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905"/>
  </bookViews>
  <sheets>
    <sheet name="Tests" sheetId="43" r:id="rId1"/>
    <sheet name="Assignments&amp;Others" sheetId="46" r:id="rId2"/>
    <sheet name="Final_CO_Attainment" sheetId="47" r:id="rId3"/>
    <sheet name="DoNotEdit" sheetId="42" r:id="rId4"/>
  </sheets>
  <definedNames>
    <definedName name="CO_List">DoNotEdit!$B$3:$B$10</definedName>
    <definedName name="_xlnm.Print_Area" localSheetId="1">'Assignments&amp;Others'!$A$1:$AG$86</definedName>
    <definedName name="_xlnm.Print_Area" localSheetId="2">Final_CO_Attainment!$A$1:$AL$98</definedName>
    <definedName name="_xlnm.Print_Area" localSheetId="0">Tests!$A$1:$AX$85</definedName>
  </definedNames>
  <calcPr calcId="144525"/>
</workbook>
</file>

<file path=xl/calcChain.xml><?xml version="1.0" encoding="utf-8"?>
<calcChain xmlns="http://schemas.openxmlformats.org/spreadsheetml/2006/main">
  <c r="Y78" i="43" l="1"/>
  <c r="Y77" i="43"/>
  <c r="Y76" i="43"/>
  <c r="Y75" i="43"/>
  <c r="Y74" i="43"/>
  <c r="Y73" i="43"/>
  <c r="Y72" i="43"/>
  <c r="Y71" i="43"/>
  <c r="Y70" i="43"/>
  <c r="Y69" i="43"/>
  <c r="Y68" i="43"/>
  <c r="Y67" i="43"/>
  <c r="Y66" i="43"/>
  <c r="Y65" i="43"/>
  <c r="Y64" i="43"/>
  <c r="Y63" i="43"/>
  <c r="Y62" i="43"/>
  <c r="Y61" i="43"/>
  <c r="Y60" i="43"/>
  <c r="Y59" i="43"/>
  <c r="Y58" i="43"/>
  <c r="Y57" i="43"/>
  <c r="Y56" i="43"/>
  <c r="Y55" i="43"/>
  <c r="Y54" i="43"/>
  <c r="Y53" i="43"/>
  <c r="Y52" i="43"/>
  <c r="Y51" i="43"/>
  <c r="Y50" i="43"/>
  <c r="Y49" i="43"/>
  <c r="Y48" i="43"/>
  <c r="Y47" i="43"/>
  <c r="Y46" i="43"/>
  <c r="Y45" i="43"/>
  <c r="Y44" i="43"/>
  <c r="Y43" i="43"/>
  <c r="Y42" i="43"/>
  <c r="Y41" i="43"/>
  <c r="Y40" i="43"/>
  <c r="Y39" i="43"/>
  <c r="Y38" i="43"/>
  <c r="Y37" i="43"/>
  <c r="Y36" i="43"/>
  <c r="Y35" i="43"/>
  <c r="Y34" i="43"/>
  <c r="Y33" i="43"/>
  <c r="Y32" i="43"/>
  <c r="Y31" i="43"/>
  <c r="Y30" i="43"/>
  <c r="Y29" i="43"/>
  <c r="Y28" i="43"/>
  <c r="Y27" i="43"/>
  <c r="Y26" i="43"/>
  <c r="Y25" i="43"/>
  <c r="Y24" i="43"/>
  <c r="Y23" i="43"/>
  <c r="Y22" i="43"/>
  <c r="Y21" i="43"/>
  <c r="Y20" i="43"/>
  <c r="Y19" i="43"/>
  <c r="Y18" i="43"/>
  <c r="Y17" i="43"/>
  <c r="Y16" i="43"/>
  <c r="X78" i="43"/>
  <c r="X77" i="43"/>
  <c r="X76" i="43"/>
  <c r="X75" i="43"/>
  <c r="X74" i="43"/>
  <c r="X73" i="43"/>
  <c r="X72" i="43"/>
  <c r="X71" i="43"/>
  <c r="X70" i="43"/>
  <c r="X69" i="43"/>
  <c r="X68" i="43"/>
  <c r="X67" i="43"/>
  <c r="X66" i="43"/>
  <c r="X65" i="43"/>
  <c r="X64" i="43"/>
  <c r="X63" i="43"/>
  <c r="X62" i="43"/>
  <c r="X61" i="43"/>
  <c r="X60" i="43"/>
  <c r="X59" i="43"/>
  <c r="X58" i="43"/>
  <c r="X57" i="43"/>
  <c r="X56" i="43"/>
  <c r="X55" i="43"/>
  <c r="X54" i="43"/>
  <c r="X53" i="43"/>
  <c r="X52" i="43"/>
  <c r="X51" i="43"/>
  <c r="X50" i="43"/>
  <c r="X49" i="43"/>
  <c r="X48" i="43"/>
  <c r="X47" i="43"/>
  <c r="X46" i="43"/>
  <c r="X45" i="43"/>
  <c r="X44" i="43"/>
  <c r="X43" i="43"/>
  <c r="X42" i="43"/>
  <c r="X41" i="43"/>
  <c r="X40" i="43"/>
  <c r="X39" i="43"/>
  <c r="X38" i="43"/>
  <c r="X37" i="43"/>
  <c r="X36" i="43"/>
  <c r="X35" i="43"/>
  <c r="X34" i="43"/>
  <c r="X33" i="43"/>
  <c r="X32" i="43"/>
  <c r="X31" i="43"/>
  <c r="X30" i="43"/>
  <c r="X29" i="43"/>
  <c r="X28" i="43"/>
  <c r="X27" i="43"/>
  <c r="X26" i="43"/>
  <c r="X25" i="43"/>
  <c r="X24" i="43"/>
  <c r="X23" i="43"/>
  <c r="X22" i="43"/>
  <c r="X21" i="43"/>
  <c r="X20" i="43"/>
  <c r="X19" i="43"/>
  <c r="X18" i="43"/>
  <c r="X17" i="43"/>
  <c r="X16" i="43"/>
  <c r="BE20" i="43" l="1"/>
  <c r="AY16" i="43"/>
  <c r="AZ16" i="43"/>
  <c r="BA16" i="43"/>
  <c r="BB16" i="43"/>
  <c r="BC16" i="43"/>
  <c r="BD16" i="43"/>
  <c r="BE16" i="43"/>
  <c r="AY17" i="43"/>
  <c r="AZ17" i="43"/>
  <c r="BA17" i="43"/>
  <c r="BB17" i="43"/>
  <c r="BC17" i="43"/>
  <c r="BD17" i="43"/>
  <c r="BE17" i="43"/>
  <c r="AY18" i="43"/>
  <c r="AZ18" i="43"/>
  <c r="BA18" i="43"/>
  <c r="BB18" i="43"/>
  <c r="BC18" i="43"/>
  <c r="BD18" i="43"/>
  <c r="BE18" i="43"/>
  <c r="AY19" i="43"/>
  <c r="AZ19" i="43"/>
  <c r="BA19" i="43"/>
  <c r="BB19" i="43"/>
  <c r="BC19" i="43"/>
  <c r="BD19" i="43"/>
  <c r="BE19" i="43"/>
  <c r="AY20" i="43"/>
  <c r="AZ20" i="43"/>
  <c r="BA20" i="43"/>
  <c r="BB20" i="43"/>
  <c r="BC20" i="43"/>
  <c r="BD20" i="43"/>
  <c r="AY21" i="43"/>
  <c r="AZ21" i="43"/>
  <c r="BA21" i="43"/>
  <c r="BB21" i="43"/>
  <c r="BC21" i="43"/>
  <c r="BD21" i="43"/>
  <c r="BE21" i="43"/>
  <c r="AY22" i="43"/>
  <c r="AZ22" i="43"/>
  <c r="BA22" i="43"/>
  <c r="BB22" i="43"/>
  <c r="BC22" i="43"/>
  <c r="BD22" i="43"/>
  <c r="BE22" i="43"/>
  <c r="AY23" i="43"/>
  <c r="AZ23" i="43"/>
  <c r="BA23" i="43"/>
  <c r="BB23" i="43"/>
  <c r="BC23" i="43"/>
  <c r="BD23" i="43"/>
  <c r="BE23" i="43"/>
  <c r="AY24" i="43"/>
  <c r="AZ24" i="43"/>
  <c r="BA24" i="43"/>
  <c r="BB24" i="43"/>
  <c r="BC24" i="43"/>
  <c r="BD24" i="43"/>
  <c r="BE24" i="43"/>
  <c r="AY25" i="43"/>
  <c r="AZ25" i="43"/>
  <c r="BA25" i="43"/>
  <c r="BB25" i="43"/>
  <c r="BC25" i="43"/>
  <c r="BD25" i="43"/>
  <c r="BE25" i="43"/>
  <c r="AY26" i="43"/>
  <c r="AZ26" i="43"/>
  <c r="BA26" i="43"/>
  <c r="BB26" i="43"/>
  <c r="BC26" i="43"/>
  <c r="BD26" i="43"/>
  <c r="BE26" i="43"/>
  <c r="AY27" i="43"/>
  <c r="AZ27" i="43"/>
  <c r="BA27" i="43"/>
  <c r="BB27" i="43"/>
  <c r="BC27" i="43"/>
  <c r="BD27" i="43"/>
  <c r="BE27" i="43"/>
  <c r="AY28" i="43"/>
  <c r="AZ28" i="43"/>
  <c r="BA28" i="43"/>
  <c r="BB28" i="43"/>
  <c r="BC28" i="43"/>
  <c r="BD28" i="43"/>
  <c r="BE28" i="43"/>
  <c r="AY29" i="43"/>
  <c r="AZ29" i="43"/>
  <c r="BA29" i="43"/>
  <c r="BB29" i="43"/>
  <c r="BC29" i="43"/>
  <c r="BD29" i="43"/>
  <c r="BE29" i="43"/>
  <c r="AY30" i="43"/>
  <c r="AZ30" i="43"/>
  <c r="BA30" i="43"/>
  <c r="BB30" i="43"/>
  <c r="BC30" i="43"/>
  <c r="BD30" i="43"/>
  <c r="BE30" i="43"/>
  <c r="AY31" i="43"/>
  <c r="AZ31" i="43"/>
  <c r="BA31" i="43"/>
  <c r="BB31" i="43"/>
  <c r="BC31" i="43"/>
  <c r="BD31" i="43"/>
  <c r="BE31" i="43"/>
  <c r="AY32" i="43"/>
  <c r="AZ32" i="43"/>
  <c r="BA32" i="43"/>
  <c r="BB32" i="43"/>
  <c r="BC32" i="43"/>
  <c r="BD32" i="43"/>
  <c r="BE32" i="43"/>
  <c r="AY33" i="43"/>
  <c r="AZ33" i="43"/>
  <c r="BA33" i="43"/>
  <c r="BB33" i="43"/>
  <c r="BC33" i="43"/>
  <c r="BD33" i="43"/>
  <c r="BE33" i="43"/>
  <c r="AY34" i="43"/>
  <c r="AZ34" i="43"/>
  <c r="BA34" i="43"/>
  <c r="BB34" i="43"/>
  <c r="BC34" i="43"/>
  <c r="BD34" i="43"/>
  <c r="BE34" i="43"/>
  <c r="AY35" i="43"/>
  <c r="AZ35" i="43"/>
  <c r="BA35" i="43"/>
  <c r="BB35" i="43"/>
  <c r="BC35" i="43"/>
  <c r="BD35" i="43"/>
  <c r="BE35" i="43"/>
  <c r="AY36" i="43"/>
  <c r="AZ36" i="43"/>
  <c r="BA36" i="43"/>
  <c r="BB36" i="43"/>
  <c r="BC36" i="43"/>
  <c r="BD36" i="43"/>
  <c r="BE36" i="43"/>
  <c r="AY37" i="43"/>
  <c r="AZ37" i="43"/>
  <c r="BA37" i="43"/>
  <c r="BB37" i="43"/>
  <c r="BC37" i="43"/>
  <c r="BD37" i="43"/>
  <c r="BE37" i="43"/>
  <c r="AY38" i="43"/>
  <c r="AZ38" i="43"/>
  <c r="BA38" i="43"/>
  <c r="BB38" i="43"/>
  <c r="BC38" i="43"/>
  <c r="BD38" i="43"/>
  <c r="BE38" i="43"/>
  <c r="AY39" i="43"/>
  <c r="AZ39" i="43"/>
  <c r="BA39" i="43"/>
  <c r="BB39" i="43"/>
  <c r="BC39" i="43"/>
  <c r="BD39" i="43"/>
  <c r="BE39" i="43"/>
  <c r="AY40" i="43"/>
  <c r="AZ40" i="43"/>
  <c r="BA40" i="43"/>
  <c r="BB40" i="43"/>
  <c r="BC40" i="43"/>
  <c r="BD40" i="43"/>
  <c r="BE40" i="43"/>
  <c r="AY41" i="43"/>
  <c r="AZ41" i="43"/>
  <c r="BA41" i="43"/>
  <c r="BB41" i="43"/>
  <c r="BC41" i="43"/>
  <c r="BD41" i="43"/>
  <c r="BE41" i="43"/>
  <c r="AY42" i="43"/>
  <c r="AZ42" i="43"/>
  <c r="BA42" i="43"/>
  <c r="BB42" i="43"/>
  <c r="BC42" i="43"/>
  <c r="BD42" i="43"/>
  <c r="BE42" i="43"/>
  <c r="AY43" i="43"/>
  <c r="AZ43" i="43"/>
  <c r="BA43" i="43"/>
  <c r="BB43" i="43"/>
  <c r="BC43" i="43"/>
  <c r="BD43" i="43"/>
  <c r="BE43" i="43"/>
  <c r="AY44" i="43"/>
  <c r="AZ44" i="43"/>
  <c r="BA44" i="43"/>
  <c r="BB44" i="43"/>
  <c r="BC44" i="43"/>
  <c r="BD44" i="43"/>
  <c r="BE44" i="43"/>
  <c r="AY45" i="43"/>
  <c r="AZ45" i="43"/>
  <c r="BA45" i="43"/>
  <c r="BB45" i="43"/>
  <c r="BC45" i="43"/>
  <c r="BD45" i="43"/>
  <c r="BE45" i="43"/>
  <c r="AY46" i="43"/>
  <c r="AZ46" i="43"/>
  <c r="BA46" i="43"/>
  <c r="BB46" i="43"/>
  <c r="BC46" i="43"/>
  <c r="BD46" i="43"/>
  <c r="BE46" i="43"/>
  <c r="AY47" i="43"/>
  <c r="AZ47" i="43"/>
  <c r="BA47" i="43"/>
  <c r="BB47" i="43"/>
  <c r="BC47" i="43"/>
  <c r="BD47" i="43"/>
  <c r="BE47" i="43"/>
  <c r="AY48" i="43"/>
  <c r="AZ48" i="43"/>
  <c r="BA48" i="43"/>
  <c r="BB48" i="43"/>
  <c r="BC48" i="43"/>
  <c r="BD48" i="43"/>
  <c r="BE48" i="43"/>
  <c r="AY49" i="43"/>
  <c r="AZ49" i="43"/>
  <c r="BA49" i="43"/>
  <c r="BB49" i="43"/>
  <c r="BC49" i="43"/>
  <c r="BD49" i="43"/>
  <c r="BE49" i="43"/>
  <c r="AY50" i="43"/>
  <c r="AZ50" i="43"/>
  <c r="BA50" i="43"/>
  <c r="BB50" i="43"/>
  <c r="BC50" i="43"/>
  <c r="BD50" i="43"/>
  <c r="BE50" i="43"/>
  <c r="AY51" i="43"/>
  <c r="AZ51" i="43"/>
  <c r="BA51" i="43"/>
  <c r="BB51" i="43"/>
  <c r="BC51" i="43"/>
  <c r="BD51" i="43"/>
  <c r="BE51" i="43"/>
  <c r="AY52" i="43"/>
  <c r="AZ52" i="43"/>
  <c r="BA52" i="43"/>
  <c r="BB52" i="43"/>
  <c r="BC52" i="43"/>
  <c r="BD52" i="43"/>
  <c r="BE52" i="43"/>
  <c r="AY53" i="43"/>
  <c r="AZ53" i="43"/>
  <c r="BA53" i="43"/>
  <c r="BB53" i="43"/>
  <c r="BC53" i="43"/>
  <c r="BD53" i="43"/>
  <c r="BE53" i="43"/>
  <c r="AY54" i="43"/>
  <c r="AZ54" i="43"/>
  <c r="BA54" i="43"/>
  <c r="BB54" i="43"/>
  <c r="BC54" i="43"/>
  <c r="BD54" i="43"/>
  <c r="BE54" i="43"/>
  <c r="AY55" i="43"/>
  <c r="AZ55" i="43"/>
  <c r="BA55" i="43"/>
  <c r="BB55" i="43"/>
  <c r="BC55" i="43"/>
  <c r="BD55" i="43"/>
  <c r="BE55" i="43"/>
  <c r="AY56" i="43"/>
  <c r="AZ56" i="43"/>
  <c r="BA56" i="43"/>
  <c r="BB56" i="43"/>
  <c r="BC56" i="43"/>
  <c r="BD56" i="43"/>
  <c r="BE56" i="43"/>
  <c r="AY57" i="43"/>
  <c r="AZ57" i="43"/>
  <c r="BA57" i="43"/>
  <c r="BB57" i="43"/>
  <c r="BC57" i="43"/>
  <c r="BD57" i="43"/>
  <c r="BE57" i="43"/>
  <c r="AY58" i="43"/>
  <c r="AZ58" i="43"/>
  <c r="BA58" i="43"/>
  <c r="BB58" i="43"/>
  <c r="BC58" i="43"/>
  <c r="BD58" i="43"/>
  <c r="BE58" i="43"/>
  <c r="AY59" i="43"/>
  <c r="AZ59" i="43"/>
  <c r="BA59" i="43"/>
  <c r="BB59" i="43"/>
  <c r="BC59" i="43"/>
  <c r="BD59" i="43"/>
  <c r="BE59" i="43"/>
  <c r="AY60" i="43"/>
  <c r="AZ60" i="43"/>
  <c r="BA60" i="43"/>
  <c r="BB60" i="43"/>
  <c r="BC60" i="43"/>
  <c r="BD60" i="43"/>
  <c r="BE60" i="43"/>
  <c r="AY61" i="43"/>
  <c r="AZ61" i="43"/>
  <c r="BA61" i="43"/>
  <c r="BB61" i="43"/>
  <c r="BC61" i="43"/>
  <c r="BD61" i="43"/>
  <c r="BE61" i="43"/>
  <c r="AY62" i="43"/>
  <c r="AZ62" i="43"/>
  <c r="BA62" i="43"/>
  <c r="BB62" i="43"/>
  <c r="BC62" i="43"/>
  <c r="BD62" i="43"/>
  <c r="BE62" i="43"/>
  <c r="AY63" i="43"/>
  <c r="AZ63" i="43"/>
  <c r="BA63" i="43"/>
  <c r="BB63" i="43"/>
  <c r="BC63" i="43"/>
  <c r="BD63" i="43"/>
  <c r="BE63" i="43"/>
  <c r="AY64" i="43"/>
  <c r="AZ64" i="43"/>
  <c r="BA64" i="43"/>
  <c r="BB64" i="43"/>
  <c r="BC64" i="43"/>
  <c r="BD64" i="43"/>
  <c r="BE64" i="43"/>
  <c r="AY65" i="43"/>
  <c r="AZ65" i="43"/>
  <c r="BA65" i="43"/>
  <c r="BB65" i="43"/>
  <c r="BC65" i="43"/>
  <c r="BD65" i="43"/>
  <c r="BE65" i="43"/>
  <c r="AY66" i="43"/>
  <c r="AZ66" i="43"/>
  <c r="BA66" i="43"/>
  <c r="BB66" i="43"/>
  <c r="BC66" i="43"/>
  <c r="BD66" i="43"/>
  <c r="BE66" i="43"/>
  <c r="AY67" i="43"/>
  <c r="AZ67" i="43"/>
  <c r="BA67" i="43"/>
  <c r="BB67" i="43"/>
  <c r="BC67" i="43"/>
  <c r="BD67" i="43"/>
  <c r="BE67" i="43"/>
  <c r="AY68" i="43"/>
  <c r="AZ68" i="43"/>
  <c r="BA68" i="43"/>
  <c r="BB68" i="43"/>
  <c r="BC68" i="43"/>
  <c r="BD68" i="43"/>
  <c r="BE68" i="43"/>
  <c r="AY69" i="43"/>
  <c r="AZ69" i="43"/>
  <c r="BA69" i="43"/>
  <c r="BB69" i="43"/>
  <c r="BC69" i="43"/>
  <c r="BD69" i="43"/>
  <c r="BE69" i="43"/>
  <c r="AY70" i="43"/>
  <c r="AZ70" i="43"/>
  <c r="BA70" i="43"/>
  <c r="BB70" i="43"/>
  <c r="BC70" i="43"/>
  <c r="BD70" i="43"/>
  <c r="BE70" i="43"/>
  <c r="AY71" i="43"/>
  <c r="AZ71" i="43"/>
  <c r="BA71" i="43"/>
  <c r="BB71" i="43"/>
  <c r="BC71" i="43"/>
  <c r="BD71" i="43"/>
  <c r="BE71" i="43"/>
  <c r="AY72" i="43"/>
  <c r="AZ72" i="43"/>
  <c r="BA72" i="43"/>
  <c r="BB72" i="43"/>
  <c r="BC72" i="43"/>
  <c r="BD72" i="43"/>
  <c r="BE72" i="43"/>
  <c r="AY73" i="43"/>
  <c r="AZ73" i="43"/>
  <c r="BA73" i="43"/>
  <c r="BB73" i="43"/>
  <c r="BC73" i="43"/>
  <c r="BD73" i="43"/>
  <c r="BE73" i="43"/>
  <c r="AY74" i="43"/>
  <c r="AZ74" i="43"/>
  <c r="BA74" i="43"/>
  <c r="BB74" i="43"/>
  <c r="BC74" i="43"/>
  <c r="BD74" i="43"/>
  <c r="BE74" i="43"/>
  <c r="AY75" i="43"/>
  <c r="AZ75" i="43"/>
  <c r="BA75" i="43"/>
  <c r="BB75" i="43"/>
  <c r="BC75" i="43"/>
  <c r="BD75" i="43"/>
  <c r="BE75" i="43"/>
  <c r="AY76" i="43"/>
  <c r="AZ76" i="43"/>
  <c r="BA76" i="43"/>
  <c r="BB76" i="43"/>
  <c r="BC76" i="43"/>
  <c r="BD76" i="43"/>
  <c r="BE76" i="43"/>
  <c r="AY77" i="43"/>
  <c r="AZ77" i="43"/>
  <c r="BA77" i="43"/>
  <c r="BB77" i="43"/>
  <c r="BC77" i="43"/>
  <c r="BD77" i="43"/>
  <c r="BE77" i="43"/>
  <c r="AY78" i="43"/>
  <c r="AZ78" i="43"/>
  <c r="BA78" i="43"/>
  <c r="BB78" i="43"/>
  <c r="BC78" i="43"/>
  <c r="BD78" i="43"/>
  <c r="BE78" i="43"/>
  <c r="AY79" i="43"/>
  <c r="AZ79" i="43"/>
  <c r="BA79" i="43"/>
  <c r="BB79" i="43"/>
  <c r="BC79" i="43"/>
  <c r="BD79" i="43"/>
  <c r="BE79" i="43"/>
  <c r="AY80" i="43"/>
  <c r="AZ80" i="43"/>
  <c r="BA80" i="43"/>
  <c r="BB80" i="43"/>
  <c r="BC80" i="43"/>
  <c r="BD80" i="43"/>
  <c r="BE80" i="43"/>
  <c r="AY81" i="43"/>
  <c r="AZ81" i="43"/>
  <c r="BA81" i="43"/>
  <c r="BB81" i="43"/>
  <c r="BC81" i="43"/>
  <c r="BD81" i="43"/>
  <c r="BE81" i="43"/>
  <c r="AY82" i="43"/>
  <c r="AZ82" i="43"/>
  <c r="BA82" i="43"/>
  <c r="BB82" i="43"/>
  <c r="BC82" i="43"/>
  <c r="BD82" i="43"/>
  <c r="BE82" i="43"/>
  <c r="AY83" i="43"/>
  <c r="AZ83" i="43"/>
  <c r="BA83" i="43"/>
  <c r="BB83" i="43"/>
  <c r="BC83" i="43"/>
  <c r="BD83" i="43"/>
  <c r="BE83" i="43"/>
  <c r="AY84" i="43"/>
  <c r="AZ84" i="43"/>
  <c r="BA84" i="43"/>
  <c r="BB84" i="43"/>
  <c r="BC84" i="43"/>
  <c r="BD84" i="43"/>
  <c r="BE84" i="43"/>
  <c r="AY85" i="43"/>
  <c r="AZ85" i="43"/>
  <c r="BA85" i="43"/>
  <c r="BB85" i="43"/>
  <c r="BC85" i="43"/>
  <c r="BD85" i="43"/>
  <c r="BE85" i="43"/>
  <c r="BE15" i="43"/>
  <c r="BD15" i="43"/>
  <c r="BC15" i="43"/>
  <c r="BB15" i="43"/>
  <c r="BA15" i="43"/>
  <c r="AZ15" i="43"/>
  <c r="AY15" i="43"/>
  <c r="AN16" i="46"/>
  <c r="AO16" i="46"/>
  <c r="AP16" i="46"/>
  <c r="AQ16" i="46"/>
  <c r="AH16" i="46"/>
  <c r="AI16" i="46"/>
  <c r="AJ16" i="46"/>
  <c r="AK16" i="46"/>
  <c r="AL16" i="46"/>
  <c r="AM16" i="46"/>
  <c r="AH18" i="46"/>
  <c r="AI18" i="46"/>
  <c r="AJ18" i="46"/>
  <c r="AK18" i="46"/>
  <c r="AL18" i="46"/>
  <c r="AM18" i="46"/>
  <c r="AN18" i="46"/>
  <c r="AO18" i="46"/>
  <c r="AP18" i="46"/>
  <c r="AQ18" i="46"/>
  <c r="AH19" i="46"/>
  <c r="AI19" i="46"/>
  <c r="AJ19" i="46"/>
  <c r="AK19" i="46"/>
  <c r="AL19" i="46"/>
  <c r="AM19" i="46"/>
  <c r="AN19" i="46"/>
  <c r="AO19" i="46"/>
  <c r="AP19" i="46"/>
  <c r="AQ19" i="46"/>
  <c r="AH20" i="46"/>
  <c r="AI20" i="46"/>
  <c r="AJ20" i="46"/>
  <c r="AK20" i="46"/>
  <c r="AL20" i="46"/>
  <c r="AM20" i="46"/>
  <c r="AN20" i="46"/>
  <c r="AO20" i="46"/>
  <c r="AP20" i="46"/>
  <c r="AQ20" i="46"/>
  <c r="AH21" i="46"/>
  <c r="AI21" i="46"/>
  <c r="AJ21" i="46"/>
  <c r="AK21" i="46"/>
  <c r="AL21" i="46"/>
  <c r="AM21" i="46"/>
  <c r="AN21" i="46"/>
  <c r="AO21" i="46"/>
  <c r="AP21" i="46"/>
  <c r="AQ21" i="46"/>
  <c r="AH22" i="46"/>
  <c r="AI22" i="46"/>
  <c r="AJ22" i="46"/>
  <c r="AK22" i="46"/>
  <c r="AL22" i="46"/>
  <c r="AM22" i="46"/>
  <c r="AN22" i="46"/>
  <c r="AO22" i="46"/>
  <c r="AP22" i="46"/>
  <c r="AQ22" i="46"/>
  <c r="AH23" i="46"/>
  <c r="AI23" i="46"/>
  <c r="AJ23" i="46"/>
  <c r="AK23" i="46"/>
  <c r="AL23" i="46"/>
  <c r="AM23" i="46"/>
  <c r="AN23" i="46"/>
  <c r="AO23" i="46"/>
  <c r="AP23" i="46"/>
  <c r="AQ23" i="46"/>
  <c r="AH24" i="46"/>
  <c r="AI24" i="46"/>
  <c r="AJ24" i="46"/>
  <c r="AK24" i="46"/>
  <c r="AL24" i="46"/>
  <c r="AM24" i="46"/>
  <c r="AN24" i="46"/>
  <c r="AO24" i="46"/>
  <c r="AP24" i="46"/>
  <c r="AQ24" i="46"/>
  <c r="AH25" i="46"/>
  <c r="AI25" i="46"/>
  <c r="AJ25" i="46"/>
  <c r="AK25" i="46"/>
  <c r="AL25" i="46"/>
  <c r="AM25" i="46"/>
  <c r="AN25" i="46"/>
  <c r="AO25" i="46"/>
  <c r="AP25" i="46"/>
  <c r="AQ25" i="46"/>
  <c r="AH26" i="46"/>
  <c r="AI26" i="46"/>
  <c r="AJ26" i="46"/>
  <c r="AK26" i="46"/>
  <c r="AL26" i="46"/>
  <c r="AM26" i="46"/>
  <c r="AN26" i="46"/>
  <c r="AO26" i="46"/>
  <c r="AP26" i="46"/>
  <c r="AQ26" i="46"/>
  <c r="AH27" i="46"/>
  <c r="AI27" i="46"/>
  <c r="AJ27" i="46"/>
  <c r="AK27" i="46"/>
  <c r="AL27" i="46"/>
  <c r="AM27" i="46"/>
  <c r="AN27" i="46"/>
  <c r="AO27" i="46"/>
  <c r="AP27" i="46"/>
  <c r="AQ27" i="46"/>
  <c r="AH28" i="46"/>
  <c r="AI28" i="46"/>
  <c r="AJ28" i="46"/>
  <c r="AK28" i="46"/>
  <c r="AL28" i="46"/>
  <c r="AM28" i="46"/>
  <c r="AN28" i="46"/>
  <c r="AO28" i="46"/>
  <c r="AP28" i="46"/>
  <c r="AQ28" i="46"/>
  <c r="AH29" i="46"/>
  <c r="AI29" i="46"/>
  <c r="AJ29" i="46"/>
  <c r="AK29" i="46"/>
  <c r="AL29" i="46"/>
  <c r="AM29" i="46"/>
  <c r="AN29" i="46"/>
  <c r="AO29" i="46"/>
  <c r="AP29" i="46"/>
  <c r="AQ29" i="46"/>
  <c r="AH30" i="46"/>
  <c r="AI30" i="46"/>
  <c r="AJ30" i="46"/>
  <c r="AK30" i="46"/>
  <c r="AL30" i="46"/>
  <c r="AM30" i="46"/>
  <c r="AN30" i="46"/>
  <c r="AO30" i="46"/>
  <c r="AP30" i="46"/>
  <c r="AQ30" i="46"/>
  <c r="AH31" i="46"/>
  <c r="AI31" i="46"/>
  <c r="AJ31" i="46"/>
  <c r="AK31" i="46"/>
  <c r="AL31" i="46"/>
  <c r="AM31" i="46"/>
  <c r="AN31" i="46"/>
  <c r="AO31" i="46"/>
  <c r="AP31" i="46"/>
  <c r="AQ31" i="46"/>
  <c r="AH32" i="46"/>
  <c r="AI32" i="46"/>
  <c r="AJ32" i="46"/>
  <c r="AK32" i="46"/>
  <c r="AL32" i="46"/>
  <c r="AM32" i="46"/>
  <c r="AN32" i="46"/>
  <c r="AO32" i="46"/>
  <c r="AP32" i="46"/>
  <c r="AQ32" i="46"/>
  <c r="AH33" i="46"/>
  <c r="AI33" i="46"/>
  <c r="AJ33" i="46"/>
  <c r="AK33" i="46"/>
  <c r="AL33" i="46"/>
  <c r="AM33" i="46"/>
  <c r="AN33" i="46"/>
  <c r="AO33" i="46"/>
  <c r="AP33" i="46"/>
  <c r="AQ33" i="46"/>
  <c r="AH34" i="46"/>
  <c r="AI34" i="46"/>
  <c r="AJ34" i="46"/>
  <c r="AK34" i="46"/>
  <c r="AL34" i="46"/>
  <c r="AM34" i="46"/>
  <c r="AN34" i="46"/>
  <c r="AO34" i="46"/>
  <c r="AP34" i="46"/>
  <c r="AQ34" i="46"/>
  <c r="AH35" i="46"/>
  <c r="AI35" i="46"/>
  <c r="AJ35" i="46"/>
  <c r="AK35" i="46"/>
  <c r="AL35" i="46"/>
  <c r="AM35" i="46"/>
  <c r="AN35" i="46"/>
  <c r="AO35" i="46"/>
  <c r="AP35" i="46"/>
  <c r="AQ35" i="46"/>
  <c r="AH36" i="46"/>
  <c r="AI36" i="46"/>
  <c r="AJ36" i="46"/>
  <c r="AK36" i="46"/>
  <c r="AL36" i="46"/>
  <c r="AM36" i="46"/>
  <c r="AN36" i="46"/>
  <c r="AO36" i="46"/>
  <c r="AP36" i="46"/>
  <c r="AQ36" i="46"/>
  <c r="AH37" i="46"/>
  <c r="AI37" i="46"/>
  <c r="AJ37" i="46"/>
  <c r="AK37" i="46"/>
  <c r="AL37" i="46"/>
  <c r="AM37" i="46"/>
  <c r="AN37" i="46"/>
  <c r="AO37" i="46"/>
  <c r="AP37" i="46"/>
  <c r="AQ37" i="46"/>
  <c r="AH38" i="46"/>
  <c r="AI38" i="46"/>
  <c r="AJ38" i="46"/>
  <c r="AK38" i="46"/>
  <c r="AL38" i="46"/>
  <c r="AM38" i="46"/>
  <c r="AN38" i="46"/>
  <c r="AO38" i="46"/>
  <c r="AP38" i="46"/>
  <c r="AQ38" i="46"/>
  <c r="AH39" i="46"/>
  <c r="AI39" i="46"/>
  <c r="AJ39" i="46"/>
  <c r="AK39" i="46"/>
  <c r="AL39" i="46"/>
  <c r="AM39" i="46"/>
  <c r="AN39" i="46"/>
  <c r="AO39" i="46"/>
  <c r="AP39" i="46"/>
  <c r="AQ39" i="46"/>
  <c r="AH40" i="46"/>
  <c r="AI40" i="46"/>
  <c r="AJ40" i="46"/>
  <c r="AK40" i="46"/>
  <c r="AL40" i="46"/>
  <c r="AM40" i="46"/>
  <c r="AN40" i="46"/>
  <c r="AO40" i="46"/>
  <c r="AP40" i="46"/>
  <c r="AQ40" i="46"/>
  <c r="AH41" i="46"/>
  <c r="AI41" i="46"/>
  <c r="AJ41" i="46"/>
  <c r="AK41" i="46"/>
  <c r="AL41" i="46"/>
  <c r="AM41" i="46"/>
  <c r="AN41" i="46"/>
  <c r="AO41" i="46"/>
  <c r="AP41" i="46"/>
  <c r="AQ41" i="46"/>
  <c r="AH42" i="46"/>
  <c r="AI42" i="46"/>
  <c r="AJ42" i="46"/>
  <c r="AK42" i="46"/>
  <c r="AL42" i="46"/>
  <c r="AM42" i="46"/>
  <c r="AN42" i="46"/>
  <c r="AO42" i="46"/>
  <c r="AP42" i="46"/>
  <c r="AQ42" i="46"/>
  <c r="AH43" i="46"/>
  <c r="AI43" i="46"/>
  <c r="AJ43" i="46"/>
  <c r="AK43" i="46"/>
  <c r="AL43" i="46"/>
  <c r="AM43" i="46"/>
  <c r="AN43" i="46"/>
  <c r="AO43" i="46"/>
  <c r="AP43" i="46"/>
  <c r="AQ43" i="46"/>
  <c r="AH44" i="46"/>
  <c r="AI44" i="46"/>
  <c r="AJ44" i="46"/>
  <c r="AK44" i="46"/>
  <c r="AL44" i="46"/>
  <c r="AM44" i="46"/>
  <c r="AN44" i="46"/>
  <c r="AO44" i="46"/>
  <c r="AP44" i="46"/>
  <c r="AQ44" i="46"/>
  <c r="AH45" i="46"/>
  <c r="AI45" i="46"/>
  <c r="AJ45" i="46"/>
  <c r="AK45" i="46"/>
  <c r="AL45" i="46"/>
  <c r="AM45" i="46"/>
  <c r="AN45" i="46"/>
  <c r="AO45" i="46"/>
  <c r="AP45" i="46"/>
  <c r="AQ45" i="46"/>
  <c r="AH46" i="46"/>
  <c r="AI46" i="46"/>
  <c r="AJ46" i="46"/>
  <c r="AK46" i="46"/>
  <c r="AL46" i="46"/>
  <c r="AM46" i="46"/>
  <c r="AN46" i="46"/>
  <c r="AO46" i="46"/>
  <c r="AP46" i="46"/>
  <c r="AQ46" i="46"/>
  <c r="AH47" i="46"/>
  <c r="AI47" i="46"/>
  <c r="AJ47" i="46"/>
  <c r="AK47" i="46"/>
  <c r="AL47" i="46"/>
  <c r="AM47" i="46"/>
  <c r="AN47" i="46"/>
  <c r="AO47" i="46"/>
  <c r="AP47" i="46"/>
  <c r="AQ47" i="46"/>
  <c r="AH48" i="46"/>
  <c r="AI48" i="46"/>
  <c r="AJ48" i="46"/>
  <c r="AK48" i="46"/>
  <c r="AL48" i="46"/>
  <c r="AM48" i="46"/>
  <c r="AN48" i="46"/>
  <c r="AO48" i="46"/>
  <c r="AP48" i="46"/>
  <c r="AQ48" i="46"/>
  <c r="AH49" i="46"/>
  <c r="AI49" i="46"/>
  <c r="AJ49" i="46"/>
  <c r="AK49" i="46"/>
  <c r="AL49" i="46"/>
  <c r="AM49" i="46"/>
  <c r="AN49" i="46"/>
  <c r="AO49" i="46"/>
  <c r="AP49" i="46"/>
  <c r="AQ49" i="46"/>
  <c r="AH50" i="46"/>
  <c r="AI50" i="46"/>
  <c r="AJ50" i="46"/>
  <c r="AK50" i="46"/>
  <c r="AL50" i="46"/>
  <c r="AM50" i="46"/>
  <c r="AN50" i="46"/>
  <c r="AO50" i="46"/>
  <c r="AP50" i="46"/>
  <c r="AQ50" i="46"/>
  <c r="AH51" i="46"/>
  <c r="AI51" i="46"/>
  <c r="AJ51" i="46"/>
  <c r="AK51" i="46"/>
  <c r="AL51" i="46"/>
  <c r="AM51" i="46"/>
  <c r="AN51" i="46"/>
  <c r="AO51" i="46"/>
  <c r="AP51" i="46"/>
  <c r="AQ51" i="46"/>
  <c r="AH52" i="46"/>
  <c r="AI52" i="46"/>
  <c r="AJ52" i="46"/>
  <c r="AK52" i="46"/>
  <c r="AL52" i="46"/>
  <c r="AM52" i="46"/>
  <c r="AN52" i="46"/>
  <c r="AO52" i="46"/>
  <c r="AP52" i="46"/>
  <c r="AQ52" i="46"/>
  <c r="AH53" i="46"/>
  <c r="AI53" i="46"/>
  <c r="AJ53" i="46"/>
  <c r="AK53" i="46"/>
  <c r="AL53" i="46"/>
  <c r="AM53" i="46"/>
  <c r="AN53" i="46"/>
  <c r="AO53" i="46"/>
  <c r="AP53" i="46"/>
  <c r="AQ53" i="46"/>
  <c r="AH54" i="46"/>
  <c r="AI54" i="46"/>
  <c r="AJ54" i="46"/>
  <c r="AK54" i="46"/>
  <c r="AL54" i="46"/>
  <c r="AM54" i="46"/>
  <c r="AN54" i="46"/>
  <c r="AO54" i="46"/>
  <c r="AP54" i="46"/>
  <c r="AQ54" i="46"/>
  <c r="AH55" i="46"/>
  <c r="AI55" i="46"/>
  <c r="AJ55" i="46"/>
  <c r="AK55" i="46"/>
  <c r="AL55" i="46"/>
  <c r="AM55" i="46"/>
  <c r="AN55" i="46"/>
  <c r="AO55" i="46"/>
  <c r="AP55" i="46"/>
  <c r="AQ55" i="46"/>
  <c r="AH56" i="46"/>
  <c r="AI56" i="46"/>
  <c r="AJ56" i="46"/>
  <c r="AK56" i="46"/>
  <c r="AL56" i="46"/>
  <c r="AM56" i="46"/>
  <c r="AN56" i="46"/>
  <c r="AO56" i="46"/>
  <c r="AP56" i="46"/>
  <c r="AQ56" i="46"/>
  <c r="AH57" i="46"/>
  <c r="AI57" i="46"/>
  <c r="AJ57" i="46"/>
  <c r="AK57" i="46"/>
  <c r="AL57" i="46"/>
  <c r="AM57" i="46"/>
  <c r="AN57" i="46"/>
  <c r="AO57" i="46"/>
  <c r="AP57" i="46"/>
  <c r="AQ57" i="46"/>
  <c r="AH58" i="46"/>
  <c r="AI58" i="46"/>
  <c r="AJ58" i="46"/>
  <c r="AK58" i="46"/>
  <c r="AL58" i="46"/>
  <c r="AM58" i="46"/>
  <c r="AN58" i="46"/>
  <c r="AO58" i="46"/>
  <c r="AP58" i="46"/>
  <c r="AQ58" i="46"/>
  <c r="AH59" i="46"/>
  <c r="AI59" i="46"/>
  <c r="AJ59" i="46"/>
  <c r="AK59" i="46"/>
  <c r="AL59" i="46"/>
  <c r="AM59" i="46"/>
  <c r="AN59" i="46"/>
  <c r="AO59" i="46"/>
  <c r="AP59" i="46"/>
  <c r="AQ59" i="46"/>
  <c r="AH60" i="46"/>
  <c r="AI60" i="46"/>
  <c r="AJ60" i="46"/>
  <c r="AK60" i="46"/>
  <c r="AL60" i="46"/>
  <c r="AM60" i="46"/>
  <c r="AN60" i="46"/>
  <c r="AO60" i="46"/>
  <c r="AP60" i="46"/>
  <c r="AQ60" i="46"/>
  <c r="AH61" i="46"/>
  <c r="AI61" i="46"/>
  <c r="AJ61" i="46"/>
  <c r="AK61" i="46"/>
  <c r="AL61" i="46"/>
  <c r="AM61" i="46"/>
  <c r="AN61" i="46"/>
  <c r="AO61" i="46"/>
  <c r="AP61" i="46"/>
  <c r="AQ61" i="46"/>
  <c r="AH62" i="46"/>
  <c r="AI62" i="46"/>
  <c r="AJ62" i="46"/>
  <c r="AK62" i="46"/>
  <c r="AL62" i="46"/>
  <c r="AM62" i="46"/>
  <c r="AN62" i="46"/>
  <c r="AO62" i="46"/>
  <c r="AP62" i="46"/>
  <c r="AQ62" i="46"/>
  <c r="AH63" i="46"/>
  <c r="AI63" i="46"/>
  <c r="AJ63" i="46"/>
  <c r="AK63" i="46"/>
  <c r="AL63" i="46"/>
  <c r="AM63" i="46"/>
  <c r="AN63" i="46"/>
  <c r="AO63" i="46"/>
  <c r="AP63" i="46"/>
  <c r="AQ63" i="46"/>
  <c r="AH64" i="46"/>
  <c r="AI64" i="46"/>
  <c r="AJ64" i="46"/>
  <c r="AK64" i="46"/>
  <c r="AL64" i="46"/>
  <c r="AM64" i="46"/>
  <c r="AN64" i="46"/>
  <c r="AO64" i="46"/>
  <c r="AP64" i="46"/>
  <c r="AQ64" i="46"/>
  <c r="AH65" i="46"/>
  <c r="AI65" i="46"/>
  <c r="AJ65" i="46"/>
  <c r="AK65" i="46"/>
  <c r="AL65" i="46"/>
  <c r="AM65" i="46"/>
  <c r="AN65" i="46"/>
  <c r="AO65" i="46"/>
  <c r="AP65" i="46"/>
  <c r="AQ65" i="46"/>
  <c r="AH66" i="46"/>
  <c r="AI66" i="46"/>
  <c r="AJ66" i="46"/>
  <c r="AK66" i="46"/>
  <c r="AL66" i="46"/>
  <c r="AM66" i="46"/>
  <c r="AN66" i="46"/>
  <c r="AO66" i="46"/>
  <c r="AP66" i="46"/>
  <c r="AQ66" i="46"/>
  <c r="AH67" i="46"/>
  <c r="AI67" i="46"/>
  <c r="AJ67" i="46"/>
  <c r="AK67" i="46"/>
  <c r="AL67" i="46"/>
  <c r="AM67" i="46"/>
  <c r="AN67" i="46"/>
  <c r="AO67" i="46"/>
  <c r="AP67" i="46"/>
  <c r="AQ67" i="46"/>
  <c r="AH68" i="46"/>
  <c r="AI68" i="46"/>
  <c r="AJ68" i="46"/>
  <c r="AK68" i="46"/>
  <c r="AL68" i="46"/>
  <c r="AM68" i="46"/>
  <c r="AN68" i="46"/>
  <c r="AO68" i="46"/>
  <c r="AP68" i="46"/>
  <c r="AQ68" i="46"/>
  <c r="AH69" i="46"/>
  <c r="AI69" i="46"/>
  <c r="AJ69" i="46"/>
  <c r="AK69" i="46"/>
  <c r="AL69" i="46"/>
  <c r="AM69" i="46"/>
  <c r="AN69" i="46"/>
  <c r="AO69" i="46"/>
  <c r="AP69" i="46"/>
  <c r="AQ69" i="46"/>
  <c r="AH70" i="46"/>
  <c r="AI70" i="46"/>
  <c r="AJ70" i="46"/>
  <c r="AK70" i="46"/>
  <c r="AL70" i="46"/>
  <c r="AM70" i="46"/>
  <c r="AN70" i="46"/>
  <c r="AO70" i="46"/>
  <c r="AP70" i="46"/>
  <c r="AQ70" i="46"/>
  <c r="AH71" i="46"/>
  <c r="AI71" i="46"/>
  <c r="AJ71" i="46"/>
  <c r="AK71" i="46"/>
  <c r="AL71" i="46"/>
  <c r="AM71" i="46"/>
  <c r="AN71" i="46"/>
  <c r="AO71" i="46"/>
  <c r="AP71" i="46"/>
  <c r="AQ71" i="46"/>
  <c r="AH72" i="46"/>
  <c r="AI72" i="46"/>
  <c r="AJ72" i="46"/>
  <c r="AK72" i="46"/>
  <c r="AL72" i="46"/>
  <c r="AM72" i="46"/>
  <c r="AN72" i="46"/>
  <c r="AO72" i="46"/>
  <c r="AP72" i="46"/>
  <c r="AQ72" i="46"/>
  <c r="AH73" i="46"/>
  <c r="AI73" i="46"/>
  <c r="AJ73" i="46"/>
  <c r="AK73" i="46"/>
  <c r="AL73" i="46"/>
  <c r="AM73" i="46"/>
  <c r="AN73" i="46"/>
  <c r="AO73" i="46"/>
  <c r="AP73" i="46"/>
  <c r="AQ73" i="46"/>
  <c r="AH74" i="46"/>
  <c r="AI74" i="46"/>
  <c r="AJ74" i="46"/>
  <c r="AK74" i="46"/>
  <c r="AL74" i="46"/>
  <c r="AM74" i="46"/>
  <c r="AN74" i="46"/>
  <c r="AO74" i="46"/>
  <c r="AP74" i="46"/>
  <c r="AQ74" i="46"/>
  <c r="AH75" i="46"/>
  <c r="AI75" i="46"/>
  <c r="AJ75" i="46"/>
  <c r="AK75" i="46"/>
  <c r="AL75" i="46"/>
  <c r="AM75" i="46"/>
  <c r="AN75" i="46"/>
  <c r="AO75" i="46"/>
  <c r="AP75" i="46"/>
  <c r="AQ75" i="46"/>
  <c r="AH76" i="46"/>
  <c r="AI76" i="46"/>
  <c r="AJ76" i="46"/>
  <c r="AK76" i="46"/>
  <c r="AL76" i="46"/>
  <c r="AM76" i="46"/>
  <c r="AN76" i="46"/>
  <c r="AO76" i="46"/>
  <c r="AP76" i="46"/>
  <c r="AQ76" i="46"/>
  <c r="AH77" i="46"/>
  <c r="AI77" i="46"/>
  <c r="AJ77" i="46"/>
  <c r="AK77" i="46"/>
  <c r="AL77" i="46"/>
  <c r="AM77" i="46"/>
  <c r="AN77" i="46"/>
  <c r="AO77" i="46"/>
  <c r="AP77" i="46"/>
  <c r="AQ77" i="46"/>
  <c r="AH78" i="46"/>
  <c r="AI78" i="46"/>
  <c r="AJ78" i="46"/>
  <c r="AK78" i="46"/>
  <c r="AL78" i="46"/>
  <c r="AM78" i="46"/>
  <c r="AN78" i="46"/>
  <c r="AO78" i="46"/>
  <c r="AP78" i="46"/>
  <c r="AQ78" i="46"/>
  <c r="AH79" i="46"/>
  <c r="AI79" i="46"/>
  <c r="AJ79" i="46"/>
  <c r="AK79" i="46"/>
  <c r="AL79" i="46"/>
  <c r="AM79" i="46"/>
  <c r="AN79" i="46"/>
  <c r="AO79" i="46"/>
  <c r="AP79" i="46"/>
  <c r="AQ79" i="46"/>
  <c r="AH80" i="46"/>
  <c r="AI80" i="46"/>
  <c r="AJ80" i="46"/>
  <c r="AK80" i="46"/>
  <c r="AL80" i="46"/>
  <c r="AM80" i="46"/>
  <c r="AN80" i="46"/>
  <c r="AO80" i="46"/>
  <c r="AP80" i="46"/>
  <c r="AQ80" i="46"/>
  <c r="AH81" i="46"/>
  <c r="AI81" i="46"/>
  <c r="AJ81" i="46"/>
  <c r="AK81" i="46"/>
  <c r="AL81" i="46"/>
  <c r="AM81" i="46"/>
  <c r="AN81" i="46"/>
  <c r="AO81" i="46"/>
  <c r="AP81" i="46"/>
  <c r="AQ81" i="46"/>
  <c r="AH82" i="46"/>
  <c r="AI82" i="46"/>
  <c r="AJ82" i="46"/>
  <c r="AK82" i="46"/>
  <c r="AL82" i="46"/>
  <c r="AM82" i="46"/>
  <c r="AN82" i="46"/>
  <c r="AO82" i="46"/>
  <c r="AP82" i="46"/>
  <c r="AQ82" i="46"/>
  <c r="AH83" i="46"/>
  <c r="AI83" i="46"/>
  <c r="AJ83" i="46"/>
  <c r="AK83" i="46"/>
  <c r="AL83" i="46"/>
  <c r="AM83" i="46"/>
  <c r="AN83" i="46"/>
  <c r="AO83" i="46"/>
  <c r="AP83" i="46"/>
  <c r="AQ83" i="46"/>
  <c r="AH84" i="46"/>
  <c r="AI84" i="46"/>
  <c r="AJ84" i="46"/>
  <c r="AK84" i="46"/>
  <c r="AL84" i="46"/>
  <c r="AM84" i="46"/>
  <c r="AN84" i="46"/>
  <c r="AO84" i="46"/>
  <c r="AP84" i="46"/>
  <c r="AQ84" i="46"/>
  <c r="AH85" i="46"/>
  <c r="AI85" i="46"/>
  <c r="AJ85" i="46"/>
  <c r="AK85" i="46"/>
  <c r="AL85" i="46"/>
  <c r="AM85" i="46"/>
  <c r="AN85" i="46"/>
  <c r="AO85" i="46"/>
  <c r="AP85" i="46"/>
  <c r="AQ85" i="46"/>
  <c r="AH86" i="46"/>
  <c r="AI86" i="46"/>
  <c r="AJ86" i="46"/>
  <c r="AK86" i="46"/>
  <c r="AL86" i="46"/>
  <c r="AM86" i="46"/>
  <c r="AN86" i="46"/>
  <c r="AO86" i="46"/>
  <c r="AP86" i="46"/>
  <c r="AQ86" i="46"/>
  <c r="AQ17" i="46"/>
  <c r="AO17" i="46"/>
  <c r="AM17" i="46"/>
  <c r="AK17" i="46"/>
  <c r="AI17" i="46"/>
  <c r="AP17" i="46"/>
  <c r="AN17" i="46"/>
  <c r="AL17" i="46"/>
  <c r="AJ17" i="46"/>
  <c r="AH17" i="46"/>
  <c r="M86" i="46"/>
  <c r="M18" i="46"/>
  <c r="M19" i="46"/>
  <c r="M20" i="46"/>
  <c r="M21" i="46"/>
  <c r="M22" i="46"/>
  <c r="M23" i="46"/>
  <c r="M24" i="46"/>
  <c r="M25" i="46"/>
  <c r="M26" i="46"/>
  <c r="M27" i="46"/>
  <c r="M28" i="46"/>
  <c r="M29" i="46"/>
  <c r="M30" i="46"/>
  <c r="M31" i="46"/>
  <c r="M32" i="46"/>
  <c r="M33" i="46"/>
  <c r="M34" i="46"/>
  <c r="M35" i="46"/>
  <c r="M36" i="46"/>
  <c r="M37" i="46"/>
  <c r="M38" i="46"/>
  <c r="M39" i="46"/>
  <c r="M40" i="46"/>
  <c r="M41" i="46"/>
  <c r="M42" i="46"/>
  <c r="M43" i="46"/>
  <c r="M44" i="46"/>
  <c r="M45" i="46"/>
  <c r="M46" i="46"/>
  <c r="M47" i="46"/>
  <c r="M48" i="46"/>
  <c r="M49" i="46"/>
  <c r="M50" i="46"/>
  <c r="M51" i="46"/>
  <c r="M52" i="46"/>
  <c r="M53" i="46"/>
  <c r="M54" i="46"/>
  <c r="M55" i="46"/>
  <c r="M56" i="46"/>
  <c r="M57" i="46"/>
  <c r="M58" i="46"/>
  <c r="M59" i="46"/>
  <c r="M60" i="46"/>
  <c r="M61" i="46"/>
  <c r="M62" i="46"/>
  <c r="M63" i="46"/>
  <c r="M64" i="46"/>
  <c r="M65" i="46"/>
  <c r="M66" i="46"/>
  <c r="M67" i="46"/>
  <c r="M68" i="46"/>
  <c r="M69" i="46"/>
  <c r="M70" i="46"/>
  <c r="M71" i="46"/>
  <c r="M72" i="46"/>
  <c r="M73" i="46"/>
  <c r="M74" i="46"/>
  <c r="M75" i="46"/>
  <c r="M76" i="46"/>
  <c r="M77" i="46"/>
  <c r="M78" i="46"/>
  <c r="M79" i="46"/>
  <c r="M80" i="46"/>
  <c r="M81" i="46"/>
  <c r="M82" i="46"/>
  <c r="M83" i="46"/>
  <c r="M84" i="46"/>
  <c r="M85" i="46"/>
  <c r="M17" i="46" l="1"/>
  <c r="M16" i="46"/>
  <c r="Y6" i="46" l="1"/>
  <c r="AB6" i="47"/>
  <c r="C6" i="47"/>
  <c r="L6" i="47"/>
  <c r="M6" i="46"/>
  <c r="C6" i="46"/>
  <c r="A6" i="47"/>
  <c r="C4" i="47"/>
  <c r="C3" i="47"/>
  <c r="A6" i="46"/>
  <c r="C4" i="46"/>
  <c r="C3" i="46"/>
  <c r="AU14" i="46" l="1"/>
  <c r="AT14" i="46"/>
  <c r="AR14" i="46"/>
  <c r="AS14" i="46"/>
  <c r="AR16" i="46"/>
  <c r="AT16" i="46"/>
  <c r="AU16" i="46"/>
  <c r="AS16" i="46"/>
  <c r="AT18" i="46"/>
  <c r="AU18" i="46"/>
  <c r="AS19" i="46"/>
  <c r="AU20" i="46"/>
  <c r="AS21" i="46"/>
  <c r="AU22" i="46"/>
  <c r="AS23" i="46"/>
  <c r="AU24" i="46"/>
  <c r="AS25" i="46"/>
  <c r="AU26" i="46"/>
  <c r="AS27" i="46"/>
  <c r="AU28" i="46"/>
  <c r="AS29" i="46"/>
  <c r="AU30" i="46"/>
  <c r="AS31" i="46"/>
  <c r="AU32" i="46"/>
  <c r="AS33" i="46"/>
  <c r="AU34" i="46"/>
  <c r="AS35" i="46"/>
  <c r="AU36" i="46"/>
  <c r="AS37" i="46"/>
  <c r="AU38" i="46"/>
  <c r="AS39" i="46"/>
  <c r="AU40" i="46"/>
  <c r="AS41" i="46"/>
  <c r="AU42" i="46"/>
  <c r="AS43" i="46"/>
  <c r="AU44" i="46"/>
  <c r="AS45" i="46"/>
  <c r="AR18" i="46"/>
  <c r="AT19" i="46"/>
  <c r="AR20" i="46"/>
  <c r="AT21" i="46"/>
  <c r="AR22" i="46"/>
  <c r="AT23" i="46"/>
  <c r="AR24" i="46"/>
  <c r="AT25" i="46"/>
  <c r="AR26" i="46"/>
  <c r="AT27" i="46"/>
  <c r="AR28" i="46"/>
  <c r="AT29" i="46"/>
  <c r="AR30" i="46"/>
  <c r="AT31" i="46"/>
  <c r="AR32" i="46"/>
  <c r="AT33" i="46"/>
  <c r="AR34" i="46"/>
  <c r="AT35" i="46"/>
  <c r="AR36" i="46"/>
  <c r="AT37" i="46"/>
  <c r="AR38" i="46"/>
  <c r="AT39" i="46"/>
  <c r="AR40" i="46"/>
  <c r="AT41" i="46"/>
  <c r="AR42" i="46"/>
  <c r="AT43" i="46"/>
  <c r="AR44" i="46"/>
  <c r="AT45" i="46"/>
  <c r="AR46" i="46"/>
  <c r="AT47" i="46"/>
  <c r="AR48" i="46"/>
  <c r="AT49" i="46"/>
  <c r="AR50" i="46"/>
  <c r="AT51" i="46"/>
  <c r="AR52" i="46"/>
  <c r="AT53" i="46"/>
  <c r="AR54" i="46"/>
  <c r="AT55" i="46"/>
  <c r="AR56" i="46"/>
  <c r="AT57" i="46"/>
  <c r="AR58" i="46"/>
  <c r="AT59" i="46"/>
  <c r="AR60" i="46"/>
  <c r="AT61" i="46"/>
  <c r="AR62" i="46"/>
  <c r="AT63" i="46"/>
  <c r="AR64" i="46"/>
  <c r="AT65" i="46"/>
  <c r="AR66" i="46"/>
  <c r="AT67" i="46"/>
  <c r="AR68" i="46"/>
  <c r="AT69" i="46"/>
  <c r="AR70" i="46"/>
  <c r="AT71" i="46"/>
  <c r="AR72" i="46"/>
  <c r="AT73" i="46"/>
  <c r="AR74" i="46"/>
  <c r="AT75" i="46"/>
  <c r="AR76" i="46"/>
  <c r="AT77" i="46"/>
  <c r="AR78" i="46"/>
  <c r="AT79" i="46"/>
  <c r="AR80" i="46"/>
  <c r="AT81" i="46"/>
  <c r="AR82" i="46"/>
  <c r="AT83" i="46"/>
  <c r="AR84" i="46"/>
  <c r="AT85" i="46"/>
  <c r="AR86" i="46"/>
  <c r="AU17" i="46"/>
  <c r="AR17" i="46"/>
  <c r="AU61" i="46"/>
  <c r="AS62" i="46"/>
  <c r="AU65" i="46"/>
  <c r="AS66" i="46"/>
  <c r="AU69" i="46"/>
  <c r="AS70" i="46"/>
  <c r="AU73" i="46"/>
  <c r="AS74" i="46"/>
  <c r="AU77" i="46"/>
  <c r="AS78" i="46"/>
  <c r="AU81" i="46"/>
  <c r="AS82" i="46"/>
  <c r="AU85" i="46"/>
  <c r="AS86" i="46"/>
  <c r="AS18" i="46"/>
  <c r="AU19" i="46"/>
  <c r="AS20" i="46"/>
  <c r="AU21" i="46"/>
  <c r="AS22" i="46"/>
  <c r="AU23" i="46"/>
  <c r="AS24" i="46"/>
  <c r="AU25" i="46"/>
  <c r="AS26" i="46"/>
  <c r="AU27" i="46"/>
  <c r="AS28" i="46"/>
  <c r="AU29" i="46"/>
  <c r="AS30" i="46"/>
  <c r="AU31" i="46"/>
  <c r="AS32" i="46"/>
  <c r="AU33" i="46"/>
  <c r="AS34" i="46"/>
  <c r="AU35" i="46"/>
  <c r="AS36" i="46"/>
  <c r="AU37" i="46"/>
  <c r="AS38" i="46"/>
  <c r="AU39" i="46"/>
  <c r="AS40" i="46"/>
  <c r="AU41" i="46"/>
  <c r="AS42" i="46"/>
  <c r="AU43" i="46"/>
  <c r="AS44" i="46"/>
  <c r="AU45" i="46"/>
  <c r="AS46" i="46"/>
  <c r="AU47" i="46"/>
  <c r="AS48" i="46"/>
  <c r="AU49" i="46"/>
  <c r="AS50" i="46"/>
  <c r="AU51" i="46"/>
  <c r="AS52" i="46"/>
  <c r="AU53" i="46"/>
  <c r="AS54" i="46"/>
  <c r="AU55" i="46"/>
  <c r="AS56" i="46"/>
  <c r="AU57" i="46"/>
  <c r="AS58" i="46"/>
  <c r="AU59" i="46"/>
  <c r="AS60" i="46"/>
  <c r="AU63" i="46"/>
  <c r="AS64" i="46"/>
  <c r="AU67" i="46"/>
  <c r="AS68" i="46"/>
  <c r="AU71" i="46"/>
  <c r="AS72" i="46"/>
  <c r="AU75" i="46"/>
  <c r="AS76" i="46"/>
  <c r="AU79" i="46"/>
  <c r="AS80" i="46"/>
  <c r="AU83" i="46"/>
  <c r="AS84" i="46"/>
  <c r="AR19" i="46"/>
  <c r="AR23" i="46"/>
  <c r="AR27" i="46"/>
  <c r="AR31" i="46"/>
  <c r="AR35" i="46"/>
  <c r="AR39" i="46"/>
  <c r="AR43" i="46"/>
  <c r="AS17" i="46"/>
  <c r="AT22" i="46"/>
  <c r="AT26" i="46"/>
  <c r="AT30" i="46"/>
  <c r="AT34" i="46"/>
  <c r="AT38" i="46"/>
  <c r="AT42" i="46"/>
  <c r="AT46" i="46"/>
  <c r="AR47" i="46"/>
  <c r="AT48" i="46"/>
  <c r="AR49" i="46"/>
  <c r="AT50" i="46"/>
  <c r="AR51" i="46"/>
  <c r="AT52" i="46"/>
  <c r="AR53" i="46"/>
  <c r="AT54" i="46"/>
  <c r="AR55" i="46"/>
  <c r="AT56" i="46"/>
  <c r="AR57" i="46"/>
  <c r="AT58" i="46"/>
  <c r="AR59" i="46"/>
  <c r="AT60" i="46"/>
  <c r="AR61" i="46"/>
  <c r="AT62" i="46"/>
  <c r="AR63" i="46"/>
  <c r="AT64" i="46"/>
  <c r="AR65" i="46"/>
  <c r="AT66" i="46"/>
  <c r="AR67" i="46"/>
  <c r="AT68" i="46"/>
  <c r="AR69" i="46"/>
  <c r="AT70" i="46"/>
  <c r="AR71" i="46"/>
  <c r="AT72" i="46"/>
  <c r="AR73" i="46"/>
  <c r="AT74" i="46"/>
  <c r="AR75" i="46"/>
  <c r="AT76" i="46"/>
  <c r="AR77" i="46"/>
  <c r="AT78" i="46"/>
  <c r="AR79" i="46"/>
  <c r="AT80" i="46"/>
  <c r="AR81" i="46"/>
  <c r="AT82" i="46"/>
  <c r="AR83" i="46"/>
  <c r="AT84" i="46"/>
  <c r="AR85" i="46"/>
  <c r="AT86" i="46"/>
  <c r="AT17" i="46"/>
  <c r="AS85" i="46"/>
  <c r="AU86" i="46"/>
  <c r="AT20" i="46"/>
  <c r="AT24" i="46"/>
  <c r="AT32" i="46"/>
  <c r="AT40" i="46"/>
  <c r="AR21" i="46"/>
  <c r="AR25" i="46"/>
  <c r="AR29" i="46"/>
  <c r="AR33" i="46"/>
  <c r="AR37" i="46"/>
  <c r="AR41" i="46"/>
  <c r="AR45" i="46"/>
  <c r="AU46" i="46"/>
  <c r="AS47" i="46"/>
  <c r="AU48" i="46"/>
  <c r="AS49" i="46"/>
  <c r="AU50" i="46"/>
  <c r="AS51" i="46"/>
  <c r="AU52" i="46"/>
  <c r="AS53" i="46"/>
  <c r="AU54" i="46"/>
  <c r="AS55" i="46"/>
  <c r="AU56" i="46"/>
  <c r="AS57" i="46"/>
  <c r="AU58" i="46"/>
  <c r="AS59" i="46"/>
  <c r="AU60" i="46"/>
  <c r="AS61" i="46"/>
  <c r="AU62" i="46"/>
  <c r="AS63" i="46"/>
  <c r="AU64" i="46"/>
  <c r="AS65" i="46"/>
  <c r="AU66" i="46"/>
  <c r="AS67" i="46"/>
  <c r="AU68" i="46"/>
  <c r="AS69" i="46"/>
  <c r="AU70" i="46"/>
  <c r="AS71" i="46"/>
  <c r="AU72" i="46"/>
  <c r="AS73" i="46"/>
  <c r="AU74" i="46"/>
  <c r="AS75" i="46"/>
  <c r="AU76" i="46"/>
  <c r="AS77" i="46"/>
  <c r="AU78" i="46"/>
  <c r="AS79" i="46"/>
  <c r="AU80" i="46"/>
  <c r="AS81" i="46"/>
  <c r="AU82" i="46"/>
  <c r="AS83" i="46"/>
  <c r="AU84" i="46"/>
  <c r="AT28" i="46"/>
  <c r="AT36" i="46"/>
  <c r="AT44" i="46"/>
  <c r="A96" i="47"/>
  <c r="A95" i="47"/>
  <c r="T83" i="47"/>
  <c r="U89" i="47" s="1"/>
  <c r="G83" i="47"/>
  <c r="U92" i="47" l="1"/>
  <c r="U97" i="47" s="1"/>
  <c r="A81" i="46" l="1"/>
  <c r="A82" i="46"/>
  <c r="A83" i="46"/>
  <c r="A84" i="46"/>
  <c r="A85" i="46"/>
  <c r="A86" i="46"/>
  <c r="A13" i="47"/>
  <c r="A14" i="47"/>
  <c r="A15" i="47"/>
  <c r="A16" i="47"/>
  <c r="A17" i="47"/>
  <c r="A18" i="47"/>
  <c r="A19" i="47"/>
  <c r="A20" i="47"/>
  <c r="A21" i="47"/>
  <c r="A22" i="47"/>
  <c r="A23" i="47"/>
  <c r="A24" i="47"/>
  <c r="A25" i="47"/>
  <c r="A26" i="47"/>
  <c r="A27" i="47"/>
  <c r="A28" i="47"/>
  <c r="A29" i="47"/>
  <c r="A30" i="47"/>
  <c r="A31" i="47"/>
  <c r="A32" i="47"/>
  <c r="A33" i="47"/>
  <c r="A34" i="47"/>
  <c r="A35" i="47"/>
  <c r="A36" i="47"/>
  <c r="A37" i="47"/>
  <c r="A38" i="47"/>
  <c r="A39" i="47"/>
  <c r="A40" i="47"/>
  <c r="A41" i="47"/>
  <c r="A42" i="47"/>
  <c r="A43" i="47"/>
  <c r="A44" i="47"/>
  <c r="A45" i="47"/>
  <c r="A46" i="47"/>
  <c r="A47" i="47"/>
  <c r="A48" i="47"/>
  <c r="A49" i="47"/>
  <c r="A50" i="47"/>
  <c r="A51" i="47"/>
  <c r="A52" i="47"/>
  <c r="A53" i="47"/>
  <c r="A54" i="47"/>
  <c r="A55" i="47"/>
  <c r="A56" i="47"/>
  <c r="A57" i="47"/>
  <c r="A58" i="47"/>
  <c r="A59" i="47"/>
  <c r="A60" i="47"/>
  <c r="A61" i="47"/>
  <c r="A62" i="47"/>
  <c r="A63" i="47"/>
  <c r="A64" i="47"/>
  <c r="A65" i="47"/>
  <c r="A66" i="47"/>
  <c r="A67" i="47"/>
  <c r="A68" i="47"/>
  <c r="A69" i="47"/>
  <c r="A70" i="47"/>
  <c r="A71" i="47"/>
  <c r="A72" i="47"/>
  <c r="A73" i="47"/>
  <c r="A74" i="47"/>
  <c r="A75" i="47"/>
  <c r="A76" i="47"/>
  <c r="A77" i="47"/>
  <c r="A78" i="47"/>
  <c r="A79" i="47"/>
  <c r="A80" i="47"/>
  <c r="A81" i="47"/>
  <c r="A12" i="47"/>
  <c r="A18" i="46"/>
  <c r="A19" i="46"/>
  <c r="A20" i="46"/>
  <c r="A21" i="46"/>
  <c r="A22" i="46"/>
  <c r="A23" i="46"/>
  <c r="A24" i="46"/>
  <c r="A25" i="46"/>
  <c r="A26" i="46"/>
  <c r="A27" i="46"/>
  <c r="A28" i="46"/>
  <c r="A29" i="46"/>
  <c r="A30" i="46"/>
  <c r="A31" i="46"/>
  <c r="A32" i="46"/>
  <c r="A33" i="46"/>
  <c r="A34" i="46"/>
  <c r="A35" i="46"/>
  <c r="A36" i="46"/>
  <c r="A37" i="46"/>
  <c r="A38" i="46"/>
  <c r="A39" i="46"/>
  <c r="A40" i="46"/>
  <c r="A41" i="46"/>
  <c r="A42" i="46"/>
  <c r="A43" i="46"/>
  <c r="A44" i="46"/>
  <c r="A45" i="46"/>
  <c r="A46" i="46"/>
  <c r="A47" i="46"/>
  <c r="A48" i="46"/>
  <c r="A49" i="46"/>
  <c r="A50" i="46"/>
  <c r="A51" i="46"/>
  <c r="A52" i="46"/>
  <c r="A53" i="46"/>
  <c r="A54" i="46"/>
  <c r="A55" i="46"/>
  <c r="A56" i="46"/>
  <c r="A57" i="46"/>
  <c r="A58" i="46"/>
  <c r="A59" i="46"/>
  <c r="A60" i="46"/>
  <c r="A61" i="46"/>
  <c r="A62" i="46"/>
  <c r="A63" i="46"/>
  <c r="A64" i="46"/>
  <c r="A65" i="46"/>
  <c r="A66" i="46"/>
  <c r="A67" i="46"/>
  <c r="A68" i="46"/>
  <c r="A69" i="46"/>
  <c r="A70" i="46"/>
  <c r="A71" i="46"/>
  <c r="A72" i="46"/>
  <c r="A73" i="46"/>
  <c r="A74" i="46"/>
  <c r="A75" i="46"/>
  <c r="A76" i="46"/>
  <c r="A77" i="46"/>
  <c r="A78" i="46"/>
  <c r="A79" i="46"/>
  <c r="A80" i="46"/>
  <c r="A17" i="46"/>
  <c r="AJ10" i="47" l="1"/>
  <c r="AE10" i="47"/>
  <c r="AI9" i="47"/>
  <c r="AH9" i="47"/>
  <c r="AG8" i="47"/>
  <c r="AJ9" i="47"/>
  <c r="AG9" i="47"/>
  <c r="AE9" i="47"/>
  <c r="AD9" i="47"/>
  <c r="AC9" i="47"/>
  <c r="AB9" i="47"/>
  <c r="AB8" i="47"/>
  <c r="X12" i="47"/>
  <c r="Y12" i="47"/>
  <c r="X13" i="47"/>
  <c r="Y13" i="47"/>
  <c r="X14" i="47"/>
  <c r="Y14" i="47"/>
  <c r="X15" i="47"/>
  <c r="Y15" i="47"/>
  <c r="X16" i="47"/>
  <c r="Y16" i="47"/>
  <c r="X17" i="47"/>
  <c r="Y17" i="47"/>
  <c r="X18" i="47"/>
  <c r="Y18" i="47"/>
  <c r="X19" i="47"/>
  <c r="Y19" i="47"/>
  <c r="X20" i="47"/>
  <c r="Y20" i="47"/>
  <c r="X21" i="47"/>
  <c r="Y21" i="47"/>
  <c r="X22" i="47"/>
  <c r="Y22" i="47"/>
  <c r="X23" i="47"/>
  <c r="Y23" i="47"/>
  <c r="X24" i="47"/>
  <c r="Y24" i="47"/>
  <c r="X25" i="47"/>
  <c r="Y25" i="47"/>
  <c r="X26" i="47"/>
  <c r="Y26" i="47"/>
  <c r="X27" i="47"/>
  <c r="Y27" i="47"/>
  <c r="X28" i="47"/>
  <c r="Y28" i="47"/>
  <c r="X29" i="47"/>
  <c r="Y29" i="47"/>
  <c r="X30" i="47"/>
  <c r="Y30" i="47"/>
  <c r="X31" i="47"/>
  <c r="Y31" i="47"/>
  <c r="X32" i="47"/>
  <c r="Y32" i="47"/>
  <c r="X33" i="47"/>
  <c r="Y33" i="47"/>
  <c r="X34" i="47"/>
  <c r="Y34" i="47"/>
  <c r="X35" i="47"/>
  <c r="Y35" i="47"/>
  <c r="X36" i="47"/>
  <c r="Y36" i="47"/>
  <c r="X37" i="47"/>
  <c r="Y37" i="47"/>
  <c r="X38" i="47"/>
  <c r="Y38" i="47"/>
  <c r="X39" i="47"/>
  <c r="Y39" i="47"/>
  <c r="X40" i="47"/>
  <c r="Y40" i="47"/>
  <c r="X41" i="47"/>
  <c r="Y41" i="47"/>
  <c r="X42" i="47"/>
  <c r="Y42" i="47"/>
  <c r="X43" i="47"/>
  <c r="Y43" i="47"/>
  <c r="X44" i="47"/>
  <c r="Y44" i="47"/>
  <c r="X45" i="47"/>
  <c r="Y45" i="47"/>
  <c r="X46" i="47"/>
  <c r="Y46" i="47"/>
  <c r="X47" i="47"/>
  <c r="Y47" i="47"/>
  <c r="X48" i="47"/>
  <c r="Y48" i="47"/>
  <c r="X49" i="47"/>
  <c r="Y49" i="47"/>
  <c r="X50" i="47"/>
  <c r="Y50" i="47"/>
  <c r="X51" i="47"/>
  <c r="Y51" i="47"/>
  <c r="X52" i="47"/>
  <c r="Y52" i="47"/>
  <c r="X53" i="47"/>
  <c r="Y53" i="47"/>
  <c r="X54" i="47"/>
  <c r="Y54" i="47"/>
  <c r="X55" i="47"/>
  <c r="Y55" i="47"/>
  <c r="X56" i="47"/>
  <c r="Y56" i="47"/>
  <c r="X57" i="47"/>
  <c r="Y57" i="47"/>
  <c r="X58" i="47"/>
  <c r="Y58" i="47"/>
  <c r="X59" i="47"/>
  <c r="Y59" i="47"/>
  <c r="X60" i="47"/>
  <c r="Y60" i="47"/>
  <c r="X61" i="47"/>
  <c r="Y61" i="47"/>
  <c r="X62" i="47"/>
  <c r="Y62" i="47"/>
  <c r="X63" i="47"/>
  <c r="Y63" i="47"/>
  <c r="X64" i="47"/>
  <c r="Y64" i="47"/>
  <c r="X65" i="47"/>
  <c r="Y65" i="47"/>
  <c r="X66" i="47"/>
  <c r="Y66" i="47"/>
  <c r="X67" i="47"/>
  <c r="Y67" i="47"/>
  <c r="X68" i="47"/>
  <c r="Y68" i="47"/>
  <c r="X69" i="47"/>
  <c r="Y69" i="47"/>
  <c r="X70" i="47"/>
  <c r="Y70" i="47"/>
  <c r="X71" i="47"/>
  <c r="Y71" i="47"/>
  <c r="X72" i="47"/>
  <c r="Y72" i="47"/>
  <c r="X73" i="47"/>
  <c r="Y73" i="47"/>
  <c r="X74" i="47"/>
  <c r="Y74" i="47"/>
  <c r="X75" i="47"/>
  <c r="Y75" i="47"/>
  <c r="X76" i="47"/>
  <c r="Y76" i="47"/>
  <c r="X77" i="47"/>
  <c r="Y77" i="47"/>
  <c r="X78" i="47"/>
  <c r="Y78" i="47"/>
  <c r="X79" i="47"/>
  <c r="Y79" i="47"/>
  <c r="X80" i="47"/>
  <c r="Y80" i="47"/>
  <c r="X81" i="47"/>
  <c r="Y81" i="47"/>
  <c r="Y11" i="47"/>
  <c r="Y10" i="47" s="1"/>
  <c r="X11" i="47"/>
  <c r="S12" i="47"/>
  <c r="T12" i="47"/>
  <c r="S13" i="47"/>
  <c r="T13" i="47"/>
  <c r="S14" i="47"/>
  <c r="T14" i="47"/>
  <c r="S15" i="47"/>
  <c r="T15" i="47"/>
  <c r="S16" i="47"/>
  <c r="T16" i="47"/>
  <c r="S17" i="47"/>
  <c r="T17" i="47"/>
  <c r="S18" i="47"/>
  <c r="T18" i="47"/>
  <c r="S19" i="47"/>
  <c r="T19" i="47"/>
  <c r="S20" i="47"/>
  <c r="T20" i="47"/>
  <c r="S21" i="47"/>
  <c r="T21" i="47"/>
  <c r="S22" i="47"/>
  <c r="T22" i="47"/>
  <c r="S23" i="47"/>
  <c r="T23" i="47"/>
  <c r="S24" i="47"/>
  <c r="T24" i="47"/>
  <c r="S25" i="47"/>
  <c r="T25" i="47"/>
  <c r="S26" i="47"/>
  <c r="T26" i="47"/>
  <c r="S27" i="47"/>
  <c r="T27" i="47"/>
  <c r="S28" i="47"/>
  <c r="T28" i="47"/>
  <c r="S29" i="47"/>
  <c r="T29" i="47"/>
  <c r="S30" i="47"/>
  <c r="T30" i="47"/>
  <c r="S31" i="47"/>
  <c r="T31" i="47"/>
  <c r="S32" i="47"/>
  <c r="T32" i="47"/>
  <c r="S33" i="47"/>
  <c r="T33" i="47"/>
  <c r="S34" i="47"/>
  <c r="T34" i="47"/>
  <c r="S35" i="47"/>
  <c r="T35" i="47"/>
  <c r="S36" i="47"/>
  <c r="T36" i="47"/>
  <c r="S37" i="47"/>
  <c r="T37" i="47"/>
  <c r="S38" i="47"/>
  <c r="T38" i="47"/>
  <c r="S39" i="47"/>
  <c r="T39" i="47"/>
  <c r="S40" i="47"/>
  <c r="T40" i="47"/>
  <c r="S41" i="47"/>
  <c r="T41" i="47"/>
  <c r="S42" i="47"/>
  <c r="T42" i="47"/>
  <c r="S43" i="47"/>
  <c r="T43" i="47"/>
  <c r="S44" i="47"/>
  <c r="T44" i="47"/>
  <c r="S45" i="47"/>
  <c r="T45" i="47"/>
  <c r="S46" i="47"/>
  <c r="T46" i="47"/>
  <c r="S47" i="47"/>
  <c r="T47" i="47"/>
  <c r="S48" i="47"/>
  <c r="T48" i="47"/>
  <c r="S49" i="47"/>
  <c r="T49" i="47"/>
  <c r="S50" i="47"/>
  <c r="T50" i="47"/>
  <c r="S51" i="47"/>
  <c r="T51" i="47"/>
  <c r="S52" i="47"/>
  <c r="T52" i="47"/>
  <c r="S53" i="47"/>
  <c r="T53" i="47"/>
  <c r="S54" i="47"/>
  <c r="T54" i="47"/>
  <c r="S55" i="47"/>
  <c r="T55" i="47"/>
  <c r="S56" i="47"/>
  <c r="T56" i="47"/>
  <c r="S57" i="47"/>
  <c r="T57" i="47"/>
  <c r="S58" i="47"/>
  <c r="T58" i="47"/>
  <c r="S59" i="47"/>
  <c r="T59" i="47"/>
  <c r="S60" i="47"/>
  <c r="T60" i="47"/>
  <c r="S61" i="47"/>
  <c r="T61" i="47"/>
  <c r="S62" i="47"/>
  <c r="T62" i="47"/>
  <c r="S63" i="47"/>
  <c r="T63" i="47"/>
  <c r="S64" i="47"/>
  <c r="T64" i="47"/>
  <c r="S65" i="47"/>
  <c r="T65" i="47"/>
  <c r="S66" i="47"/>
  <c r="T66" i="47"/>
  <c r="S67" i="47"/>
  <c r="T67" i="47"/>
  <c r="S68" i="47"/>
  <c r="T68" i="47"/>
  <c r="S69" i="47"/>
  <c r="T69" i="47"/>
  <c r="S70" i="47"/>
  <c r="T70" i="47"/>
  <c r="S71" i="47"/>
  <c r="T71" i="47"/>
  <c r="S72" i="47"/>
  <c r="T72" i="47"/>
  <c r="S73" i="47"/>
  <c r="T73" i="47"/>
  <c r="S74" i="47"/>
  <c r="T74" i="47"/>
  <c r="S75" i="47"/>
  <c r="T75" i="47"/>
  <c r="S76" i="47"/>
  <c r="T76" i="47"/>
  <c r="S77" i="47"/>
  <c r="T77" i="47"/>
  <c r="S78" i="47"/>
  <c r="T78" i="47"/>
  <c r="S79" i="47"/>
  <c r="T79" i="47"/>
  <c r="S80" i="47"/>
  <c r="T80" i="47"/>
  <c r="S81" i="47"/>
  <c r="T81" i="47"/>
  <c r="T11" i="47"/>
  <c r="S11" i="47"/>
  <c r="I12" i="47"/>
  <c r="J12" i="47"/>
  <c r="N12" i="47"/>
  <c r="O12" i="47"/>
  <c r="I13" i="47"/>
  <c r="J13" i="47"/>
  <c r="N13" i="47"/>
  <c r="O13" i="47"/>
  <c r="I14" i="47"/>
  <c r="J14" i="47"/>
  <c r="N14" i="47"/>
  <c r="O14" i="47"/>
  <c r="I15" i="47"/>
  <c r="J15" i="47"/>
  <c r="N15" i="47"/>
  <c r="O15" i="47"/>
  <c r="I16" i="47"/>
  <c r="J16" i="47"/>
  <c r="N16" i="47"/>
  <c r="O16" i="47"/>
  <c r="I17" i="47"/>
  <c r="J17" i="47"/>
  <c r="N17" i="47"/>
  <c r="O17" i="47"/>
  <c r="I18" i="47"/>
  <c r="J18" i="47"/>
  <c r="N18" i="47"/>
  <c r="O18" i="47"/>
  <c r="I19" i="47"/>
  <c r="J19" i="47"/>
  <c r="N19" i="47"/>
  <c r="O19" i="47"/>
  <c r="I20" i="47"/>
  <c r="J20" i="47"/>
  <c r="N20" i="47"/>
  <c r="O20" i="47"/>
  <c r="I21" i="47"/>
  <c r="J21" i="47"/>
  <c r="N21" i="47"/>
  <c r="O21" i="47"/>
  <c r="I22" i="47"/>
  <c r="J22" i="47"/>
  <c r="N22" i="47"/>
  <c r="O22" i="47"/>
  <c r="I23" i="47"/>
  <c r="J23" i="47"/>
  <c r="N23" i="47"/>
  <c r="O23" i="47"/>
  <c r="I24" i="47"/>
  <c r="J24" i="47"/>
  <c r="N24" i="47"/>
  <c r="O24" i="47"/>
  <c r="I25" i="47"/>
  <c r="J25" i="47"/>
  <c r="N25" i="47"/>
  <c r="O25" i="47"/>
  <c r="I26" i="47"/>
  <c r="J26" i="47"/>
  <c r="N26" i="47"/>
  <c r="O26" i="47"/>
  <c r="I27" i="47"/>
  <c r="J27" i="47"/>
  <c r="N27" i="47"/>
  <c r="O27" i="47"/>
  <c r="I28" i="47"/>
  <c r="J28" i="47"/>
  <c r="N28" i="47"/>
  <c r="O28" i="47"/>
  <c r="I29" i="47"/>
  <c r="J29" i="47"/>
  <c r="N29" i="47"/>
  <c r="O29" i="47"/>
  <c r="I30" i="47"/>
  <c r="J30" i="47"/>
  <c r="N30" i="47"/>
  <c r="O30" i="47"/>
  <c r="I31" i="47"/>
  <c r="J31" i="47"/>
  <c r="N31" i="47"/>
  <c r="O31" i="47"/>
  <c r="I32" i="47"/>
  <c r="J32" i="47"/>
  <c r="N32" i="47"/>
  <c r="O32" i="47"/>
  <c r="I33" i="47"/>
  <c r="J33" i="47"/>
  <c r="N33" i="47"/>
  <c r="O33" i="47"/>
  <c r="I34" i="47"/>
  <c r="J34" i="47"/>
  <c r="N34" i="47"/>
  <c r="O34" i="47"/>
  <c r="I35" i="47"/>
  <c r="J35" i="47"/>
  <c r="N35" i="47"/>
  <c r="O35" i="47"/>
  <c r="I36" i="47"/>
  <c r="J36" i="47"/>
  <c r="N36" i="47"/>
  <c r="O36" i="47"/>
  <c r="I37" i="47"/>
  <c r="J37" i="47"/>
  <c r="N37" i="47"/>
  <c r="O37" i="47"/>
  <c r="I38" i="47"/>
  <c r="J38" i="47"/>
  <c r="N38" i="47"/>
  <c r="O38" i="47"/>
  <c r="I39" i="47"/>
  <c r="J39" i="47"/>
  <c r="N39" i="47"/>
  <c r="O39" i="47"/>
  <c r="I40" i="47"/>
  <c r="J40" i="47"/>
  <c r="N40" i="47"/>
  <c r="O40" i="47"/>
  <c r="I41" i="47"/>
  <c r="J41" i="47"/>
  <c r="N41" i="47"/>
  <c r="O41" i="47"/>
  <c r="I42" i="47"/>
  <c r="J42" i="47"/>
  <c r="N42" i="47"/>
  <c r="O42" i="47"/>
  <c r="I43" i="47"/>
  <c r="J43" i="47"/>
  <c r="N43" i="47"/>
  <c r="O43" i="47"/>
  <c r="I44" i="47"/>
  <c r="J44" i="47"/>
  <c r="N44" i="47"/>
  <c r="O44" i="47"/>
  <c r="I45" i="47"/>
  <c r="J45" i="47"/>
  <c r="N45" i="47"/>
  <c r="O45" i="47"/>
  <c r="I46" i="47"/>
  <c r="J46" i="47"/>
  <c r="N46" i="47"/>
  <c r="O46" i="47"/>
  <c r="I47" i="47"/>
  <c r="J47" i="47"/>
  <c r="N47" i="47"/>
  <c r="O47" i="47"/>
  <c r="I48" i="47"/>
  <c r="J48" i="47"/>
  <c r="N48" i="47"/>
  <c r="O48" i="47"/>
  <c r="I49" i="47"/>
  <c r="J49" i="47"/>
  <c r="N49" i="47"/>
  <c r="O49" i="47"/>
  <c r="I50" i="47"/>
  <c r="J50" i="47"/>
  <c r="N50" i="47"/>
  <c r="O50" i="47"/>
  <c r="I51" i="47"/>
  <c r="J51" i="47"/>
  <c r="N51" i="47"/>
  <c r="O51" i="47"/>
  <c r="I52" i="47"/>
  <c r="J52" i="47"/>
  <c r="N52" i="47"/>
  <c r="O52" i="47"/>
  <c r="I53" i="47"/>
  <c r="J53" i="47"/>
  <c r="N53" i="47"/>
  <c r="O53" i="47"/>
  <c r="I54" i="47"/>
  <c r="J54" i="47"/>
  <c r="N54" i="47"/>
  <c r="O54" i="47"/>
  <c r="I55" i="47"/>
  <c r="J55" i="47"/>
  <c r="N55" i="47"/>
  <c r="O55" i="47"/>
  <c r="I56" i="47"/>
  <c r="J56" i="47"/>
  <c r="N56" i="47"/>
  <c r="O56" i="47"/>
  <c r="I57" i="47"/>
  <c r="J57" i="47"/>
  <c r="N57" i="47"/>
  <c r="O57" i="47"/>
  <c r="I58" i="47"/>
  <c r="J58" i="47"/>
  <c r="N58" i="47"/>
  <c r="O58" i="47"/>
  <c r="I59" i="47"/>
  <c r="J59" i="47"/>
  <c r="N59" i="47"/>
  <c r="O59" i="47"/>
  <c r="I60" i="47"/>
  <c r="J60" i="47"/>
  <c r="N60" i="47"/>
  <c r="O60" i="47"/>
  <c r="I61" i="47"/>
  <c r="J61" i="47"/>
  <c r="N61" i="47"/>
  <c r="O61" i="47"/>
  <c r="I62" i="47"/>
  <c r="J62" i="47"/>
  <c r="N62" i="47"/>
  <c r="O62" i="47"/>
  <c r="I63" i="47"/>
  <c r="J63" i="47"/>
  <c r="N63" i="47"/>
  <c r="O63" i="47"/>
  <c r="I64" i="47"/>
  <c r="J64" i="47"/>
  <c r="N64" i="47"/>
  <c r="O64" i="47"/>
  <c r="I65" i="47"/>
  <c r="J65" i="47"/>
  <c r="N65" i="47"/>
  <c r="O65" i="47"/>
  <c r="I66" i="47"/>
  <c r="J66" i="47"/>
  <c r="N66" i="47"/>
  <c r="O66" i="47"/>
  <c r="I67" i="47"/>
  <c r="J67" i="47"/>
  <c r="N67" i="47"/>
  <c r="O67" i="47"/>
  <c r="I68" i="47"/>
  <c r="J68" i="47"/>
  <c r="N68" i="47"/>
  <c r="O68" i="47"/>
  <c r="I69" i="47"/>
  <c r="J69" i="47"/>
  <c r="N69" i="47"/>
  <c r="O69" i="47"/>
  <c r="I70" i="47"/>
  <c r="J70" i="47"/>
  <c r="N70" i="47"/>
  <c r="O70" i="47"/>
  <c r="I71" i="47"/>
  <c r="J71" i="47"/>
  <c r="N71" i="47"/>
  <c r="O71" i="47"/>
  <c r="I72" i="47"/>
  <c r="J72" i="47"/>
  <c r="N72" i="47"/>
  <c r="O72" i="47"/>
  <c r="I73" i="47"/>
  <c r="J73" i="47"/>
  <c r="N73" i="47"/>
  <c r="O73" i="47"/>
  <c r="I74" i="47"/>
  <c r="J74" i="47"/>
  <c r="N74" i="47"/>
  <c r="O74" i="47"/>
  <c r="I75" i="47"/>
  <c r="J75" i="47"/>
  <c r="N75" i="47"/>
  <c r="O75" i="47"/>
  <c r="I76" i="47"/>
  <c r="J76" i="47"/>
  <c r="N76" i="47"/>
  <c r="O76" i="47"/>
  <c r="I77" i="47"/>
  <c r="J77" i="47"/>
  <c r="N77" i="47"/>
  <c r="O77" i="47"/>
  <c r="I78" i="47"/>
  <c r="J78" i="47"/>
  <c r="N78" i="47"/>
  <c r="O78" i="47"/>
  <c r="I79" i="47"/>
  <c r="J79" i="47"/>
  <c r="N79" i="47"/>
  <c r="O79" i="47"/>
  <c r="I80" i="47"/>
  <c r="J80" i="47"/>
  <c r="N80" i="47"/>
  <c r="O80" i="47"/>
  <c r="I81" i="47"/>
  <c r="J81" i="47"/>
  <c r="N81" i="47"/>
  <c r="O81" i="47"/>
  <c r="O11" i="47"/>
  <c r="O10" i="47" s="1"/>
  <c r="N11" i="47"/>
  <c r="J11" i="47"/>
  <c r="I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E11" i="47"/>
  <c r="D11" i="47"/>
  <c r="S10" i="47" l="1"/>
  <c r="N10" i="47"/>
  <c r="X10" i="47"/>
  <c r="AI12" i="47" l="1"/>
  <c r="AI14" i="47"/>
  <c r="AI16" i="47"/>
  <c r="AI18" i="47"/>
  <c r="AI20" i="47"/>
  <c r="AI22" i="47"/>
  <c r="AI24" i="47"/>
  <c r="AI26" i="47"/>
  <c r="AI28" i="47"/>
  <c r="AI30" i="47"/>
  <c r="AI32" i="47"/>
  <c r="AI34" i="47"/>
  <c r="AI36" i="47"/>
  <c r="AI38" i="47"/>
  <c r="AI40" i="47"/>
  <c r="AI42" i="47"/>
  <c r="AI44" i="47"/>
  <c r="AI46" i="47"/>
  <c r="AI48" i="47"/>
  <c r="AI50" i="47"/>
  <c r="AI52" i="47"/>
  <c r="AI54" i="47"/>
  <c r="AI56" i="47"/>
  <c r="AI58" i="47"/>
  <c r="AI60" i="47"/>
  <c r="AI62" i="47"/>
  <c r="AI64" i="47"/>
  <c r="AI66" i="47"/>
  <c r="AI68" i="47"/>
  <c r="AI70" i="47"/>
  <c r="AI72" i="47"/>
  <c r="AI74" i="47"/>
  <c r="AI76" i="47"/>
  <c r="AI78" i="47"/>
  <c r="AI80" i="47"/>
  <c r="AH11" i="47"/>
  <c r="AD13" i="47"/>
  <c r="AD15" i="47"/>
  <c r="AD17" i="47"/>
  <c r="AD19" i="47"/>
  <c r="AD21" i="47"/>
  <c r="AD23" i="47"/>
  <c r="AD25" i="47"/>
  <c r="AD27" i="47"/>
  <c r="AD29" i="47"/>
  <c r="AD31" i="47"/>
  <c r="AD33" i="47"/>
  <c r="AD35" i="47"/>
  <c r="AD37" i="47"/>
  <c r="AD39" i="47"/>
  <c r="AD41" i="47"/>
  <c r="AD43" i="47"/>
  <c r="AD45" i="47"/>
  <c r="AD47" i="47"/>
  <c r="AD49" i="47"/>
  <c r="AD51" i="47"/>
  <c r="AD53" i="47"/>
  <c r="AD55" i="47"/>
  <c r="AD57" i="47"/>
  <c r="AD59" i="47"/>
  <c r="AD61" i="47"/>
  <c r="AD63" i="47"/>
  <c r="AD65" i="47"/>
  <c r="AD67" i="47"/>
  <c r="AD69" i="47"/>
  <c r="AD71" i="47"/>
  <c r="AD73" i="47"/>
  <c r="AD75" i="47"/>
  <c r="AD77" i="47"/>
  <c r="AD79" i="47"/>
  <c r="AD81" i="47"/>
  <c r="AH20" i="47"/>
  <c r="AH30" i="47"/>
  <c r="AH38" i="47"/>
  <c r="AH46" i="47"/>
  <c r="AH52" i="47"/>
  <c r="AH58" i="47"/>
  <c r="AH64" i="47"/>
  <c r="AH70" i="47"/>
  <c r="AH76" i="47"/>
  <c r="AI11" i="47"/>
  <c r="AH13" i="47"/>
  <c r="AH15" i="47"/>
  <c r="AH17" i="47"/>
  <c r="AH19" i="47"/>
  <c r="AH21" i="47"/>
  <c r="AH23" i="47"/>
  <c r="AH25" i="47"/>
  <c r="AH27" i="47"/>
  <c r="AH29" i="47"/>
  <c r="AH31" i="47"/>
  <c r="AH33" i="47"/>
  <c r="AH35" i="47"/>
  <c r="AH37" i="47"/>
  <c r="AH39" i="47"/>
  <c r="AH41" i="47"/>
  <c r="AH43" i="47"/>
  <c r="AH45" i="47"/>
  <c r="AH47" i="47"/>
  <c r="AH49" i="47"/>
  <c r="AH51" i="47"/>
  <c r="AH53" i="47"/>
  <c r="AH55" i="47"/>
  <c r="AH57" i="47"/>
  <c r="AH59" i="47"/>
  <c r="AH61" i="47"/>
  <c r="AH63" i="47"/>
  <c r="AH65" i="47"/>
  <c r="AH67" i="47"/>
  <c r="AH69" i="47"/>
  <c r="AH71" i="47"/>
  <c r="AH73" i="47"/>
  <c r="AH75" i="47"/>
  <c r="AH77" i="47"/>
  <c r="AH79" i="47"/>
  <c r="AH81" i="47"/>
  <c r="AC12" i="47"/>
  <c r="AC14" i="47"/>
  <c r="AC16" i="47"/>
  <c r="AC18" i="47"/>
  <c r="AC20" i="47"/>
  <c r="AC22" i="47"/>
  <c r="AC24" i="47"/>
  <c r="AC26" i="47"/>
  <c r="AC28" i="47"/>
  <c r="AC30" i="47"/>
  <c r="AC32" i="47"/>
  <c r="AC34" i="47"/>
  <c r="AC36" i="47"/>
  <c r="AC38" i="47"/>
  <c r="AC40" i="47"/>
  <c r="AC42" i="47"/>
  <c r="AC44" i="47"/>
  <c r="AC46" i="47"/>
  <c r="AC48" i="47"/>
  <c r="AC50" i="47"/>
  <c r="AC52" i="47"/>
  <c r="AC54" i="47"/>
  <c r="AC56" i="47"/>
  <c r="AC58" i="47"/>
  <c r="AC60" i="47"/>
  <c r="AC62" i="47"/>
  <c r="AC64" i="47"/>
  <c r="AC66" i="47"/>
  <c r="AC68" i="47"/>
  <c r="AC70" i="47"/>
  <c r="AC72" i="47"/>
  <c r="AC74" i="47"/>
  <c r="AC76" i="47"/>
  <c r="AC78" i="47"/>
  <c r="AC80" i="47"/>
  <c r="AD11" i="47"/>
  <c r="AH14" i="47"/>
  <c r="AH18" i="47"/>
  <c r="AH24" i="47"/>
  <c r="AH28" i="47"/>
  <c r="AH34" i="47"/>
  <c r="AH40" i="47"/>
  <c r="AH44" i="47"/>
  <c r="AH50" i="47"/>
  <c r="AH56" i="47"/>
  <c r="AH62" i="47"/>
  <c r="AH68" i="47"/>
  <c r="AH74" i="47"/>
  <c r="AH80" i="47"/>
  <c r="AC13" i="47"/>
  <c r="AI13" i="47"/>
  <c r="AI15" i="47"/>
  <c r="AI17" i="47"/>
  <c r="AI19" i="47"/>
  <c r="AI21" i="47"/>
  <c r="AI23" i="47"/>
  <c r="AI25" i="47"/>
  <c r="AI27" i="47"/>
  <c r="AI29" i="47"/>
  <c r="AI31" i="47"/>
  <c r="AI33" i="47"/>
  <c r="AI35" i="47"/>
  <c r="AI37" i="47"/>
  <c r="AI39" i="47"/>
  <c r="AI41" i="47"/>
  <c r="AI43" i="47"/>
  <c r="AI45" i="47"/>
  <c r="AI47" i="47"/>
  <c r="AI49" i="47"/>
  <c r="AI51" i="47"/>
  <c r="AI53" i="47"/>
  <c r="AI55" i="47"/>
  <c r="AI57" i="47"/>
  <c r="AI59" i="47"/>
  <c r="AI61" i="47"/>
  <c r="AI63" i="47"/>
  <c r="AI65" i="47"/>
  <c r="AI67" i="47"/>
  <c r="AI69" i="47"/>
  <c r="AI71" i="47"/>
  <c r="AI73" i="47"/>
  <c r="AI75" i="47"/>
  <c r="AI77" i="47"/>
  <c r="AI79" i="47"/>
  <c r="AI81" i="47"/>
  <c r="AD12" i="47"/>
  <c r="AD14" i="47"/>
  <c r="AD16" i="47"/>
  <c r="AD18" i="47"/>
  <c r="AD20" i="47"/>
  <c r="AD22" i="47"/>
  <c r="AD24" i="47"/>
  <c r="AD26" i="47"/>
  <c r="AD28" i="47"/>
  <c r="AD30" i="47"/>
  <c r="AD32" i="47"/>
  <c r="AD34" i="47"/>
  <c r="AD36" i="47"/>
  <c r="AD38" i="47"/>
  <c r="AD40" i="47"/>
  <c r="AD42" i="47"/>
  <c r="AD44" i="47"/>
  <c r="AD46" i="47"/>
  <c r="AD48" i="47"/>
  <c r="AD50" i="47"/>
  <c r="AD52" i="47"/>
  <c r="AD54" i="47"/>
  <c r="AD56" i="47"/>
  <c r="AD58" i="47"/>
  <c r="AD60" i="47"/>
  <c r="AD62" i="47"/>
  <c r="AD64" i="47"/>
  <c r="AD66" i="47"/>
  <c r="AD68" i="47"/>
  <c r="AD70" i="47"/>
  <c r="AD72" i="47"/>
  <c r="AD74" i="47"/>
  <c r="AD76" i="47"/>
  <c r="AD78" i="47"/>
  <c r="AD80" i="47"/>
  <c r="AC11" i="47"/>
  <c r="AH12" i="47"/>
  <c r="AH16" i="47"/>
  <c r="AH22" i="47"/>
  <c r="AH26" i="47"/>
  <c r="AH32" i="47"/>
  <c r="AH36" i="47"/>
  <c r="AH42" i="47"/>
  <c r="AH48" i="47"/>
  <c r="AH54" i="47"/>
  <c r="AH60" i="47"/>
  <c r="AH66" i="47"/>
  <c r="AH72" i="47"/>
  <c r="AH78" i="47"/>
  <c r="AC15" i="47"/>
  <c r="AC19" i="47"/>
  <c r="AC27" i="47"/>
  <c r="AC35" i="47"/>
  <c r="AC43" i="47"/>
  <c r="AC51" i="47"/>
  <c r="AC59" i="47"/>
  <c r="AC67" i="47"/>
  <c r="AC75" i="47"/>
  <c r="AC21" i="47"/>
  <c r="AC29" i="47"/>
  <c r="AC37" i="47"/>
  <c r="AC45" i="47"/>
  <c r="AC53" i="47"/>
  <c r="AC61" i="47"/>
  <c r="AC69" i="47"/>
  <c r="AC77" i="47"/>
  <c r="AC17" i="47"/>
  <c r="AC33" i="47"/>
  <c r="AC49" i="47"/>
  <c r="AC65" i="47"/>
  <c r="AC81" i="47"/>
  <c r="AC23" i="47"/>
  <c r="AC31" i="47"/>
  <c r="AC39" i="47"/>
  <c r="AC47" i="47"/>
  <c r="AC55" i="47"/>
  <c r="AC63" i="47"/>
  <c r="AC71" i="47"/>
  <c r="AC79" i="47"/>
  <c r="AC25" i="47"/>
  <c r="AC41" i="47"/>
  <c r="AC57" i="47"/>
  <c r="AC73" i="47"/>
  <c r="AR13" i="46"/>
  <c r="AT13" i="46"/>
  <c r="B81" i="47"/>
  <c r="B80" i="47"/>
  <c r="B79" i="47"/>
  <c r="B78" i="47"/>
  <c r="B77" i="47"/>
  <c r="B76" i="47"/>
  <c r="B75" i="47"/>
  <c r="B74" i="47"/>
  <c r="B73" i="47"/>
  <c r="B72" i="47"/>
  <c r="B71" i="47"/>
  <c r="B70" i="47"/>
  <c r="B69" i="47"/>
  <c r="B68" i="47"/>
  <c r="B67" i="47"/>
  <c r="B66" i="47"/>
  <c r="B65" i="47"/>
  <c r="B64" i="47"/>
  <c r="B63" i="47"/>
  <c r="B62" i="47"/>
  <c r="B61" i="47"/>
  <c r="B60" i="47"/>
  <c r="B59" i="47"/>
  <c r="B58" i="47"/>
  <c r="B57" i="47"/>
  <c r="B56" i="47"/>
  <c r="B55" i="47"/>
  <c r="B54" i="47"/>
  <c r="B53" i="47"/>
  <c r="B52" i="47"/>
  <c r="B51" i="47"/>
  <c r="B50" i="47"/>
  <c r="B49" i="47"/>
  <c r="B48" i="47"/>
  <c r="B47" i="47"/>
  <c r="B46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B21" i="47"/>
  <c r="B20" i="47"/>
  <c r="B19" i="47"/>
  <c r="B18" i="47"/>
  <c r="B17" i="47"/>
  <c r="B16" i="47"/>
  <c r="B15" i="47"/>
  <c r="B14" i="47"/>
  <c r="B13" i="47"/>
  <c r="B12" i="47"/>
  <c r="B18" i="46"/>
  <c r="B19" i="46"/>
  <c r="B20" i="46"/>
  <c r="B21" i="46"/>
  <c r="B22" i="46"/>
  <c r="B23" i="46"/>
  <c r="B24" i="46"/>
  <c r="B25" i="46"/>
  <c r="B26" i="46"/>
  <c r="B27" i="46"/>
  <c r="B28" i="46"/>
  <c r="B29" i="46"/>
  <c r="B30" i="46"/>
  <c r="B31" i="46"/>
  <c r="B32" i="46"/>
  <c r="B33" i="46"/>
  <c r="B34" i="46"/>
  <c r="B35" i="46"/>
  <c r="B36" i="46"/>
  <c r="B37" i="46"/>
  <c r="B38" i="46"/>
  <c r="B39" i="46"/>
  <c r="B40" i="46"/>
  <c r="B41" i="46"/>
  <c r="B42" i="46"/>
  <c r="B43" i="46"/>
  <c r="B44" i="46"/>
  <c r="B45" i="46"/>
  <c r="B46" i="46"/>
  <c r="B47" i="46"/>
  <c r="B48" i="46"/>
  <c r="B49" i="46"/>
  <c r="B50" i="46"/>
  <c r="B51" i="46"/>
  <c r="B52" i="46"/>
  <c r="B53" i="46"/>
  <c r="B54" i="46"/>
  <c r="B55" i="46"/>
  <c r="B56" i="46"/>
  <c r="B57" i="46"/>
  <c r="B58" i="46"/>
  <c r="B59" i="46"/>
  <c r="B60" i="46"/>
  <c r="B61" i="46"/>
  <c r="B62" i="46"/>
  <c r="B63" i="46"/>
  <c r="B64" i="46"/>
  <c r="B65" i="46"/>
  <c r="B66" i="46"/>
  <c r="B67" i="46"/>
  <c r="B68" i="46"/>
  <c r="B69" i="46"/>
  <c r="B70" i="46"/>
  <c r="B71" i="46"/>
  <c r="B72" i="46"/>
  <c r="B73" i="46"/>
  <c r="B74" i="46"/>
  <c r="B75" i="46"/>
  <c r="B76" i="46"/>
  <c r="B77" i="46"/>
  <c r="B78" i="46"/>
  <c r="B79" i="46"/>
  <c r="B80" i="46"/>
  <c r="B81" i="46"/>
  <c r="B82" i="46"/>
  <c r="B83" i="46"/>
  <c r="B84" i="46"/>
  <c r="B85" i="46"/>
  <c r="B86" i="46"/>
  <c r="B88" i="46" s="1"/>
  <c r="B17" i="46"/>
  <c r="AF86" i="46"/>
  <c r="Y86" i="46"/>
  <c r="AF85" i="46"/>
  <c r="Y85" i="46"/>
  <c r="AF84" i="46"/>
  <c r="Y84" i="46"/>
  <c r="AF83" i="46"/>
  <c r="Y83" i="46"/>
  <c r="AF82" i="46"/>
  <c r="Y82" i="46"/>
  <c r="AF81" i="46"/>
  <c r="Y81" i="46"/>
  <c r="AF80" i="46"/>
  <c r="Y80" i="46"/>
  <c r="AF79" i="46"/>
  <c r="Y79" i="46"/>
  <c r="AF78" i="46"/>
  <c r="Y78" i="46"/>
  <c r="AF77" i="46"/>
  <c r="Y77" i="46"/>
  <c r="AF76" i="46"/>
  <c r="Y76" i="46"/>
  <c r="AF75" i="46"/>
  <c r="Y75" i="46"/>
  <c r="AF74" i="46"/>
  <c r="Y74" i="46"/>
  <c r="AF73" i="46"/>
  <c r="Y73" i="46"/>
  <c r="AF72" i="46"/>
  <c r="Y72" i="46"/>
  <c r="AF71" i="46"/>
  <c r="Y71" i="46"/>
  <c r="AF70" i="46"/>
  <c r="Y70" i="46"/>
  <c r="AF69" i="46"/>
  <c r="Y69" i="46"/>
  <c r="AF68" i="46"/>
  <c r="Y68" i="46"/>
  <c r="AF67" i="46"/>
  <c r="Y67" i="46"/>
  <c r="AF66" i="46"/>
  <c r="Y66" i="46"/>
  <c r="AF65" i="46"/>
  <c r="Y65" i="46"/>
  <c r="AF64" i="46"/>
  <c r="Y64" i="46"/>
  <c r="AF63" i="46"/>
  <c r="Y63" i="46"/>
  <c r="AF62" i="46"/>
  <c r="Y62" i="46"/>
  <c r="AF61" i="46"/>
  <c r="Y61" i="46"/>
  <c r="AF60" i="46"/>
  <c r="Y60" i="46"/>
  <c r="AF59" i="46"/>
  <c r="Y59" i="46"/>
  <c r="AF58" i="46"/>
  <c r="Y58" i="46"/>
  <c r="AF57" i="46"/>
  <c r="Y57" i="46"/>
  <c r="AF56" i="46"/>
  <c r="Y56" i="46"/>
  <c r="AF55" i="46"/>
  <c r="Y55" i="46"/>
  <c r="AF54" i="46"/>
  <c r="Y54" i="46"/>
  <c r="AF53" i="46"/>
  <c r="Y53" i="46"/>
  <c r="AF52" i="46"/>
  <c r="Y52" i="46"/>
  <c r="AF51" i="46"/>
  <c r="Y51" i="46"/>
  <c r="AF50" i="46"/>
  <c r="Y50" i="46"/>
  <c r="AF49" i="46"/>
  <c r="Y49" i="46"/>
  <c r="AF48" i="46"/>
  <c r="Y48" i="46"/>
  <c r="AF47" i="46"/>
  <c r="Y47" i="46"/>
  <c r="AF46" i="46"/>
  <c r="Y46" i="46"/>
  <c r="AF45" i="46"/>
  <c r="Y45" i="46"/>
  <c r="AF44" i="46"/>
  <c r="Y44" i="46"/>
  <c r="AF43" i="46"/>
  <c r="Y43" i="46"/>
  <c r="AF42" i="46"/>
  <c r="Y42" i="46"/>
  <c r="AF41" i="46"/>
  <c r="Y41" i="46"/>
  <c r="AF40" i="46"/>
  <c r="Y40" i="46"/>
  <c r="AF39" i="46"/>
  <c r="Y39" i="46"/>
  <c r="AF38" i="46"/>
  <c r="Y38" i="46"/>
  <c r="AF37" i="46"/>
  <c r="Y37" i="46"/>
  <c r="AF36" i="46"/>
  <c r="Y36" i="46"/>
  <c r="AF35" i="46"/>
  <c r="Y35" i="46"/>
  <c r="AF34" i="46"/>
  <c r="Y34" i="46"/>
  <c r="AF33" i="46"/>
  <c r="Y33" i="46"/>
  <c r="AF32" i="46"/>
  <c r="Y32" i="46"/>
  <c r="AF31" i="46"/>
  <c r="Y31" i="46"/>
  <c r="AF30" i="46"/>
  <c r="Y30" i="46"/>
  <c r="AF29" i="46"/>
  <c r="Y29" i="46"/>
  <c r="AF28" i="46"/>
  <c r="Y28" i="46"/>
  <c r="AF27" i="46"/>
  <c r="Y27" i="46"/>
  <c r="AF26" i="46"/>
  <c r="Y26" i="46"/>
  <c r="AF25" i="46"/>
  <c r="Y25" i="46"/>
  <c r="AF24" i="46"/>
  <c r="Y24" i="46"/>
  <c r="AF23" i="46"/>
  <c r="Y23" i="46"/>
  <c r="AF22" i="46"/>
  <c r="Y22" i="46"/>
  <c r="AF21" i="46"/>
  <c r="Y21" i="46"/>
  <c r="AF20" i="46"/>
  <c r="Y20" i="46"/>
  <c r="AF19" i="46"/>
  <c r="Y19" i="46"/>
  <c r="AF18" i="46"/>
  <c r="Y18" i="46"/>
  <c r="AF17" i="46"/>
  <c r="Y17" i="46"/>
  <c r="AF16" i="46"/>
  <c r="Y16" i="46"/>
  <c r="BE14" i="43" l="1"/>
  <c r="BD14" i="43"/>
  <c r="B10" i="42"/>
  <c r="B9" i="42"/>
  <c r="AB13" i="47"/>
  <c r="AG13" i="47"/>
  <c r="AB14" i="47"/>
  <c r="AG14" i="47"/>
  <c r="AB15" i="47"/>
  <c r="AG15" i="47"/>
  <c r="AB16" i="47"/>
  <c r="AG16" i="47"/>
  <c r="AB17" i="47"/>
  <c r="AG17" i="47"/>
  <c r="AB18" i="47"/>
  <c r="AG18" i="47"/>
  <c r="AB19" i="47"/>
  <c r="AG19" i="47"/>
  <c r="AB20" i="47"/>
  <c r="AG20" i="47"/>
  <c r="AB21" i="47"/>
  <c r="AG21" i="47"/>
  <c r="AB22" i="47"/>
  <c r="AG22" i="47"/>
  <c r="AB23" i="47"/>
  <c r="AG23" i="47"/>
  <c r="AB24" i="47"/>
  <c r="AG24" i="47"/>
  <c r="AB25" i="47"/>
  <c r="AG25" i="47"/>
  <c r="AB26" i="47"/>
  <c r="AG26" i="47"/>
  <c r="AB27" i="47"/>
  <c r="AG27" i="47"/>
  <c r="AB28" i="47"/>
  <c r="AG28" i="47"/>
  <c r="AB29" i="47"/>
  <c r="AG29" i="47"/>
  <c r="AB30" i="47"/>
  <c r="AG30" i="47"/>
  <c r="AB31" i="47"/>
  <c r="AG31" i="47"/>
  <c r="AB32" i="47"/>
  <c r="AG32" i="47"/>
  <c r="AB33" i="47"/>
  <c r="AG33" i="47"/>
  <c r="AB34" i="47"/>
  <c r="AG34" i="47"/>
  <c r="AB35" i="47"/>
  <c r="AG35" i="47"/>
  <c r="AB36" i="47"/>
  <c r="AG36" i="47"/>
  <c r="AB37" i="47"/>
  <c r="AG37" i="47"/>
  <c r="AB38" i="47"/>
  <c r="AG38" i="47"/>
  <c r="AB39" i="47"/>
  <c r="AG39" i="47"/>
  <c r="AB40" i="47"/>
  <c r="AG40" i="47"/>
  <c r="AB41" i="47"/>
  <c r="AG41" i="47"/>
  <c r="AB42" i="47"/>
  <c r="AG42" i="47"/>
  <c r="AB43" i="47"/>
  <c r="AG43" i="47"/>
  <c r="AB44" i="47"/>
  <c r="AG44" i="47"/>
  <c r="AB45" i="47"/>
  <c r="AG45" i="47"/>
  <c r="AB46" i="47"/>
  <c r="AG46" i="47"/>
  <c r="AB47" i="47"/>
  <c r="AG47" i="47"/>
  <c r="AB48" i="47"/>
  <c r="AG48" i="47"/>
  <c r="AB49" i="47"/>
  <c r="AG49" i="47"/>
  <c r="AB50" i="47"/>
  <c r="AG50" i="47"/>
  <c r="AB51" i="47"/>
  <c r="AG51" i="47"/>
  <c r="AB52" i="47"/>
  <c r="AG52" i="47"/>
  <c r="AB53" i="47"/>
  <c r="AG53" i="47"/>
  <c r="AB54" i="47"/>
  <c r="AG54" i="47"/>
  <c r="AB55" i="47"/>
  <c r="AG55" i="47"/>
  <c r="AB56" i="47"/>
  <c r="AG56" i="47"/>
  <c r="AB57" i="47"/>
  <c r="AG57" i="47"/>
  <c r="AB58" i="47"/>
  <c r="AG58" i="47"/>
  <c r="AB59" i="47"/>
  <c r="AG59" i="47"/>
  <c r="AB60" i="47"/>
  <c r="AG60" i="47"/>
  <c r="AB61" i="47"/>
  <c r="AG61" i="47"/>
  <c r="AB62" i="47"/>
  <c r="AG62" i="47"/>
  <c r="AB63" i="47"/>
  <c r="AG63" i="47"/>
  <c r="AB64" i="47"/>
  <c r="AG64" i="47"/>
  <c r="AB65" i="47"/>
  <c r="AG65" i="47"/>
  <c r="AB66" i="47"/>
  <c r="AG66" i="47"/>
  <c r="AB67" i="47"/>
  <c r="AG67" i="47"/>
  <c r="AB68" i="47"/>
  <c r="AG68" i="47"/>
  <c r="AB69" i="47"/>
  <c r="AG69" i="47"/>
  <c r="AB70" i="47"/>
  <c r="AG70" i="47"/>
  <c r="AB71" i="47"/>
  <c r="AG71" i="47"/>
  <c r="AB72" i="47"/>
  <c r="AG72" i="47"/>
  <c r="AB73" i="47"/>
  <c r="AG73" i="47"/>
  <c r="AB74" i="47"/>
  <c r="AG74" i="47"/>
  <c r="AB75" i="47"/>
  <c r="AG75" i="47"/>
  <c r="AB76" i="47"/>
  <c r="AG76" i="47"/>
  <c r="AB77" i="47"/>
  <c r="AG77" i="47"/>
  <c r="AB78" i="47"/>
  <c r="AG78" i="47"/>
  <c r="AB79" i="47"/>
  <c r="AG79" i="47"/>
  <c r="AB80" i="47"/>
  <c r="AG80" i="47"/>
  <c r="AB81" i="47"/>
  <c r="AG81" i="47"/>
  <c r="AG12" i="47"/>
  <c r="AB12" i="47"/>
  <c r="AG11" i="47"/>
  <c r="AH10" i="47" s="1"/>
  <c r="AB11" i="47"/>
  <c r="AC10" i="47" s="1"/>
  <c r="C12" i="47"/>
  <c r="H12" i="47"/>
  <c r="M12" i="47"/>
  <c r="R12" i="47"/>
  <c r="W12" i="47"/>
  <c r="C13" i="47"/>
  <c r="H13" i="47"/>
  <c r="M13" i="47"/>
  <c r="R13" i="47"/>
  <c r="W13" i="47"/>
  <c r="C14" i="47"/>
  <c r="H14" i="47"/>
  <c r="M14" i="47"/>
  <c r="R14" i="47"/>
  <c r="W14" i="47"/>
  <c r="AI10" i="47" l="1"/>
  <c r="AB10" i="47"/>
  <c r="AG10" i="47"/>
  <c r="AJ81" i="47" s="1"/>
  <c r="AD10" i="47"/>
  <c r="AE47" i="47" s="1"/>
  <c r="C15" i="47"/>
  <c r="H15" i="47"/>
  <c r="M15" i="47"/>
  <c r="R15" i="47"/>
  <c r="W15" i="47"/>
  <c r="C16" i="47"/>
  <c r="H16" i="47"/>
  <c r="M16" i="47"/>
  <c r="R16" i="47"/>
  <c r="W16" i="47"/>
  <c r="C17" i="47"/>
  <c r="H17" i="47"/>
  <c r="M17" i="47"/>
  <c r="R17" i="47"/>
  <c r="W17" i="47"/>
  <c r="C18" i="47"/>
  <c r="H18" i="47"/>
  <c r="M18" i="47"/>
  <c r="R18" i="47"/>
  <c r="W18" i="47"/>
  <c r="C19" i="47"/>
  <c r="H19" i="47"/>
  <c r="M19" i="47"/>
  <c r="R19" i="47"/>
  <c r="W19" i="47"/>
  <c r="C20" i="47"/>
  <c r="H20" i="47"/>
  <c r="M20" i="47"/>
  <c r="R20" i="47"/>
  <c r="W20" i="47"/>
  <c r="C21" i="47"/>
  <c r="H21" i="47"/>
  <c r="M21" i="47"/>
  <c r="R21" i="47"/>
  <c r="W21" i="47"/>
  <c r="C22" i="47"/>
  <c r="H22" i="47"/>
  <c r="M22" i="47"/>
  <c r="R22" i="47"/>
  <c r="W22" i="47"/>
  <c r="C23" i="47"/>
  <c r="H23" i="47"/>
  <c r="M23" i="47"/>
  <c r="R23" i="47"/>
  <c r="W23" i="47"/>
  <c r="C24" i="47"/>
  <c r="H24" i="47"/>
  <c r="M24" i="47"/>
  <c r="R24" i="47"/>
  <c r="W24" i="47"/>
  <c r="C25" i="47"/>
  <c r="H25" i="47"/>
  <c r="M25" i="47"/>
  <c r="R25" i="47"/>
  <c r="W25" i="47"/>
  <c r="C26" i="47"/>
  <c r="H26" i="47"/>
  <c r="M26" i="47"/>
  <c r="R26" i="47"/>
  <c r="W26" i="47"/>
  <c r="C27" i="47"/>
  <c r="H27" i="47"/>
  <c r="M27" i="47"/>
  <c r="R27" i="47"/>
  <c r="W27" i="47"/>
  <c r="C28" i="47"/>
  <c r="H28" i="47"/>
  <c r="M28" i="47"/>
  <c r="R28" i="47"/>
  <c r="W28" i="47"/>
  <c r="C29" i="47"/>
  <c r="H29" i="47"/>
  <c r="M29" i="47"/>
  <c r="R29" i="47"/>
  <c r="W29" i="47"/>
  <c r="C30" i="47"/>
  <c r="H30" i="47"/>
  <c r="M30" i="47"/>
  <c r="R30" i="47"/>
  <c r="W30" i="47"/>
  <c r="C31" i="47"/>
  <c r="H31" i="47"/>
  <c r="M31" i="47"/>
  <c r="R31" i="47"/>
  <c r="W31" i="47"/>
  <c r="C32" i="47"/>
  <c r="H32" i="47"/>
  <c r="M32" i="47"/>
  <c r="R32" i="47"/>
  <c r="W32" i="47"/>
  <c r="C33" i="47"/>
  <c r="H33" i="47"/>
  <c r="M33" i="47"/>
  <c r="R33" i="47"/>
  <c r="W33" i="47"/>
  <c r="C34" i="47"/>
  <c r="H34" i="47"/>
  <c r="M34" i="47"/>
  <c r="R34" i="47"/>
  <c r="W34" i="47"/>
  <c r="C35" i="47"/>
  <c r="H35" i="47"/>
  <c r="M35" i="47"/>
  <c r="R35" i="47"/>
  <c r="W35" i="47"/>
  <c r="C36" i="47"/>
  <c r="H36" i="47"/>
  <c r="M36" i="47"/>
  <c r="R36" i="47"/>
  <c r="W36" i="47"/>
  <c r="C37" i="47"/>
  <c r="H37" i="47"/>
  <c r="M37" i="47"/>
  <c r="R37" i="47"/>
  <c r="W37" i="47"/>
  <c r="C38" i="47"/>
  <c r="H38" i="47"/>
  <c r="M38" i="47"/>
  <c r="R38" i="47"/>
  <c r="W38" i="47"/>
  <c r="C39" i="47"/>
  <c r="H39" i="47"/>
  <c r="M39" i="47"/>
  <c r="R39" i="47"/>
  <c r="W39" i="47"/>
  <c r="C40" i="47"/>
  <c r="H40" i="47"/>
  <c r="M40" i="47"/>
  <c r="R40" i="47"/>
  <c r="W40" i="47"/>
  <c r="C41" i="47"/>
  <c r="H41" i="47"/>
  <c r="M41" i="47"/>
  <c r="R41" i="47"/>
  <c r="W41" i="47"/>
  <c r="C42" i="47"/>
  <c r="H42" i="47"/>
  <c r="M42" i="47"/>
  <c r="R42" i="47"/>
  <c r="W42" i="47"/>
  <c r="C43" i="47"/>
  <c r="H43" i="47"/>
  <c r="M43" i="47"/>
  <c r="R43" i="47"/>
  <c r="W43" i="47"/>
  <c r="C44" i="47"/>
  <c r="H44" i="47"/>
  <c r="M44" i="47"/>
  <c r="R44" i="47"/>
  <c r="W44" i="47"/>
  <c r="C45" i="47"/>
  <c r="H45" i="47"/>
  <c r="M45" i="47"/>
  <c r="R45" i="47"/>
  <c r="W45" i="47"/>
  <c r="C46" i="47"/>
  <c r="H46" i="47"/>
  <c r="M46" i="47"/>
  <c r="R46" i="47"/>
  <c r="W46" i="47"/>
  <c r="C47" i="47"/>
  <c r="H47" i="47"/>
  <c r="M47" i="47"/>
  <c r="R47" i="47"/>
  <c r="W47" i="47"/>
  <c r="C48" i="47"/>
  <c r="H48" i="47"/>
  <c r="M48" i="47"/>
  <c r="R48" i="47"/>
  <c r="W48" i="47"/>
  <c r="C49" i="47"/>
  <c r="H49" i="47"/>
  <c r="M49" i="47"/>
  <c r="R49" i="47"/>
  <c r="W49" i="47"/>
  <c r="C50" i="47"/>
  <c r="H50" i="47"/>
  <c r="M50" i="47"/>
  <c r="R50" i="47"/>
  <c r="W50" i="47"/>
  <c r="C51" i="47"/>
  <c r="H51" i="47"/>
  <c r="M51" i="47"/>
  <c r="R51" i="47"/>
  <c r="W51" i="47"/>
  <c r="C52" i="47"/>
  <c r="H52" i="47"/>
  <c r="M52" i="47"/>
  <c r="R52" i="47"/>
  <c r="W52" i="47"/>
  <c r="C53" i="47"/>
  <c r="H53" i="47"/>
  <c r="M53" i="47"/>
  <c r="R53" i="47"/>
  <c r="W53" i="47"/>
  <c r="C54" i="47"/>
  <c r="H54" i="47"/>
  <c r="M54" i="47"/>
  <c r="R54" i="47"/>
  <c r="W54" i="47"/>
  <c r="C55" i="47"/>
  <c r="H55" i="47"/>
  <c r="M55" i="47"/>
  <c r="R55" i="47"/>
  <c r="W55" i="47"/>
  <c r="C56" i="47"/>
  <c r="H56" i="47"/>
  <c r="M56" i="47"/>
  <c r="R56" i="47"/>
  <c r="W56" i="47"/>
  <c r="C57" i="47"/>
  <c r="H57" i="47"/>
  <c r="M57" i="47"/>
  <c r="R57" i="47"/>
  <c r="W57" i="47"/>
  <c r="C58" i="47"/>
  <c r="H58" i="47"/>
  <c r="M58" i="47"/>
  <c r="R58" i="47"/>
  <c r="W58" i="47"/>
  <c r="C59" i="47"/>
  <c r="H59" i="47"/>
  <c r="M59" i="47"/>
  <c r="R59" i="47"/>
  <c r="W59" i="47"/>
  <c r="C60" i="47"/>
  <c r="H60" i="47"/>
  <c r="M60" i="47"/>
  <c r="R60" i="47"/>
  <c r="W60" i="47"/>
  <c r="C61" i="47"/>
  <c r="H61" i="47"/>
  <c r="M61" i="47"/>
  <c r="R61" i="47"/>
  <c r="W61" i="47"/>
  <c r="C62" i="47"/>
  <c r="H62" i="47"/>
  <c r="M62" i="47"/>
  <c r="R62" i="47"/>
  <c r="W62" i="47"/>
  <c r="C63" i="47"/>
  <c r="H63" i="47"/>
  <c r="M63" i="47"/>
  <c r="R63" i="47"/>
  <c r="W63" i="47"/>
  <c r="C64" i="47"/>
  <c r="H64" i="47"/>
  <c r="M64" i="47"/>
  <c r="R64" i="47"/>
  <c r="W64" i="47"/>
  <c r="C65" i="47"/>
  <c r="H65" i="47"/>
  <c r="M65" i="47"/>
  <c r="R65" i="47"/>
  <c r="W65" i="47"/>
  <c r="C66" i="47"/>
  <c r="H66" i="47"/>
  <c r="M66" i="47"/>
  <c r="R66" i="47"/>
  <c r="W66" i="47"/>
  <c r="C67" i="47"/>
  <c r="H67" i="47"/>
  <c r="M67" i="47"/>
  <c r="R67" i="47"/>
  <c r="W67" i="47"/>
  <c r="C68" i="47"/>
  <c r="H68" i="47"/>
  <c r="M68" i="47"/>
  <c r="R68" i="47"/>
  <c r="W68" i="47"/>
  <c r="C69" i="47"/>
  <c r="H69" i="47"/>
  <c r="M69" i="47"/>
  <c r="R69" i="47"/>
  <c r="W69" i="47"/>
  <c r="C70" i="47"/>
  <c r="H70" i="47"/>
  <c r="M70" i="47"/>
  <c r="R70" i="47"/>
  <c r="W70" i="47"/>
  <c r="C71" i="47"/>
  <c r="H71" i="47"/>
  <c r="M71" i="47"/>
  <c r="R71" i="47"/>
  <c r="W71" i="47"/>
  <c r="C72" i="47"/>
  <c r="H72" i="47"/>
  <c r="M72" i="47"/>
  <c r="R72" i="47"/>
  <c r="W72" i="47"/>
  <c r="C73" i="47"/>
  <c r="H73" i="47"/>
  <c r="M73" i="47"/>
  <c r="R73" i="47"/>
  <c r="W73" i="47"/>
  <c r="C74" i="47"/>
  <c r="H74" i="47"/>
  <c r="M74" i="47"/>
  <c r="R74" i="47"/>
  <c r="W74" i="47"/>
  <c r="C75" i="47"/>
  <c r="H75" i="47"/>
  <c r="M75" i="47"/>
  <c r="R75" i="47"/>
  <c r="W75" i="47"/>
  <c r="C76" i="47"/>
  <c r="H76" i="47"/>
  <c r="M76" i="47"/>
  <c r="R76" i="47"/>
  <c r="W76" i="47"/>
  <c r="C77" i="47"/>
  <c r="H77" i="47"/>
  <c r="M77" i="47"/>
  <c r="R77" i="47"/>
  <c r="W77" i="47"/>
  <c r="C78" i="47"/>
  <c r="H78" i="47"/>
  <c r="M78" i="47"/>
  <c r="R78" i="47"/>
  <c r="W78" i="47"/>
  <c r="C79" i="47"/>
  <c r="H79" i="47"/>
  <c r="M79" i="47"/>
  <c r="R79" i="47"/>
  <c r="W79" i="47"/>
  <c r="C80" i="47"/>
  <c r="H80" i="47"/>
  <c r="M80" i="47"/>
  <c r="R80" i="47"/>
  <c r="W80" i="47"/>
  <c r="C81" i="47"/>
  <c r="H81" i="47"/>
  <c r="M81" i="47"/>
  <c r="R81" i="47"/>
  <c r="W81" i="47"/>
  <c r="W11" i="47"/>
  <c r="R11" i="47"/>
  <c r="T10" i="47" s="1"/>
  <c r="M11" i="47"/>
  <c r="H11" i="47"/>
  <c r="AJ21" i="47" l="1"/>
  <c r="AJ61" i="47"/>
  <c r="AJ63" i="47"/>
  <c r="AJ53" i="47"/>
  <c r="AJ43" i="47"/>
  <c r="AJ75" i="47"/>
  <c r="AJ77" i="47"/>
  <c r="AJ41" i="47"/>
  <c r="AJ58" i="47"/>
  <c r="AJ15" i="47"/>
  <c r="AJ55" i="47"/>
  <c r="AJ37" i="47"/>
  <c r="AJ78" i="47"/>
  <c r="AJ51" i="47"/>
  <c r="AJ62" i="47"/>
  <c r="AJ12" i="47"/>
  <c r="AJ57" i="47"/>
  <c r="AJ46" i="47"/>
  <c r="AJ14" i="47"/>
  <c r="AJ32" i="47"/>
  <c r="AJ79" i="47"/>
  <c r="AJ40" i="47"/>
  <c r="AJ31" i="47"/>
  <c r="AJ23" i="47"/>
  <c r="AJ16" i="47"/>
  <c r="AJ24" i="47"/>
  <c r="AJ49" i="47"/>
  <c r="AJ52" i="47"/>
  <c r="AJ73" i="47"/>
  <c r="AJ47" i="47"/>
  <c r="AJ36" i="47"/>
  <c r="AJ20" i="47"/>
  <c r="AJ65" i="47"/>
  <c r="AJ60" i="47"/>
  <c r="AJ42" i="47"/>
  <c r="AJ74" i="47"/>
  <c r="AJ67" i="47"/>
  <c r="AJ18" i="47"/>
  <c r="AJ54" i="47"/>
  <c r="AJ70" i="47"/>
  <c r="AJ72" i="47"/>
  <c r="AJ28" i="47"/>
  <c r="AJ80" i="47"/>
  <c r="AJ30" i="47"/>
  <c r="AJ39" i="47"/>
  <c r="AJ13" i="47"/>
  <c r="AJ34" i="47"/>
  <c r="AJ48" i="47"/>
  <c r="AJ33" i="47"/>
  <c r="AJ76" i="47"/>
  <c r="AJ38" i="47"/>
  <c r="AJ68" i="47"/>
  <c r="AJ56" i="47"/>
  <c r="AJ45" i="47"/>
  <c r="AJ50" i="47"/>
  <c r="AJ27" i="47"/>
  <c r="AJ35" i="47"/>
  <c r="AJ26" i="47"/>
  <c r="AJ17" i="47"/>
  <c r="AJ71" i="47"/>
  <c r="AJ66" i="47"/>
  <c r="AJ25" i="47"/>
  <c r="AJ64" i="47"/>
  <c r="AJ69" i="47"/>
  <c r="I10" i="47"/>
  <c r="H10" i="47"/>
  <c r="J10" i="47"/>
  <c r="AJ29" i="47"/>
  <c r="Z16" i="47"/>
  <c r="Z20" i="47"/>
  <c r="Z24" i="47"/>
  <c r="Z28" i="47"/>
  <c r="Z32" i="47"/>
  <c r="Z36" i="47"/>
  <c r="Z40" i="47"/>
  <c r="Z44" i="47"/>
  <c r="Z48" i="47"/>
  <c r="Z52" i="47"/>
  <c r="Z56" i="47"/>
  <c r="Z60" i="47"/>
  <c r="Z64" i="47"/>
  <c r="Z68" i="47"/>
  <c r="Z13" i="47"/>
  <c r="Z17" i="47"/>
  <c r="Z21" i="47"/>
  <c r="Z25" i="47"/>
  <c r="Z29" i="47"/>
  <c r="Z33" i="47"/>
  <c r="Z37" i="47"/>
  <c r="Z41" i="47"/>
  <c r="Z45" i="47"/>
  <c r="Z49" i="47"/>
  <c r="Z53" i="47"/>
  <c r="Z57" i="47"/>
  <c r="Z61" i="47"/>
  <c r="Z65" i="47"/>
  <c r="Z69" i="47"/>
  <c r="Z73" i="47"/>
  <c r="Z77" i="47"/>
  <c r="Z81" i="47"/>
  <c r="Z14" i="47"/>
  <c r="Z18" i="47"/>
  <c r="Z22" i="47"/>
  <c r="Z26" i="47"/>
  <c r="Z30" i="47"/>
  <c r="Z34" i="47"/>
  <c r="Z38" i="47"/>
  <c r="Z42" i="47"/>
  <c r="Z46" i="47"/>
  <c r="Z50" i="47"/>
  <c r="Z54" i="47"/>
  <c r="Z58" i="47"/>
  <c r="Z62" i="47"/>
  <c r="Z66" i="47"/>
  <c r="Z70" i="47"/>
  <c r="Z74" i="47"/>
  <c r="Z78" i="47"/>
  <c r="Z15" i="47"/>
  <c r="Z19" i="47"/>
  <c r="Z23" i="47"/>
  <c r="Z27" i="47"/>
  <c r="Z31" i="47"/>
  <c r="Z35" i="47"/>
  <c r="Z39" i="47"/>
  <c r="Z43" i="47"/>
  <c r="Z47" i="47"/>
  <c r="Z51" i="47"/>
  <c r="Z55" i="47"/>
  <c r="Z59" i="47"/>
  <c r="Z63" i="47"/>
  <c r="Z67" i="47"/>
  <c r="Z71" i="47"/>
  <c r="Z75" i="47"/>
  <c r="Z79" i="47"/>
  <c r="Z76" i="47"/>
  <c r="Z72" i="47"/>
  <c r="Z80" i="47"/>
  <c r="W10" i="47"/>
  <c r="Z12" i="47"/>
  <c r="M10" i="47"/>
  <c r="P19" i="47" s="1"/>
  <c r="R10" i="47"/>
  <c r="U16" i="47" s="1"/>
  <c r="AE30" i="47"/>
  <c r="AE42" i="47"/>
  <c r="AE63" i="47"/>
  <c r="AE79" i="47"/>
  <c r="AE14" i="47"/>
  <c r="AE26" i="47"/>
  <c r="AE31" i="47"/>
  <c r="AE15" i="47"/>
  <c r="AE36" i="47"/>
  <c r="AE72" i="47"/>
  <c r="AE44" i="47"/>
  <c r="AE50" i="47"/>
  <c r="AE46" i="47"/>
  <c r="AE58" i="47"/>
  <c r="AE33" i="47"/>
  <c r="AE17" i="47"/>
  <c r="AE49" i="47"/>
  <c r="AE20" i="47"/>
  <c r="AE57" i="47"/>
  <c r="AE69" i="47"/>
  <c r="AE34" i="47"/>
  <c r="AE76" i="47"/>
  <c r="AE41" i="47"/>
  <c r="AE53" i="47"/>
  <c r="AE48" i="47"/>
  <c r="AE64" i="47"/>
  <c r="AE25" i="47"/>
  <c r="AE37" i="47"/>
  <c r="AE61" i="47"/>
  <c r="AE52" i="47"/>
  <c r="AE73" i="47"/>
  <c r="AE32" i="47"/>
  <c r="AE66" i="47"/>
  <c r="AE77" i="47"/>
  <c r="AE22" i="47"/>
  <c r="AJ19" i="47"/>
  <c r="AJ22" i="47"/>
  <c r="AJ44" i="47"/>
  <c r="AE59" i="47"/>
  <c r="AE71" i="47"/>
  <c r="AE67" i="47"/>
  <c r="AE12" i="47"/>
  <c r="AE43" i="47"/>
  <c r="AE55" i="47"/>
  <c r="AE35" i="47"/>
  <c r="AE18" i="47"/>
  <c r="AE27" i="47"/>
  <c r="AE39" i="47"/>
  <c r="AE56" i="47"/>
  <c r="AE45" i="47"/>
  <c r="AE75" i="47"/>
  <c r="AE24" i="47"/>
  <c r="AE21" i="47"/>
  <c r="AE29" i="47"/>
  <c r="AE16" i="47"/>
  <c r="AJ59" i="47"/>
  <c r="AE40" i="47"/>
  <c r="AE68" i="47"/>
  <c r="AE38" i="47"/>
  <c r="AE19" i="47"/>
  <c r="AE78" i="47"/>
  <c r="AE28" i="47"/>
  <c r="AE60" i="47"/>
  <c r="AE54" i="47"/>
  <c r="AE62" i="47"/>
  <c r="AE74" i="47"/>
  <c r="AE65" i="47"/>
  <c r="AE81" i="47"/>
  <c r="AE80" i="47"/>
  <c r="AE23" i="47"/>
  <c r="AE70" i="47"/>
  <c r="AE13" i="47"/>
  <c r="AE51" i="47"/>
  <c r="AW15" i="43"/>
  <c r="AP15" i="43"/>
  <c r="AI15" i="43"/>
  <c r="R15" i="43"/>
  <c r="U31" i="47" l="1"/>
  <c r="U75" i="47"/>
  <c r="P72" i="47"/>
  <c r="U71" i="47"/>
  <c r="U78" i="47"/>
  <c r="U62" i="47"/>
  <c r="U46" i="47"/>
  <c r="U30" i="47"/>
  <c r="U14" i="47"/>
  <c r="U69" i="47"/>
  <c r="U53" i="47"/>
  <c r="U37" i="47"/>
  <c r="U21" i="47"/>
  <c r="U76" i="47"/>
  <c r="U60" i="47"/>
  <c r="U44" i="47"/>
  <c r="U28" i="47"/>
  <c r="U12" i="47"/>
  <c r="U15" i="47"/>
  <c r="U59" i="47"/>
  <c r="U67" i="47"/>
  <c r="U55" i="47"/>
  <c r="U74" i="47"/>
  <c r="U58" i="47"/>
  <c r="U42" i="47"/>
  <c r="U26" i="47"/>
  <c r="U81" i="47"/>
  <c r="U65" i="47"/>
  <c r="U49" i="47"/>
  <c r="U33" i="47"/>
  <c r="U17" i="47"/>
  <c r="U72" i="47"/>
  <c r="U56" i="47"/>
  <c r="U40" i="47"/>
  <c r="U24" i="47"/>
  <c r="P46" i="47"/>
  <c r="U63" i="47"/>
  <c r="U51" i="47"/>
  <c r="U43" i="47"/>
  <c r="U35" i="47"/>
  <c r="U39" i="47"/>
  <c r="U70" i="47"/>
  <c r="U54" i="47"/>
  <c r="U38" i="47"/>
  <c r="U22" i="47"/>
  <c r="U77" i="47"/>
  <c r="U61" i="47"/>
  <c r="U45" i="47"/>
  <c r="U29" i="47"/>
  <c r="U13" i="47"/>
  <c r="U68" i="47"/>
  <c r="U52" i="47"/>
  <c r="U36" i="47"/>
  <c r="U20" i="47"/>
  <c r="P81" i="47"/>
  <c r="U47" i="47"/>
  <c r="U19" i="47"/>
  <c r="U27" i="47"/>
  <c r="U79" i="47"/>
  <c r="U23" i="47"/>
  <c r="U66" i="47"/>
  <c r="U50" i="47"/>
  <c r="U34" i="47"/>
  <c r="U18" i="47"/>
  <c r="U73" i="47"/>
  <c r="U57" i="47"/>
  <c r="U41" i="47"/>
  <c r="U25" i="47"/>
  <c r="U80" i="47"/>
  <c r="U64" i="47"/>
  <c r="U48" i="47"/>
  <c r="U32" i="47"/>
  <c r="P60" i="47"/>
  <c r="P62" i="47"/>
  <c r="P71" i="47"/>
  <c r="P75" i="47"/>
  <c r="P12" i="47"/>
  <c r="P14" i="47"/>
  <c r="P42" i="47"/>
  <c r="P64" i="47"/>
  <c r="P22" i="47"/>
  <c r="P30" i="47"/>
  <c r="P79" i="47"/>
  <c r="P58" i="47"/>
  <c r="P77" i="47"/>
  <c r="P61" i="47"/>
  <c r="P45" i="47"/>
  <c r="P29" i="47"/>
  <c r="P13" i="47"/>
  <c r="P40" i="47"/>
  <c r="P24" i="47"/>
  <c r="P47" i="47"/>
  <c r="P31" i="47"/>
  <c r="P15" i="47"/>
  <c r="P80" i="47"/>
  <c r="P59" i="47"/>
  <c r="P78" i="47"/>
  <c r="P76" i="47"/>
  <c r="P74" i="47"/>
  <c r="P50" i="47"/>
  <c r="P73" i="47"/>
  <c r="P57" i="47"/>
  <c r="P41" i="47"/>
  <c r="P25" i="47"/>
  <c r="P52" i="47"/>
  <c r="P36" i="47"/>
  <c r="P20" i="47"/>
  <c r="P43" i="47"/>
  <c r="P27" i="47"/>
  <c r="P54" i="47"/>
  <c r="P67" i="47"/>
  <c r="P66" i="47"/>
  <c r="P68" i="47"/>
  <c r="P34" i="47"/>
  <c r="P69" i="47"/>
  <c r="P53" i="47"/>
  <c r="P37" i="47"/>
  <c r="P21" i="47"/>
  <c r="P48" i="47"/>
  <c r="P32" i="47"/>
  <c r="P16" i="47"/>
  <c r="P39" i="47"/>
  <c r="P23" i="47"/>
  <c r="P26" i="47"/>
  <c r="P70" i="47"/>
  <c r="P38" i="47"/>
  <c r="P56" i="47"/>
  <c r="P55" i="47"/>
  <c r="P63" i="47"/>
  <c r="P18" i="47"/>
  <c r="P65" i="47"/>
  <c r="P49" i="47"/>
  <c r="P33" i="47"/>
  <c r="P17" i="47"/>
  <c r="P44" i="47"/>
  <c r="P28" i="47"/>
  <c r="P51" i="47"/>
  <c r="P35" i="47"/>
  <c r="F96" i="47"/>
  <c r="I96" i="47" s="1"/>
  <c r="L96" i="47" s="1"/>
  <c r="F95" i="47"/>
  <c r="I95" i="47" s="1"/>
  <c r="L95" i="47" s="1"/>
  <c r="C11" i="47"/>
  <c r="F94" i="47"/>
  <c r="I94" i="47" s="1"/>
  <c r="L94" i="47" s="1"/>
  <c r="K12" i="47"/>
  <c r="K13" i="47"/>
  <c r="K27" i="47"/>
  <c r="K55" i="47"/>
  <c r="K14" i="47"/>
  <c r="K43" i="47"/>
  <c r="K71" i="47"/>
  <c r="K30" i="47"/>
  <c r="K59" i="47"/>
  <c r="K18" i="47"/>
  <c r="K46" i="47"/>
  <c r="K75" i="47"/>
  <c r="K68" i="47"/>
  <c r="K36" i="47"/>
  <c r="K42" i="47"/>
  <c r="K41" i="47"/>
  <c r="K37" i="47"/>
  <c r="K49" i="47"/>
  <c r="K61" i="47"/>
  <c r="K34" i="47"/>
  <c r="K62" i="47"/>
  <c r="K22" i="47"/>
  <c r="K50" i="47"/>
  <c r="K78" i="47"/>
  <c r="K38" i="47"/>
  <c r="K66" i="47"/>
  <c r="K24" i="47"/>
  <c r="K54" i="47"/>
  <c r="K58" i="47"/>
  <c r="K47" i="47"/>
  <c r="K74" i="47"/>
  <c r="K20" i="47"/>
  <c r="K25" i="47"/>
  <c r="K21" i="47"/>
  <c r="K33" i="47"/>
  <c r="K45" i="47"/>
  <c r="K40" i="47"/>
  <c r="K70" i="47"/>
  <c r="K28" i="47"/>
  <c r="K56" i="47"/>
  <c r="K16" i="47"/>
  <c r="K44" i="47"/>
  <c r="K72" i="47"/>
  <c r="K32" i="47"/>
  <c r="K60" i="47"/>
  <c r="K15" i="47"/>
  <c r="K26" i="47"/>
  <c r="K31" i="47"/>
  <c r="K73" i="47"/>
  <c r="K69" i="47"/>
  <c r="K81" i="47"/>
  <c r="K17" i="47"/>
  <c r="K29" i="47"/>
  <c r="K19" i="47"/>
  <c r="K48" i="47"/>
  <c r="K76" i="47"/>
  <c r="K35" i="47"/>
  <c r="K64" i="47"/>
  <c r="K23" i="47"/>
  <c r="K51" i="47"/>
  <c r="K80" i="47"/>
  <c r="K39" i="47"/>
  <c r="K67" i="47"/>
  <c r="K52" i="47"/>
  <c r="K79" i="47"/>
  <c r="K63" i="47"/>
  <c r="K57" i="47"/>
  <c r="K53" i="47"/>
  <c r="K65" i="47"/>
  <c r="K77" i="47"/>
  <c r="AW16" i="43"/>
  <c r="AW17" i="43"/>
  <c r="AW18" i="43"/>
  <c r="AW19" i="43"/>
  <c r="AW20" i="43"/>
  <c r="AW21" i="43"/>
  <c r="AW22" i="43"/>
  <c r="AW23" i="43"/>
  <c r="AW24" i="43"/>
  <c r="AW25" i="43"/>
  <c r="AW26" i="43"/>
  <c r="AW27" i="43"/>
  <c r="AW28" i="43"/>
  <c r="AW29" i="43"/>
  <c r="AW30" i="43"/>
  <c r="AW31" i="43"/>
  <c r="AW32" i="43"/>
  <c r="AW33" i="43"/>
  <c r="AW34" i="43"/>
  <c r="AW35" i="43"/>
  <c r="AW36" i="43"/>
  <c r="AW37" i="43"/>
  <c r="AW38" i="43"/>
  <c r="AW39" i="43"/>
  <c r="AW40" i="43"/>
  <c r="AW41" i="43"/>
  <c r="AW42" i="43"/>
  <c r="AW43" i="43"/>
  <c r="AW44" i="43"/>
  <c r="AW45" i="43"/>
  <c r="AW46" i="43"/>
  <c r="AW47" i="43"/>
  <c r="AW48" i="43"/>
  <c r="AW49" i="43"/>
  <c r="AW50" i="43"/>
  <c r="AW51" i="43"/>
  <c r="AW52" i="43"/>
  <c r="AW53" i="43"/>
  <c r="AW54" i="43"/>
  <c r="AW55" i="43"/>
  <c r="AW56" i="43"/>
  <c r="AW57" i="43"/>
  <c r="AW58" i="43"/>
  <c r="AW59" i="43"/>
  <c r="AW60" i="43"/>
  <c r="AW61" i="43"/>
  <c r="AW62" i="43"/>
  <c r="AW63" i="43"/>
  <c r="AW64" i="43"/>
  <c r="AW65" i="43"/>
  <c r="AW66" i="43"/>
  <c r="AW67" i="43"/>
  <c r="AW68" i="43"/>
  <c r="AW69" i="43"/>
  <c r="AW70" i="43"/>
  <c r="AW71" i="43"/>
  <c r="AW72" i="43"/>
  <c r="AW73" i="43"/>
  <c r="AW74" i="43"/>
  <c r="AW75" i="43"/>
  <c r="AW76" i="43"/>
  <c r="AW77" i="43"/>
  <c r="AW78" i="43"/>
  <c r="AW79" i="43"/>
  <c r="AW80" i="43"/>
  <c r="AW81" i="43"/>
  <c r="AW82" i="43"/>
  <c r="AW83" i="43"/>
  <c r="AW84" i="43"/>
  <c r="AW85" i="43"/>
  <c r="AP16" i="43"/>
  <c r="AP17" i="43"/>
  <c r="AP18" i="43"/>
  <c r="AP19" i="43"/>
  <c r="AP20" i="43"/>
  <c r="AP21" i="43"/>
  <c r="AP22" i="43"/>
  <c r="AP23" i="43"/>
  <c r="AP24" i="43"/>
  <c r="AP25" i="43"/>
  <c r="AP26" i="43"/>
  <c r="AP27" i="43"/>
  <c r="AP28" i="43"/>
  <c r="AP29" i="43"/>
  <c r="AP30" i="43"/>
  <c r="AP31" i="43"/>
  <c r="AP32" i="43"/>
  <c r="AP33" i="43"/>
  <c r="AP34" i="43"/>
  <c r="AP35" i="43"/>
  <c r="AP36" i="43"/>
  <c r="AP37" i="43"/>
  <c r="AP38" i="43"/>
  <c r="AP39" i="43"/>
  <c r="AP40" i="43"/>
  <c r="AP41" i="43"/>
  <c r="AP42" i="43"/>
  <c r="AP43" i="43"/>
  <c r="AP44" i="43"/>
  <c r="AP45" i="43"/>
  <c r="AP46" i="43"/>
  <c r="AP47" i="43"/>
  <c r="AP48" i="43"/>
  <c r="AP49" i="43"/>
  <c r="AP50" i="43"/>
  <c r="AP51" i="43"/>
  <c r="AP52" i="43"/>
  <c r="AP53" i="43"/>
  <c r="AP54" i="43"/>
  <c r="AP55" i="43"/>
  <c r="AP56" i="43"/>
  <c r="AP57" i="43"/>
  <c r="AP58" i="43"/>
  <c r="AP59" i="43"/>
  <c r="AP60" i="43"/>
  <c r="AP61" i="43"/>
  <c r="AP62" i="43"/>
  <c r="AP63" i="43"/>
  <c r="AP64" i="43"/>
  <c r="AP65" i="43"/>
  <c r="AP66" i="43"/>
  <c r="AP67" i="43"/>
  <c r="AP68" i="43"/>
  <c r="AP69" i="43"/>
  <c r="AP70" i="43"/>
  <c r="AP71" i="43"/>
  <c r="AP72" i="43"/>
  <c r="AP73" i="43"/>
  <c r="AP74" i="43"/>
  <c r="AP75" i="43"/>
  <c r="AP76" i="43"/>
  <c r="AP77" i="43"/>
  <c r="AP78" i="43"/>
  <c r="AP79" i="43"/>
  <c r="AP80" i="43"/>
  <c r="AP81" i="43"/>
  <c r="AP82" i="43"/>
  <c r="AP83" i="43"/>
  <c r="AP84" i="43"/>
  <c r="AP85" i="43"/>
  <c r="AI80" i="43"/>
  <c r="AI81" i="43"/>
  <c r="AI82" i="43"/>
  <c r="AI83" i="43"/>
  <c r="AI84" i="43"/>
  <c r="AI85" i="43"/>
  <c r="R79" i="43"/>
  <c r="R80" i="43"/>
  <c r="R81" i="43"/>
  <c r="R82" i="43"/>
  <c r="R83" i="43"/>
  <c r="R84" i="43"/>
  <c r="R85" i="43"/>
  <c r="AI16" i="43"/>
  <c r="AI17" i="43"/>
  <c r="AI18" i="43"/>
  <c r="AI19" i="43"/>
  <c r="AI20" i="43"/>
  <c r="AI21" i="43"/>
  <c r="AI22" i="43"/>
  <c r="AI23" i="43"/>
  <c r="AI24" i="43"/>
  <c r="AI25" i="43"/>
  <c r="AI26" i="43"/>
  <c r="AI27" i="43"/>
  <c r="AI28" i="43"/>
  <c r="AI29" i="43"/>
  <c r="AI30" i="43"/>
  <c r="AI31" i="43"/>
  <c r="AI32" i="43"/>
  <c r="AI33" i="43"/>
  <c r="AI34" i="43"/>
  <c r="AI35" i="43"/>
  <c r="AI36" i="43"/>
  <c r="AI37" i="43"/>
  <c r="AI38" i="43"/>
  <c r="AI39" i="43"/>
  <c r="AI40" i="43"/>
  <c r="AI41" i="43"/>
  <c r="AI42" i="43"/>
  <c r="AI43" i="43"/>
  <c r="AI44" i="43"/>
  <c r="AI45" i="43"/>
  <c r="AI46" i="43"/>
  <c r="AI47" i="43"/>
  <c r="AI48" i="43"/>
  <c r="AI49" i="43"/>
  <c r="AI50" i="43"/>
  <c r="AI51" i="43"/>
  <c r="AI52" i="43"/>
  <c r="AI53" i="43"/>
  <c r="AI54" i="43"/>
  <c r="AI55" i="43"/>
  <c r="AI56" i="43"/>
  <c r="AI57" i="43"/>
  <c r="AI58" i="43"/>
  <c r="AI59" i="43"/>
  <c r="AI60" i="43"/>
  <c r="AI61" i="43"/>
  <c r="AI62" i="43"/>
  <c r="AI63" i="43"/>
  <c r="AI64" i="43"/>
  <c r="AI65" i="43"/>
  <c r="AI66" i="43"/>
  <c r="AI67" i="43"/>
  <c r="AI68" i="43"/>
  <c r="AI69" i="43"/>
  <c r="AI70" i="43"/>
  <c r="AI71" i="43"/>
  <c r="AI72" i="43"/>
  <c r="AI73" i="43"/>
  <c r="AI74" i="43"/>
  <c r="AI75" i="43"/>
  <c r="AI76" i="43"/>
  <c r="AI77" i="43"/>
  <c r="AI78" i="43"/>
  <c r="AI79" i="43"/>
  <c r="R16" i="43"/>
  <c r="R17" i="43"/>
  <c r="R18" i="43"/>
  <c r="R19" i="43"/>
  <c r="R20" i="43"/>
  <c r="R21" i="43"/>
  <c r="R22" i="43"/>
  <c r="R23" i="43"/>
  <c r="R24" i="43"/>
  <c r="R25" i="43"/>
  <c r="R26" i="43"/>
  <c r="R27" i="43"/>
  <c r="R28" i="43"/>
  <c r="R29" i="43"/>
  <c r="R30" i="43"/>
  <c r="R31" i="43"/>
  <c r="R32" i="43"/>
  <c r="R33" i="43"/>
  <c r="R34" i="43"/>
  <c r="R35" i="43"/>
  <c r="R36" i="43"/>
  <c r="R37" i="43"/>
  <c r="R38" i="43"/>
  <c r="R39" i="43"/>
  <c r="R40" i="43"/>
  <c r="R41" i="43"/>
  <c r="R42" i="43"/>
  <c r="R43" i="43"/>
  <c r="R44" i="43"/>
  <c r="R45" i="43"/>
  <c r="R46" i="43"/>
  <c r="R47" i="43"/>
  <c r="R48" i="43"/>
  <c r="R49" i="43"/>
  <c r="R50" i="43"/>
  <c r="R51" i="43"/>
  <c r="R52" i="43"/>
  <c r="R53" i="43"/>
  <c r="R54" i="43"/>
  <c r="R55" i="43"/>
  <c r="R56" i="43"/>
  <c r="R57" i="43"/>
  <c r="R58" i="43"/>
  <c r="R59" i="43"/>
  <c r="R60" i="43"/>
  <c r="R61" i="43"/>
  <c r="R62" i="43"/>
  <c r="R63" i="43"/>
  <c r="R64" i="43"/>
  <c r="R65" i="43"/>
  <c r="R66" i="43"/>
  <c r="R67" i="43"/>
  <c r="R68" i="43"/>
  <c r="R69" i="43"/>
  <c r="R70" i="43"/>
  <c r="R71" i="43"/>
  <c r="R72" i="43"/>
  <c r="R73" i="43"/>
  <c r="R74" i="43"/>
  <c r="R75" i="43"/>
  <c r="R76" i="43"/>
  <c r="R77" i="43"/>
  <c r="R78" i="43"/>
  <c r="F93" i="47" l="1"/>
  <c r="I93" i="47" s="1"/>
  <c r="L93" i="47" s="1"/>
  <c r="F92" i="47"/>
  <c r="I92" i="47" s="1"/>
  <c r="L92" i="47" s="1"/>
  <c r="D10" i="47"/>
  <c r="E10" i="47"/>
  <c r="C10" i="47"/>
  <c r="F91" i="47"/>
  <c r="I91" i="47" s="1"/>
  <c r="L91" i="47" s="1"/>
  <c r="F59" i="47" l="1"/>
  <c r="F79" i="47"/>
  <c r="F55" i="47"/>
  <c r="F77" i="47"/>
  <c r="F46" i="47"/>
  <c r="F41" i="47"/>
  <c r="F34" i="47"/>
  <c r="F21" i="47"/>
  <c r="F22" i="47"/>
  <c r="F17" i="47"/>
  <c r="F52" i="47"/>
  <c r="F67" i="47"/>
  <c r="F56" i="47"/>
  <c r="F64" i="47"/>
  <c r="F40" i="47"/>
  <c r="F16" i="47"/>
  <c r="F43" i="47"/>
  <c r="F13" i="47"/>
  <c r="F60" i="47"/>
  <c r="F27" i="47"/>
  <c r="F39" i="47"/>
  <c r="F74" i="47"/>
  <c r="F62" i="47"/>
  <c r="F50" i="47"/>
  <c r="F70" i="47"/>
  <c r="F65" i="47"/>
  <c r="F58" i="47"/>
  <c r="F14" i="47"/>
  <c r="F51" i="47"/>
  <c r="F24" i="47"/>
  <c r="F76" i="47"/>
  <c r="F63" i="47"/>
  <c r="F47" i="47"/>
  <c r="F69" i="47"/>
  <c r="F15" i="47"/>
  <c r="F35" i="47"/>
  <c r="F72" i="47"/>
  <c r="F48" i="47"/>
  <c r="F44" i="47"/>
  <c r="F78" i="47"/>
  <c r="F73" i="47"/>
  <c r="F66" i="47"/>
  <c r="F53" i="47"/>
  <c r="F54" i="47"/>
  <c r="F49" i="47"/>
  <c r="F42" i="47"/>
  <c r="F29" i="47"/>
  <c r="F30" i="47"/>
  <c r="F25" i="47"/>
  <c r="F18" i="47"/>
  <c r="F68" i="47"/>
  <c r="F19" i="47"/>
  <c r="F38" i="47"/>
  <c r="F33" i="47"/>
  <c r="F26" i="47"/>
  <c r="F20" i="47"/>
  <c r="F75" i="47"/>
  <c r="F31" i="47"/>
  <c r="F81" i="47"/>
  <c r="F61" i="47"/>
  <c r="F57" i="47"/>
  <c r="F37" i="47"/>
  <c r="F12" i="47"/>
  <c r="F45" i="47"/>
  <c r="F36" i="47"/>
  <c r="F80" i="47"/>
  <c r="F32" i="47"/>
  <c r="F28" i="47"/>
  <c r="F71" i="47"/>
  <c r="F23" i="47"/>
  <c r="F90" i="47" l="1"/>
  <c r="I90" i="47" s="1"/>
  <c r="L90" i="47" s="1"/>
  <c r="L97" i="47" s="1"/>
  <c r="R98" i="47" s="1"/>
</calcChain>
</file>

<file path=xl/sharedStrings.xml><?xml version="1.0" encoding="utf-8"?>
<sst xmlns="http://schemas.openxmlformats.org/spreadsheetml/2006/main" count="273" uniqueCount="170">
  <si>
    <t>Name</t>
  </si>
  <si>
    <t>CO1</t>
  </si>
  <si>
    <t>CO2</t>
  </si>
  <si>
    <t>CO3</t>
  </si>
  <si>
    <t>CO4</t>
  </si>
  <si>
    <t>CO5</t>
  </si>
  <si>
    <t>Target Attainment Level for the course (in %)</t>
  </si>
  <si>
    <t>80% students scoring more than attainment level - Substantial (3)</t>
  </si>
  <si>
    <t>70% students scoring more than attainment level - Moderate/Medium (2)</t>
  </si>
  <si>
    <t>60% students scoring more than attainment level - Slight/Low (1)</t>
  </si>
  <si>
    <t>Internal CO Attainment (Average)</t>
  </si>
  <si>
    <t>No</t>
  </si>
  <si>
    <t>Total</t>
  </si>
  <si>
    <t>Course Code and Name</t>
  </si>
  <si>
    <t>Name of Faculty</t>
  </si>
  <si>
    <t>Class and Year</t>
  </si>
  <si>
    <t>Total Number of Students</t>
  </si>
  <si>
    <t>DEPARTMENT OF ECE</t>
  </si>
  <si>
    <t>CO_List</t>
  </si>
  <si>
    <t>Maximum Marks</t>
  </si>
  <si>
    <t>CO Number (Option 1)</t>
  </si>
  <si>
    <t>MAR ATHANASIUS COLLEGE OF ENGINEERING</t>
  </si>
  <si>
    <t>Total no. of COs (Between 5 and 7)</t>
  </si>
  <si>
    <t>Series Test 1 Marks</t>
  </si>
  <si>
    <t>Series Test 2 Marks</t>
  </si>
  <si>
    <t>Class Test 1 Marks</t>
  </si>
  <si>
    <t>Class Test 2 Marks</t>
  </si>
  <si>
    <t>Internal CO Assessment - Internal Tests</t>
  </si>
  <si>
    <t>Assignments</t>
  </si>
  <si>
    <t>Tutorials</t>
  </si>
  <si>
    <t>A1</t>
  </si>
  <si>
    <t>A2</t>
  </si>
  <si>
    <t>A3</t>
  </si>
  <si>
    <t>A4</t>
  </si>
  <si>
    <t>A5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</si>
  <si>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</si>
  <si>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</si>
  <si>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</si>
  <si>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</si>
  <si>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</si>
  <si>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</si>
  <si>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</si>
  <si>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</si>
  <si>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</si>
  <si>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</si>
  <si>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Others</t>
  </si>
  <si>
    <t>Assmt</t>
  </si>
  <si>
    <t>Tests</t>
  </si>
  <si>
    <t>Assmts</t>
  </si>
  <si>
    <t>Final Internal CO Attainment (Auto-populated - DO NOT EDIT)</t>
  </si>
  <si>
    <t>Univeristy Exam Marks</t>
  </si>
  <si>
    <t>This page is used for formula. Please do not edit or delete this sheet</t>
  </si>
  <si>
    <t>Ratio (Test : Assmt: Others)</t>
  </si>
  <si>
    <t>Item 1</t>
  </si>
  <si>
    <t>Item 2</t>
  </si>
  <si>
    <t>Item 3</t>
  </si>
  <si>
    <t>Item 4</t>
  </si>
  <si>
    <t>Item 5</t>
  </si>
  <si>
    <t>Rule:</t>
  </si>
  <si>
    <t>Number of Students</t>
  </si>
  <si>
    <t>Attainment</t>
  </si>
  <si>
    <t>Students who achieved target level for CO1</t>
  </si>
  <si>
    <t>Students who achieved target level for CO2</t>
  </si>
  <si>
    <t>Students who achieved target level for CO3</t>
  </si>
  <si>
    <t>Students who achieved target level for CO4</t>
  </si>
  <si>
    <t>Students who achieved target level for CO5</t>
  </si>
  <si>
    <t>Target Attainment Level</t>
  </si>
  <si>
    <t>Internal CO Assessment</t>
  </si>
  <si>
    <t>University CO Assessment</t>
  </si>
  <si>
    <t xml:space="preserve">University CO Attainment </t>
  </si>
  <si>
    <t>Below 60% students scoring attainment level - Very Low (0)</t>
  </si>
  <si>
    <t>Number of Students who achieved target level</t>
  </si>
  <si>
    <t>Percentage of Total Strength</t>
  </si>
  <si>
    <t>Final Assessment of CO</t>
  </si>
  <si>
    <t>Enter the maximum marks for each question in Yellow cells</t>
  </si>
  <si>
    <r>
      <t xml:space="preserve">Internal CO Assessment - Assignments &amp; Others
    </t>
    </r>
    <r>
      <rPr>
        <i/>
        <sz val="12"/>
        <color theme="1"/>
        <rFont val="Calibri"/>
        <family val="2"/>
        <scheme val="minor"/>
      </rPr>
      <t xml:space="preserve"> (Others may include Tutorials, Presentations, MiniProjects, etc.)</t>
    </r>
  </si>
  <si>
    <t>CO Marks from Assignments &amp; Others
(Auto-populated - DO NOT EDIT)</t>
  </si>
  <si>
    <t>CO Marks from Internal Tests
(Auto-populated - DO NOT EDIT)</t>
  </si>
  <si>
    <t>Out of</t>
  </si>
  <si>
    <t>CO Number (Option 2)</t>
  </si>
  <si>
    <t>CO Number (Option 3)</t>
  </si>
  <si>
    <t>Select CO number corresponding to each item from Drop-Down List in Blue cells below</t>
  </si>
  <si>
    <t>Q10</t>
  </si>
  <si>
    <t>Q9</t>
  </si>
  <si>
    <t>Q8</t>
  </si>
  <si>
    <t>Q7</t>
  </si>
  <si>
    <t>Q6</t>
  </si>
  <si>
    <t>Q5</t>
  </si>
  <si>
    <t>Q4</t>
  </si>
  <si>
    <t>Q3</t>
  </si>
  <si>
    <t>Q2</t>
  </si>
  <si>
    <t>Q1</t>
  </si>
  <si>
    <t>Sec A</t>
  </si>
  <si>
    <t>Sec B</t>
  </si>
  <si>
    <t>CO Number (Option 4)</t>
  </si>
  <si>
    <t>Target Attainment Level (in %)</t>
  </si>
  <si>
    <t>Presentations, MiniProjects, etc.</t>
  </si>
  <si>
    <t>Q11</t>
  </si>
  <si>
    <t>Q12</t>
  </si>
  <si>
    <t>Q13</t>
  </si>
  <si>
    <t>Q14</t>
  </si>
  <si>
    <t>Q15</t>
  </si>
  <si>
    <r>
      <rPr>
        <b/>
        <sz val="14"/>
        <color theme="1"/>
        <rFont val="Calibri"/>
        <family val="2"/>
        <scheme val="minor"/>
      </rPr>
      <t>Final CO Attainment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2"/>
        <color theme="1"/>
        <rFont val="Calibri"/>
        <family val="2"/>
        <scheme val="minor"/>
      </rPr>
      <t xml:space="preserve"> (20 % Internal Attainment + 80 % University Attainment)</t>
    </r>
  </si>
  <si>
    <t>DEPARTMENT OF CSE</t>
  </si>
  <si>
    <t>CS368 WEB TECHNOLOGIES</t>
  </si>
  <si>
    <t>CHAITHANYA C</t>
  </si>
  <si>
    <t>S6 CSE 2018</t>
  </si>
  <si>
    <t>A T  SIDHARTH</t>
  </si>
  <si>
    <t>ABHAY  BALAN</t>
  </si>
  <si>
    <t>ABHINAV  T K</t>
  </si>
  <si>
    <t>AFNA  SALAM</t>
  </si>
  <si>
    <t>AJAY  AJITH</t>
  </si>
  <si>
    <t>AKHIL   MURALI</t>
  </si>
  <si>
    <t>AKHILA  DINESH R</t>
  </si>
  <si>
    <t>ALKA  SUSAN SLEEBA</t>
  </si>
  <si>
    <t>AMRUTHA  SAJEEVAN</t>
  </si>
  <si>
    <t>ANAND CHANDAR P B</t>
  </si>
  <si>
    <t>ANIKA  BABU</t>
  </si>
  <si>
    <t>ANJALI   SIJI</t>
  </si>
  <si>
    <t>ANUSREE  P S</t>
  </si>
  <si>
    <t>ARCHANA  M</t>
  </si>
  <si>
    <t>ARDRA  P V</t>
  </si>
  <si>
    <t>ASHLAY  CYRIAC</t>
  </si>
  <si>
    <t>AYNICAL  SHREYA RIJU</t>
  </si>
  <si>
    <t>AYYAPPADAS  CHANDRAN</t>
  </si>
  <si>
    <t>BENJAMIN C HURDINS</t>
  </si>
  <si>
    <t>BINIL  BIJU</t>
  </si>
  <si>
    <t>CHRISTO  JOBY</t>
  </si>
  <si>
    <t>CLINT  MATHEWS</t>
  </si>
  <si>
    <t>DEEPUL  NAIR</t>
  </si>
  <si>
    <t>DILNA  V</t>
  </si>
  <si>
    <t>DIPIN   GEORGE</t>
  </si>
  <si>
    <t>EARNEST  GEORGE</t>
  </si>
  <si>
    <t>GANESH  S</t>
  </si>
  <si>
    <t>HARI   SANKAR</t>
  </si>
  <si>
    <t>INDHU  P</t>
  </si>
  <si>
    <t>JIFINI ANN JOSE</t>
  </si>
  <si>
    <t>JITHESH RAJ J P</t>
  </si>
  <si>
    <t>JITHIN  K. N</t>
  </si>
  <si>
    <t>JOSEPH ASHWIN KOTTAPURATH</t>
  </si>
  <si>
    <t>KIRAN  K.K</t>
  </si>
  <si>
    <t>MATHEWS  JOSEPH</t>
  </si>
  <si>
    <t>MEGHA  SONY</t>
  </si>
  <si>
    <t>MIDHUN   P</t>
  </si>
  <si>
    <t>MIDHUN  S</t>
  </si>
  <si>
    <t>MISHAL KODALAM POLLATH</t>
  </si>
  <si>
    <t>MUHAMMED RASHID K K</t>
  </si>
  <si>
    <t>NISHWA  FATHIMA</t>
  </si>
  <si>
    <t>NITHA CHALIL FATHIMA</t>
  </si>
  <si>
    <t>NITHIN  BENNY</t>
  </si>
  <si>
    <t>PANCHAMI A MOHAN</t>
  </si>
  <si>
    <t>PRANAV   P.K</t>
  </si>
  <si>
    <t>PREM  JYOTHI</t>
  </si>
  <si>
    <t>RAHUL   A</t>
  </si>
  <si>
    <t>RASNA  K</t>
  </si>
  <si>
    <t>RESHMA   JOSHY</t>
  </si>
  <si>
    <t>RESHMA  REGHUNATH</t>
  </si>
  <si>
    <t>REVATHY  SURENDRAN</t>
  </si>
  <si>
    <t>ROHITH  R NAIR</t>
  </si>
  <si>
    <t>ROSE MARY ABRAHAM</t>
  </si>
  <si>
    <t>SAHEER  S</t>
  </si>
  <si>
    <t>SARITHA K S</t>
  </si>
  <si>
    <t>SHILPA  K V</t>
  </si>
  <si>
    <t>SHILPA SREEDHAR K</t>
  </si>
  <si>
    <t>SIJO  SAJI</t>
  </si>
  <si>
    <t>SREELAKSHMI  HARI</t>
  </si>
  <si>
    <t>SREELAKSHMI  PRASANTH</t>
  </si>
  <si>
    <t>STERIN  JOLLY</t>
  </si>
  <si>
    <t>TOM  JOHN</t>
  </si>
  <si>
    <t>VISHNUPRIYA  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</si>
</sst>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3FDA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ont="1"/>
    <xf numFmtId="0" fontId="1" fillId="0" borderId="0" xfId="0" applyFont="1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2" fillId="4" borderId="2" xfId="0" applyFont="1" applyFill="1" applyBorder="1" applyAlignment="1" applyProtection="1">
      <alignment vertical="center" wrapText="1"/>
    </xf>
    <xf numFmtId="0" fontId="2" fillId="4" borderId="2" xfId="0" applyFont="1" applyFill="1" applyBorder="1" applyAlignment="1" applyProtection="1">
      <alignment horizontal="center" vertical="center" wrapText="1"/>
    </xf>
    <xf numFmtId="0" fontId="0" fillId="3" borderId="1" xfId="0" applyFont="1" applyFill="1" applyBorder="1" applyAlignment="1" applyProtection="1">
      <alignment horizontal="center" textRotation="90" wrapText="1"/>
    </xf>
    <xf numFmtId="0" fontId="2" fillId="3" borderId="1" xfId="0" applyFont="1" applyFill="1" applyBorder="1" applyAlignment="1" applyProtection="1">
      <alignment horizontal="center" wrapText="1"/>
    </xf>
    <xf numFmtId="0" fontId="0" fillId="4" borderId="7" xfId="0" applyFont="1" applyFill="1" applyBorder="1" applyAlignment="1" applyProtection="1">
      <alignment horizontal="center" wrapText="1"/>
    </xf>
    <xf numFmtId="0" fontId="2" fillId="4" borderId="7" xfId="0" applyFont="1" applyFill="1" applyBorder="1" applyAlignment="1" applyProtection="1">
      <alignment vertical="center" wrapText="1"/>
    </xf>
    <xf numFmtId="0" fontId="2" fillId="3" borderId="5" xfId="0" applyFont="1" applyFill="1" applyBorder="1" applyAlignment="1" applyProtection="1">
      <alignment horizontal="center" wrapText="1"/>
    </xf>
    <xf numFmtId="0" fontId="2" fillId="4" borderId="7" xfId="0" applyFont="1" applyFill="1" applyBorder="1" applyAlignment="1" applyProtection="1">
      <alignment horizontal="center" wrapText="1"/>
    </xf>
    <xf numFmtId="0" fontId="2" fillId="8" borderId="3" xfId="0" applyFont="1" applyFill="1" applyBorder="1" applyAlignment="1" applyProtection="1">
      <alignment horizontal="center" wrapText="1"/>
    </xf>
    <xf numFmtId="0" fontId="2" fillId="4" borderId="7" xfId="0" applyFont="1" applyFill="1" applyBorder="1" applyAlignment="1" applyProtection="1">
      <alignment horizontal="center" vertical="center" wrapText="1"/>
    </xf>
    <xf numFmtId="0" fontId="2" fillId="7" borderId="3" xfId="0" applyFont="1" applyFill="1" applyBorder="1" applyAlignment="1" applyProtection="1">
      <alignment horizontal="center" wrapText="1"/>
    </xf>
    <xf numFmtId="0" fontId="2" fillId="7" borderId="11" xfId="0" applyFont="1" applyFill="1" applyBorder="1" applyAlignment="1" applyProtection="1">
      <alignment horizontal="center" wrapText="1"/>
    </xf>
    <xf numFmtId="0" fontId="0" fillId="0" borderId="1" xfId="0" applyBorder="1" applyAlignment="1" applyProtection="1">
      <alignment horizontal="center" vertical="center"/>
    </xf>
    <xf numFmtId="0" fontId="0" fillId="0" borderId="1" xfId="0" applyBorder="1" applyAlignment="1" applyProtection="1">
      <alignment vertical="center"/>
    </xf>
    <xf numFmtId="0" fontId="0" fillId="0" borderId="4" xfId="0" applyBorder="1" applyAlignment="1" applyProtection="1">
      <alignment horizontal="center" wrapText="1"/>
    </xf>
    <xf numFmtId="0" fontId="0" fillId="3" borderId="5" xfId="0" applyFill="1" applyBorder="1" applyAlignment="1" applyProtection="1">
      <alignment horizontal="center" wrapText="1"/>
    </xf>
    <xf numFmtId="0" fontId="0" fillId="4" borderId="7" xfId="0" applyFill="1" applyBorder="1" applyAlignment="1" applyProtection="1">
      <alignment horizontal="center" wrapText="1"/>
    </xf>
    <xf numFmtId="0" fontId="0" fillId="4" borderId="7" xfId="0" applyFill="1" applyBorder="1" applyAlignment="1" applyProtection="1">
      <alignment horizontal="center"/>
    </xf>
    <xf numFmtId="0" fontId="0" fillId="4" borderId="3" xfId="0" applyFill="1" applyBorder="1" applyAlignment="1" applyProtection="1">
      <alignment horizontal="center"/>
    </xf>
    <xf numFmtId="0" fontId="2" fillId="4" borderId="3" xfId="0" applyFont="1" applyFill="1" applyBorder="1" applyAlignment="1" applyProtection="1">
      <alignment vertical="center" wrapText="1"/>
    </xf>
    <xf numFmtId="0" fontId="0" fillId="4" borderId="3" xfId="0" applyFill="1" applyBorder="1" applyAlignment="1" applyProtection="1">
      <alignment horizontal="center" wrapText="1"/>
    </xf>
    <xf numFmtId="0" fontId="0" fillId="0" borderId="0" xfId="0" applyBorder="1" applyAlignment="1" applyProtection="1">
      <alignment horizontal="center" wrapText="1"/>
    </xf>
    <xf numFmtId="0" fontId="1" fillId="0" borderId="0" xfId="0" applyFont="1" applyAlignment="1" applyProtection="1">
      <alignment horizontal="center" wrapText="1"/>
    </xf>
    <xf numFmtId="0" fontId="0" fillId="0" borderId="0" xfId="0" applyFont="1" applyBorder="1" applyAlignment="1" applyProtection="1">
      <alignment horizontal="center" wrapText="1"/>
    </xf>
    <xf numFmtId="0" fontId="0" fillId="0" borderId="0" xfId="0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4" borderId="7" xfId="0" applyFont="1" applyFill="1" applyBorder="1" applyAlignment="1" applyProtection="1">
      <alignment horizontal="center" vertical="center" wrapText="1"/>
      <protection locked="0"/>
    </xf>
    <xf numFmtId="0" fontId="2" fillId="7" borderId="3" xfId="0" applyFont="1" applyFill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" fillId="0" borderId="0" xfId="0" applyFont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6" borderId="3" xfId="0" applyFont="1" applyFill="1" applyBorder="1" applyAlignment="1" applyProtection="1">
      <alignment horizontal="center" wrapText="1"/>
      <protection locked="0"/>
    </xf>
    <xf numFmtId="0" fontId="1" fillId="4" borderId="0" xfId="0" applyFont="1" applyFill="1" applyBorder="1" applyAlignment="1" applyProtection="1">
      <alignment horizontal="center" wrapText="1"/>
      <protection locked="0"/>
    </xf>
    <xf numFmtId="0" fontId="2" fillId="4" borderId="0" xfId="0" applyFont="1" applyFill="1" applyBorder="1" applyAlignment="1" applyProtection="1">
      <alignment wrapText="1"/>
      <protection locked="0"/>
    </xf>
    <xf numFmtId="0" fontId="2" fillId="4" borderId="12" xfId="0" applyFont="1" applyFill="1" applyBorder="1" applyAlignment="1" applyProtection="1">
      <alignment wrapText="1"/>
      <protection locked="0"/>
    </xf>
    <xf numFmtId="0" fontId="1" fillId="0" borderId="0" xfId="0" applyFont="1" applyBorder="1" applyAlignment="1" applyProtection="1">
      <alignment horizontal="center" wrapText="1"/>
      <protection locked="0"/>
    </xf>
    <xf numFmtId="0" fontId="0" fillId="0" borderId="0" xfId="0" applyFont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 wrapText="1"/>
      <protection locked="0"/>
    </xf>
    <xf numFmtId="0" fontId="2" fillId="4" borderId="13" xfId="0" applyFont="1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textRotation="90" wrapText="1"/>
      <protection locked="0"/>
    </xf>
    <xf numFmtId="0" fontId="5" fillId="4" borderId="0" xfId="0" applyFont="1" applyFill="1" applyBorder="1" applyAlignment="1" applyProtection="1">
      <alignment wrapText="1"/>
      <protection locked="0"/>
    </xf>
    <xf numFmtId="0" fontId="5" fillId="4" borderId="13" xfId="0" applyFont="1" applyFill="1" applyBorder="1" applyAlignment="1" applyProtection="1">
      <alignment wrapText="1"/>
      <protection locked="0"/>
    </xf>
    <xf numFmtId="0" fontId="2" fillId="4" borderId="7" xfId="0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2" fillId="4" borderId="9" xfId="0" applyFont="1" applyFill="1" applyBorder="1" applyAlignment="1" applyProtection="1">
      <alignment wrapText="1"/>
      <protection locked="0"/>
    </xf>
    <xf numFmtId="0" fontId="2" fillId="4" borderId="11" xfId="0" applyFont="1" applyFill="1" applyBorder="1" applyAlignment="1" applyProtection="1">
      <alignment wrapText="1"/>
      <protection locked="0"/>
    </xf>
    <xf numFmtId="0" fontId="2" fillId="5" borderId="4" xfId="0" applyFont="1" applyFill="1" applyBorder="1" applyAlignment="1" applyProtection="1">
      <alignment horizontal="center" wrapText="1"/>
    </xf>
    <xf numFmtId="0" fontId="2" fillId="5" borderId="1" xfId="0" applyFont="1" applyFill="1" applyBorder="1" applyAlignment="1" applyProtection="1">
      <alignment horizontal="center" wrapText="1"/>
    </xf>
    <xf numFmtId="0" fontId="0" fillId="0" borderId="1" xfId="0" applyFont="1" applyFill="1" applyBorder="1" applyAlignment="1" applyProtection="1">
      <alignment horizontal="center" wrapText="1"/>
    </xf>
    <xf numFmtId="0" fontId="1" fillId="3" borderId="1" xfId="0" applyFont="1" applyFill="1" applyBorder="1" applyAlignment="1" applyProtection="1"/>
    <xf numFmtId="0" fontId="2" fillId="3" borderId="3" xfId="0" applyFont="1" applyFill="1" applyBorder="1" applyAlignment="1" applyProtection="1">
      <alignment horizontal="center"/>
    </xf>
    <xf numFmtId="0" fontId="0" fillId="3" borderId="1" xfId="0" applyFont="1" applyFill="1" applyBorder="1" applyAlignment="1" applyProtection="1">
      <alignment horizontal="center"/>
    </xf>
    <xf numFmtId="0" fontId="1" fillId="4" borderId="12" xfId="0" applyFont="1" applyFill="1" applyBorder="1" applyAlignment="1" applyProtection="1">
      <alignment horizontal="center" wrapText="1"/>
      <protection locked="0"/>
    </xf>
    <xf numFmtId="0" fontId="1" fillId="4" borderId="13" xfId="0" applyFont="1" applyFill="1" applyBorder="1" applyAlignment="1" applyProtection="1">
      <alignment horizontal="center" wrapText="1"/>
      <protection locked="0"/>
    </xf>
    <xf numFmtId="0" fontId="1" fillId="6" borderId="2" xfId="0" applyFont="1" applyFill="1" applyBorder="1" applyAlignment="1" applyProtection="1">
      <alignment horizontal="center" wrapText="1"/>
      <protection locked="0"/>
    </xf>
    <xf numFmtId="0" fontId="1" fillId="4" borderId="7" xfId="0" applyFont="1" applyFill="1" applyBorder="1" applyAlignment="1" applyProtection="1">
      <protection locked="0"/>
    </xf>
    <xf numFmtId="0" fontId="2" fillId="7" borderId="10" xfId="0" applyFont="1" applyFill="1" applyBorder="1" applyAlignment="1" applyProtection="1">
      <alignment horizontal="center" wrapText="1"/>
      <protection locked="0"/>
    </xf>
    <xf numFmtId="0" fontId="2" fillId="4" borderId="7" xfId="0" applyFont="1" applyFill="1" applyBorder="1" applyAlignment="1" applyProtection="1">
      <alignment horizontal="center"/>
      <protection locked="0"/>
    </xf>
    <xf numFmtId="0" fontId="0" fillId="4" borderId="7" xfId="0" applyFont="1" applyFill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4" borderId="3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Alignment="1" applyProtection="1"/>
    <xf numFmtId="0" fontId="2" fillId="3" borderId="10" xfId="0" applyFont="1" applyFill="1" applyBorder="1" applyAlignment="1" applyProtection="1">
      <alignment horizontal="center"/>
    </xf>
    <xf numFmtId="0" fontId="0" fillId="3" borderId="5" xfId="0" applyFont="1" applyFill="1" applyBorder="1" applyAlignment="1" applyProtection="1">
      <alignment horizontal="center"/>
    </xf>
    <xf numFmtId="0" fontId="0" fillId="6" borderId="4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5" borderId="4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textRotation="90" wrapText="1"/>
      <protection locked="0"/>
    </xf>
    <xf numFmtId="0" fontId="0" fillId="0" borderId="1" xfId="0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5" fillId="8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 applyProtection="1">
      <alignment horizont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5" fillId="8" borderId="1" xfId="0" applyFont="1" applyFill="1" applyBorder="1" applyAlignment="1" applyProtection="1">
      <alignment horizontal="center" vertical="center" wrapText="1"/>
      <protection locked="0"/>
    </xf>
    <xf numFmtId="0" fontId="2" fillId="7" borderId="10" xfId="0" applyFont="1" applyFill="1" applyBorder="1" applyAlignment="1" applyProtection="1">
      <alignment horizontal="right" wrapText="1"/>
      <protection locked="0"/>
    </xf>
    <xf numFmtId="0" fontId="2" fillId="7" borderId="11" xfId="0" applyFont="1" applyFill="1" applyBorder="1" applyAlignment="1" applyProtection="1">
      <alignment horizontal="right" wrapText="1"/>
      <protection locked="0"/>
    </xf>
    <xf numFmtId="0" fontId="7" fillId="7" borderId="1" xfId="0" applyFont="1" applyFill="1" applyBorder="1" applyAlignment="1" applyProtection="1">
      <alignment horizontal="left" vertical="center" wrapText="1"/>
      <protection locked="0"/>
    </xf>
    <xf numFmtId="0" fontId="6" fillId="6" borderId="3" xfId="0" applyFont="1" applyFill="1" applyBorder="1" applyAlignment="1" applyProtection="1">
      <alignment horizontal="right" vertical="center" wrapText="1"/>
      <protection locked="0"/>
    </xf>
    <xf numFmtId="0" fontId="6" fillId="6" borderId="1" xfId="0" applyFont="1" applyFill="1" applyBorder="1" applyAlignment="1" applyProtection="1">
      <alignment horizontal="right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2" fillId="5" borderId="6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0" fontId="5" fillId="8" borderId="1" xfId="0" applyFont="1" applyFill="1" applyBorder="1" applyAlignment="1" applyProtection="1">
      <alignment horizontal="center" vertical="center" wrapText="1"/>
    </xf>
    <xf numFmtId="0" fontId="7" fillId="7" borderId="14" xfId="0" applyFont="1" applyFill="1" applyBorder="1" applyAlignment="1" applyProtection="1">
      <alignment horizontal="center" vertical="center" wrapText="1"/>
      <protection locked="0"/>
    </xf>
    <xf numFmtId="0" fontId="7" fillId="7" borderId="12" xfId="0" applyFont="1" applyFill="1" applyBorder="1" applyAlignment="1" applyProtection="1">
      <alignment horizontal="center" vertical="center" wrapText="1"/>
      <protection locked="0"/>
    </xf>
    <xf numFmtId="0" fontId="7" fillId="7" borderId="10" xfId="0" applyFont="1" applyFill="1" applyBorder="1" applyAlignment="1" applyProtection="1">
      <alignment horizontal="center" vertical="center" wrapText="1"/>
      <protection locked="0"/>
    </xf>
    <xf numFmtId="0" fontId="7" fillId="7" borderId="11" xfId="0" applyFont="1" applyFill="1" applyBorder="1" applyAlignment="1" applyProtection="1">
      <alignment horizontal="center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6" fillId="6" borderId="4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/>
    </xf>
    <xf numFmtId="0" fontId="5" fillId="8" borderId="1" xfId="0" applyFont="1" applyFill="1" applyBorder="1" applyAlignment="1" applyProtection="1">
      <alignment horizontal="left" vertical="center" wrapText="1"/>
    </xf>
    <xf numFmtId="0" fontId="5" fillId="3" borderId="2" xfId="0" applyFont="1" applyFill="1" applyBorder="1" applyAlignment="1" applyProtection="1">
      <alignment horizontal="center" vertical="center" textRotation="90" wrapText="1"/>
      <protection locked="0"/>
    </xf>
    <xf numFmtId="0" fontId="5" fillId="3" borderId="3" xfId="0" applyFont="1" applyFill="1" applyBorder="1" applyAlignment="1" applyProtection="1">
      <alignment horizontal="center" vertical="center" textRotation="90" wrapText="1"/>
      <protection locked="0"/>
    </xf>
    <xf numFmtId="0" fontId="5" fillId="2" borderId="2" xfId="0" applyFont="1" applyFill="1" applyBorder="1" applyAlignment="1" applyProtection="1">
      <alignment horizontal="center" vertical="center" textRotation="90" wrapText="1"/>
    </xf>
    <xf numFmtId="0" fontId="5" fillId="2" borderId="3" xfId="0" applyFont="1" applyFill="1" applyBorder="1" applyAlignment="1" applyProtection="1">
      <alignment horizontal="center" vertical="center" textRotation="90" wrapText="1"/>
    </xf>
    <xf numFmtId="0" fontId="8" fillId="0" borderId="5" xfId="0" applyFont="1" applyFill="1" applyBorder="1" applyAlignment="1" applyProtection="1">
      <alignment horizontal="center" vertical="center" wrapText="1"/>
    </xf>
    <xf numFmtId="0" fontId="8" fillId="0" borderId="6" xfId="0" applyFont="1" applyFill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  <protection locked="0"/>
    </xf>
    <xf numFmtId="0" fontId="2" fillId="6" borderId="4" xfId="0" applyFont="1" applyFill="1" applyBorder="1" applyAlignment="1" applyProtection="1">
      <alignment horizontal="center" vertical="center" wrapText="1"/>
      <protection locked="0"/>
    </xf>
    <xf numFmtId="0" fontId="6" fillId="3" borderId="5" xfId="0" applyFont="1" applyFill="1" applyBorder="1" applyAlignment="1" applyProtection="1">
      <alignment horizontal="center" vertical="center" wrapText="1"/>
    </xf>
    <xf numFmtId="0" fontId="6" fillId="3" borderId="4" xfId="0" applyFont="1" applyFill="1" applyBorder="1" applyAlignment="1" applyProtection="1">
      <alignment horizontal="center" vertical="center" wrapText="1"/>
    </xf>
    <xf numFmtId="0" fontId="5" fillId="8" borderId="5" xfId="0" applyFont="1" applyFill="1" applyBorder="1" applyAlignment="1" applyProtection="1">
      <alignment horizontal="center" vertical="center" wrapText="1"/>
    </xf>
    <xf numFmtId="0" fontId="5" fillId="8" borderId="4" xfId="0" applyFont="1" applyFill="1" applyBorder="1" applyAlignment="1" applyProtection="1">
      <alignment horizontal="center" vertical="center" wrapText="1"/>
    </xf>
    <xf numFmtId="0" fontId="2" fillId="3" borderId="2" xfId="0" applyFont="1" applyFill="1" applyBorder="1" applyAlignment="1" applyProtection="1">
      <alignment horizontal="center" vertical="top" wrapText="1"/>
    </xf>
    <xf numFmtId="0" fontId="2" fillId="3" borderId="3" xfId="0" applyFont="1" applyFill="1" applyBorder="1" applyAlignment="1" applyProtection="1">
      <alignment horizontal="center" vertical="top" wrapText="1"/>
    </xf>
    <xf numFmtId="0" fontId="2" fillId="3" borderId="14" xfId="0" applyFont="1" applyFill="1" applyBorder="1" applyAlignment="1" applyProtection="1">
      <alignment horizontal="center" vertical="top" wrapText="1"/>
    </xf>
    <xf numFmtId="0" fontId="2" fillId="3" borderId="10" xfId="0" applyFont="1" applyFill="1" applyBorder="1" applyAlignment="1" applyProtection="1">
      <alignment horizontal="center" vertical="top" wrapText="1"/>
    </xf>
    <xf numFmtId="0" fontId="2" fillId="3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0" fontId="2" fillId="3" borderId="5" xfId="0" applyFont="1" applyFill="1" applyBorder="1" applyAlignment="1" applyProtection="1">
      <alignment horizontal="center" vertical="center" wrapText="1"/>
    </xf>
    <xf numFmtId="0" fontId="2" fillId="3" borderId="6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right" wrapText="1"/>
    </xf>
    <xf numFmtId="0" fontId="2" fillId="7" borderId="4" xfId="0" applyFont="1" applyFill="1" applyBorder="1" applyAlignment="1" applyProtection="1">
      <alignment horizontal="right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8" borderId="10" xfId="0" applyFont="1" applyFill="1" applyBorder="1" applyAlignment="1" applyProtection="1">
      <alignment horizontal="right" wrapText="1"/>
    </xf>
    <xf numFmtId="0" fontId="2" fillId="8" borderId="11" xfId="0" applyFont="1" applyFill="1" applyBorder="1" applyAlignment="1" applyProtection="1">
      <alignment horizontal="right" wrapText="1"/>
    </xf>
    <xf numFmtId="0" fontId="11" fillId="0" borderId="5" xfId="0" applyFont="1" applyBorder="1" applyAlignment="1" applyProtection="1">
      <alignment horizontal="center" vertical="center" wrapText="1"/>
    </xf>
    <xf numFmtId="0" fontId="11" fillId="0" borderId="6" xfId="0" applyFont="1" applyBorder="1" applyAlignment="1" applyProtection="1">
      <alignment horizontal="center" vertical="center" wrapText="1"/>
    </xf>
    <xf numFmtId="0" fontId="11" fillId="0" borderId="4" xfId="0" applyFont="1" applyBorder="1" applyAlignment="1" applyProtection="1">
      <alignment horizontal="center" vertical="center" wrapText="1"/>
    </xf>
    <xf numFmtId="0" fontId="8" fillId="7" borderId="5" xfId="0" applyFont="1" applyFill="1" applyBorder="1" applyAlignment="1" applyProtection="1">
      <alignment horizontal="center" vertical="center" wrapText="1"/>
    </xf>
    <xf numFmtId="0" fontId="8" fillId="7" borderId="6" xfId="0" applyFont="1" applyFill="1" applyBorder="1" applyAlignment="1" applyProtection="1">
      <alignment horizontal="center" vertical="center" wrapText="1"/>
    </xf>
    <xf numFmtId="0" fontId="8" fillId="7" borderId="4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right" vertical="center" wrapText="1"/>
    </xf>
    <xf numFmtId="0" fontId="2" fillId="7" borderId="6" xfId="0" applyFont="1" applyFill="1" applyBorder="1" applyAlignment="1" applyProtection="1">
      <alignment horizontal="right" vertical="center" wrapText="1"/>
    </xf>
    <xf numFmtId="0" fontId="2" fillId="7" borderId="4" xfId="0" applyFont="1" applyFill="1" applyBorder="1" applyAlignment="1" applyProtection="1">
      <alignment horizontal="right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10" fillId="7" borderId="7" xfId="0" applyFont="1" applyFill="1" applyBorder="1" applyAlignment="1" applyProtection="1">
      <alignment horizontal="center" vertical="center" wrapText="1"/>
    </xf>
    <xf numFmtId="0" fontId="10" fillId="7" borderId="3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wrapText="1"/>
    </xf>
    <xf numFmtId="0" fontId="0" fillId="0" borderId="1" xfId="0" applyFont="1" applyFill="1" applyBorder="1" applyAlignment="1" applyProtection="1">
      <alignment horizontal="left" wrapText="1"/>
    </xf>
    <xf numFmtId="0" fontId="12" fillId="3" borderId="1" xfId="0" applyFont="1" applyFill="1" applyBorder="1" applyAlignment="1" applyProtection="1">
      <alignment horizontal="center" vertical="center" wrapText="1"/>
    </xf>
    <xf numFmtId="0" fontId="5" fillId="6" borderId="14" xfId="0" applyFont="1" applyFill="1" applyBorder="1" applyAlignment="1" applyProtection="1">
      <alignment horizontal="center" vertical="center" wrapText="1"/>
    </xf>
    <xf numFmtId="0" fontId="5" fillId="6" borderId="15" xfId="0" applyFont="1" applyFill="1" applyBorder="1" applyAlignment="1" applyProtection="1">
      <alignment horizontal="center" vertical="center" wrapText="1"/>
    </xf>
    <xf numFmtId="0" fontId="5" fillId="6" borderId="12" xfId="0" applyFont="1" applyFill="1" applyBorder="1" applyAlignment="1" applyProtection="1">
      <alignment horizontal="center" vertical="center" wrapText="1"/>
    </xf>
    <xf numFmtId="0" fontId="5" fillId="6" borderId="8" xfId="0" applyFont="1" applyFill="1" applyBorder="1" applyAlignment="1" applyProtection="1">
      <alignment horizontal="center" vertical="center" wrapText="1"/>
    </xf>
    <xf numFmtId="0" fontId="5" fillId="6" borderId="0" xfId="0" applyFont="1" applyFill="1" applyBorder="1" applyAlignment="1" applyProtection="1">
      <alignment horizontal="center" vertical="center" wrapText="1"/>
    </xf>
    <xf numFmtId="0" fontId="5" fillId="6" borderId="13" xfId="0" applyFont="1" applyFill="1" applyBorder="1" applyAlignment="1" applyProtection="1">
      <alignment horizontal="center" vertical="center" wrapText="1"/>
    </xf>
    <xf numFmtId="0" fontId="5" fillId="6" borderId="10" xfId="0" applyFont="1" applyFill="1" applyBorder="1" applyAlignment="1" applyProtection="1">
      <alignment horizontal="center" vertical="center" wrapText="1"/>
    </xf>
    <xf numFmtId="0" fontId="5" fillId="6" borderId="9" xfId="0" applyFont="1" applyFill="1" applyBorder="1" applyAlignment="1" applyProtection="1">
      <alignment horizontal="center" vertical="center" wrapText="1"/>
    </xf>
    <xf numFmtId="0" fontId="5" fillId="6" borderId="11" xfId="0" applyFont="1" applyFill="1" applyBorder="1" applyAlignment="1" applyProtection="1">
      <alignment horizontal="center" vertical="center" wrapText="1"/>
    </xf>
    <xf numFmtId="0" fontId="0" fillId="6" borderId="14" xfId="0" applyFont="1" applyFill="1" applyBorder="1" applyAlignment="1" applyProtection="1">
      <alignment horizontal="center" vertical="center" wrapText="1"/>
    </xf>
    <xf numFmtId="0" fontId="0" fillId="6" borderId="15" xfId="0" applyFont="1" applyFill="1" applyBorder="1" applyAlignment="1" applyProtection="1">
      <alignment horizontal="center" vertical="center" wrapText="1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6" borderId="8" xfId="0" applyFont="1" applyFill="1" applyBorder="1" applyAlignment="1" applyProtection="1">
      <alignment horizontal="center" vertical="center" wrapText="1"/>
    </xf>
    <xf numFmtId="0" fontId="0" fillId="6" borderId="0" xfId="0" applyFont="1" applyFill="1" applyBorder="1" applyAlignment="1" applyProtection="1">
      <alignment horizontal="center" vertical="center" wrapText="1"/>
    </xf>
    <xf numFmtId="0" fontId="0" fillId="6" borderId="13" xfId="0" applyFont="1" applyFill="1" applyBorder="1" applyAlignment="1" applyProtection="1">
      <alignment horizontal="center" vertical="center" wrapText="1"/>
    </xf>
    <xf numFmtId="0" fontId="0" fillId="6" borderId="10" xfId="0" applyFont="1" applyFill="1" applyBorder="1" applyAlignment="1" applyProtection="1">
      <alignment horizontal="center" vertical="center" wrapText="1"/>
    </xf>
    <xf numFmtId="0" fontId="0" fillId="6" borderId="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13" fillId="3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wrapText="1"/>
    </xf>
    <xf numFmtId="0" fontId="0" fillId="7" borderId="1" xfId="0" applyFill="1" applyBorder="1" applyAlignment="1" applyProtection="1">
      <alignment horizontal="right" vertical="center" wrapText="1"/>
    </xf>
    <xf numFmtId="0" fontId="8" fillId="7" borderId="1" xfId="0" applyFont="1" applyFill="1" applyBorder="1" applyAlignment="1" applyProtection="1">
      <alignment horizontal="center" vertical="center" wrapText="1"/>
    </xf>
    <xf numFmtId="0" fontId="2" fillId="3" borderId="5" xfId="0" applyFont="1" applyFill="1" applyBorder="1" applyAlignment="1" applyProtection="1">
      <alignment horizontal="right" vertical="center" wrapText="1"/>
    </xf>
    <xf numFmtId="0" fontId="2" fillId="3" borderId="6" xfId="0" applyFont="1" applyFill="1" applyBorder="1" applyAlignment="1" applyProtection="1">
      <alignment horizontal="right" vertical="center" wrapText="1"/>
    </xf>
    <xf numFmtId="0" fontId="2" fillId="3" borderId="4" xfId="0" applyFont="1" applyFill="1" applyBorder="1" applyAlignment="1" applyProtection="1">
      <alignment horizontal="right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4" fillId="0" borderId="1" xfId="0" applyFont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3FDA9"/>
      <color rgb="FFE9F828"/>
      <color rgb="FFECFC78"/>
      <color rgb="FFFEFB94"/>
      <color rgb="FFFDF961"/>
      <color rgb="FFA8EB87"/>
      <color rgb="FFF8EA80"/>
      <color rgb="FFF4BC56"/>
      <color rgb="FFEFFC8C"/>
      <color rgb="FFE6FA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1229"/>
  <sheetViews>
    <sheetView tabSelected="1" topLeftCell="A3" zoomScaleNormal="100" zoomScaleSheetLayoutView="90" workbookViewId="0">
      <selection activeCell="AO16" sqref="AO16"/>
    </sheetView>
  </sheetViews>
  <sheetFormatPr defaultRowHeight="15" x14ac:dyDescent="0.25"/>
  <cols>
    <col min="1" max="1" width="3.7109375" bestFit="1" customWidth="1"/>
    <col min="2" max="2" width="30.7109375" customWidth="1"/>
    <col min="3" max="8" width="3.28515625" style="4" bestFit="1" customWidth="1"/>
    <col min="9" max="13" width="3.28515625" style="4" customWidth="1"/>
    <col min="14" max="16" width="3.28515625" style="4" bestFit="1" customWidth="1"/>
    <col min="17" max="17" width="3.42578125" style="4" customWidth="1"/>
    <col min="18" max="18" width="5.28515625" style="3" bestFit="1" customWidth="1"/>
    <col min="19" max="19" width="1.7109375" style="3" customWidth="1"/>
    <col min="20" max="24" width="3.28515625" style="4" bestFit="1" customWidth="1"/>
    <col min="25" max="29" width="3.28515625" style="4" customWidth="1"/>
    <col min="30" max="33" width="3.28515625" style="4" bestFit="1" customWidth="1"/>
    <col min="34" max="34" width="3.42578125" style="4" customWidth="1"/>
    <col min="35" max="35" width="5.28515625" style="3" bestFit="1" customWidth="1"/>
    <col min="36" max="36" width="1.7109375" style="3" customWidth="1"/>
    <col min="37" max="40" width="3.28515625" style="4" bestFit="1" customWidth="1"/>
    <col min="41" max="41" width="3.42578125" style="4" customWidth="1"/>
    <col min="42" max="42" width="5.28515625" style="3" bestFit="1" customWidth="1"/>
    <col min="43" max="43" width="1.7109375" style="3" customWidth="1"/>
    <col min="44" max="47" width="3.28515625" style="4" bestFit="1" customWidth="1"/>
    <col min="48" max="48" width="3.42578125" style="4" customWidth="1"/>
    <col min="49" max="49" width="5.28515625" style="3" bestFit="1" customWidth="1"/>
    <col min="50" max="50" width="1.7109375" style="3" customWidth="1"/>
    <col min="51" max="54" width="6.7109375" style="3" customWidth="1"/>
    <col min="55" max="57" width="6.7109375" style="1" customWidth="1"/>
  </cols>
  <sheetData>
    <row r="1" spans="1:57" ht="19.899999999999999" customHeight="1" x14ac:dyDescent="0.3">
      <c r="A1" s="104" t="s">
        <v>21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53"/>
      <c r="AZ1" s="53"/>
      <c r="BA1" s="53"/>
      <c r="BB1" s="53"/>
      <c r="BC1" s="54"/>
      <c r="BD1" s="54"/>
      <c r="BE1" s="54"/>
    </row>
    <row r="2" spans="1:57" ht="19.899999999999999" customHeight="1" x14ac:dyDescent="0.3">
      <c r="A2" s="104" t="s">
        <v>103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53"/>
      <c r="AZ2" s="53"/>
      <c r="BA2" s="53"/>
      <c r="BB2" s="53"/>
      <c r="BC2" s="54"/>
      <c r="BD2" s="54"/>
      <c r="BE2" s="54"/>
    </row>
    <row r="3" spans="1:57" ht="18" customHeight="1" x14ac:dyDescent="0.25">
      <c r="A3" s="106" t="s">
        <v>13</v>
      </c>
      <c r="B3" s="106"/>
      <c r="C3" s="103" t="s">
        <v>104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53"/>
      <c r="AZ3" s="53"/>
      <c r="BA3" s="53"/>
      <c r="BB3" s="53"/>
      <c r="BC3" s="54"/>
      <c r="BD3" s="54"/>
      <c r="BE3" s="54"/>
    </row>
    <row r="4" spans="1:57" ht="18" customHeight="1" x14ac:dyDescent="0.25">
      <c r="A4" s="106" t="s">
        <v>14</v>
      </c>
      <c r="B4" s="106"/>
      <c r="C4" s="103" t="s">
        <v>105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53"/>
      <c r="AZ4" s="53"/>
      <c r="BA4" s="53"/>
      <c r="BB4" s="53"/>
      <c r="BC4" s="54"/>
      <c r="BD4" s="54"/>
      <c r="BE4" s="54"/>
    </row>
    <row r="5" spans="1:57" ht="18" customHeight="1" x14ac:dyDescent="0.3">
      <c r="A5" s="106" t="s">
        <v>15</v>
      </c>
      <c r="B5" s="106"/>
      <c r="C5" s="106"/>
      <c r="D5" s="106"/>
      <c r="E5" s="106"/>
      <c r="F5" s="106"/>
      <c r="G5" s="106"/>
      <c r="H5" s="106" t="s">
        <v>16</v>
      </c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 t="s">
        <v>22</v>
      </c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 t="s">
        <v>6</v>
      </c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53"/>
      <c r="AZ5" s="53"/>
      <c r="BA5" s="53"/>
      <c r="BB5" s="53"/>
      <c r="BC5" s="54"/>
      <c r="BD5" s="54"/>
      <c r="BE5" s="54"/>
    </row>
    <row r="6" spans="1:57" ht="18" customHeight="1" x14ac:dyDescent="0.25">
      <c r="A6" s="107" t="s">
        <v>106</v>
      </c>
      <c r="B6" s="107"/>
      <c r="C6" s="107"/>
      <c r="D6" s="107"/>
      <c r="E6" s="107"/>
      <c r="F6" s="107"/>
      <c r="G6" s="107"/>
      <c r="H6" s="107">
        <v>63</v>
      </c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>
        <v>6</v>
      </c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>
        <v>60</v>
      </c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53"/>
      <c r="AZ6" s="53"/>
      <c r="BA6" s="53"/>
      <c r="BB6" s="53"/>
      <c r="BC6" s="54"/>
      <c r="BD6" s="54"/>
      <c r="BE6" s="54"/>
    </row>
    <row r="7" spans="1:57" ht="25.15" customHeight="1" x14ac:dyDescent="0.3">
      <c r="A7" s="113" t="s">
        <v>27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53"/>
      <c r="AZ7" s="53"/>
      <c r="BA7" s="53"/>
      <c r="BB7" s="53"/>
      <c r="BC7" s="54"/>
      <c r="BD7" s="54"/>
      <c r="BE7" s="54"/>
    </row>
    <row r="8" spans="1:57" ht="15.6" customHeight="1" x14ac:dyDescent="0.3">
      <c r="A8" s="105" t="s">
        <v>81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53"/>
      <c r="AZ8" s="53"/>
      <c r="BA8" s="53"/>
      <c r="BB8" s="53"/>
      <c r="BC8" s="54"/>
      <c r="BD8" s="54"/>
      <c r="BE8" s="54"/>
    </row>
    <row r="9" spans="1:57" s="5" customFormat="1" ht="18" customHeight="1" x14ac:dyDescent="0.25">
      <c r="A9" s="111" t="s">
        <v>20</v>
      </c>
      <c r="B9" s="111"/>
      <c r="C9" s="55">
        <v>1</v>
      </c>
      <c r="D9" s="55">
        <v>1</v>
      </c>
      <c r="E9" s="55">
        <v>2</v>
      </c>
      <c r="F9" s="55">
        <v>2</v>
      </c>
      <c r="G9" s="55">
        <v>1</v>
      </c>
      <c r="H9" s="55">
        <v>2</v>
      </c>
      <c r="I9" s="55"/>
      <c r="J9" s="55"/>
      <c r="K9" s="55"/>
      <c r="L9" s="55"/>
      <c r="M9" s="55"/>
      <c r="N9" s="55"/>
      <c r="O9" s="55"/>
      <c r="P9" s="55"/>
      <c r="Q9" s="55"/>
      <c r="R9" s="56"/>
      <c r="S9" s="57"/>
      <c r="T9" s="55">
        <v>3</v>
      </c>
      <c r="U9" s="55">
        <v>3</v>
      </c>
      <c r="V9" s="55">
        <v>4</v>
      </c>
      <c r="W9" s="55">
        <v>4</v>
      </c>
      <c r="X9" s="55">
        <v>3</v>
      </c>
      <c r="Y9" s="55">
        <v>4</v>
      </c>
      <c r="Z9" s="55"/>
      <c r="AA9" s="55"/>
      <c r="AB9" s="55"/>
      <c r="AC9" s="55"/>
      <c r="AD9" s="55"/>
      <c r="AE9" s="55"/>
      <c r="AF9" s="55"/>
      <c r="AG9" s="55"/>
      <c r="AH9" s="55"/>
      <c r="AI9" s="56"/>
      <c r="AJ9" s="57"/>
      <c r="AK9" s="55"/>
      <c r="AL9" s="55"/>
      <c r="AM9" s="55"/>
      <c r="AN9" s="55"/>
      <c r="AO9" s="55"/>
      <c r="AP9" s="56"/>
      <c r="AQ9" s="57"/>
      <c r="AR9" s="55"/>
      <c r="AS9" s="55"/>
      <c r="AT9" s="55"/>
      <c r="AU9" s="55"/>
      <c r="AV9" s="55"/>
      <c r="AW9" s="56"/>
      <c r="AX9" s="79"/>
      <c r="AY9" s="59"/>
      <c r="AZ9" s="59"/>
      <c r="BA9" s="59"/>
      <c r="BB9" s="59"/>
      <c r="BC9" s="60"/>
      <c r="BD9" s="60"/>
      <c r="BE9" s="60"/>
    </row>
    <row r="10" spans="1:57" s="5" customFormat="1" ht="18" customHeight="1" x14ac:dyDescent="0.3">
      <c r="A10" s="112" t="s">
        <v>79</v>
      </c>
      <c r="B10" s="112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56"/>
      <c r="S10" s="57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6"/>
      <c r="AJ10" s="57"/>
      <c r="AK10" s="61"/>
      <c r="AL10" s="61"/>
      <c r="AM10" s="61"/>
      <c r="AN10" s="61"/>
      <c r="AO10" s="61"/>
      <c r="AP10" s="56"/>
      <c r="AQ10" s="57"/>
      <c r="AR10" s="61"/>
      <c r="AS10" s="61"/>
      <c r="AT10" s="61"/>
      <c r="AU10" s="61"/>
      <c r="AV10" s="61"/>
      <c r="AW10" s="56"/>
      <c r="AX10" s="80"/>
      <c r="AY10" s="59"/>
      <c r="AZ10" s="59"/>
      <c r="BA10" s="59"/>
      <c r="BB10" s="59"/>
      <c r="BC10" s="60"/>
      <c r="BD10" s="60"/>
      <c r="BE10" s="60"/>
    </row>
    <row r="11" spans="1:57" s="5" customFormat="1" ht="18" customHeight="1" x14ac:dyDescent="0.3">
      <c r="A11" s="112" t="s">
        <v>80</v>
      </c>
      <c r="B11" s="112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56"/>
      <c r="S11" s="57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6"/>
      <c r="AJ11" s="57"/>
      <c r="AK11" s="61"/>
      <c r="AL11" s="61"/>
      <c r="AM11" s="61"/>
      <c r="AN11" s="61"/>
      <c r="AO11" s="61"/>
      <c r="AP11" s="56"/>
      <c r="AQ11" s="57"/>
      <c r="AR11" s="81"/>
      <c r="AS11" s="81"/>
      <c r="AT11" s="81"/>
      <c r="AU11" s="81"/>
      <c r="AV11" s="61"/>
      <c r="AW11" s="56"/>
      <c r="AX11" s="80"/>
      <c r="AY11" s="59"/>
      <c r="AZ11" s="59"/>
      <c r="BA11" s="59"/>
      <c r="BB11" s="59"/>
      <c r="BC11" s="60"/>
      <c r="BD11" s="60"/>
      <c r="BE11" s="60"/>
    </row>
    <row r="12" spans="1:57" s="5" customFormat="1" ht="18" customHeight="1" x14ac:dyDescent="0.3">
      <c r="A12" s="112" t="s">
        <v>94</v>
      </c>
      <c r="B12" s="112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56"/>
      <c r="S12" s="57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6"/>
      <c r="AJ12" s="57"/>
      <c r="AK12" s="61"/>
      <c r="AL12" s="61"/>
      <c r="AM12" s="61"/>
      <c r="AN12" s="61"/>
      <c r="AO12" s="61"/>
      <c r="AP12" s="56"/>
      <c r="AQ12" s="57"/>
      <c r="AR12" s="81"/>
      <c r="AS12" s="81"/>
      <c r="AT12" s="81"/>
      <c r="AU12" s="81"/>
      <c r="AV12" s="61"/>
      <c r="AW12" s="56"/>
      <c r="AX12" s="80"/>
      <c r="AY12" s="59"/>
      <c r="AZ12" s="59"/>
      <c r="BA12" s="59"/>
      <c r="BB12" s="59"/>
      <c r="BC12" s="60"/>
      <c r="BD12" s="60"/>
      <c r="BE12" s="60"/>
    </row>
    <row r="13" spans="1:57" ht="30" customHeight="1" x14ac:dyDescent="0.3">
      <c r="A13" s="63" t="s">
        <v>11</v>
      </c>
      <c r="B13" s="95" t="s">
        <v>0</v>
      </c>
      <c r="C13" s="102" t="s">
        <v>23</v>
      </c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57"/>
      <c r="T13" s="102" t="s">
        <v>24</v>
      </c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57"/>
      <c r="AK13" s="102" t="s">
        <v>25</v>
      </c>
      <c r="AL13" s="102"/>
      <c r="AM13" s="102"/>
      <c r="AN13" s="102"/>
      <c r="AO13" s="102"/>
      <c r="AP13" s="102"/>
      <c r="AQ13" s="57"/>
      <c r="AR13" s="102" t="s">
        <v>26</v>
      </c>
      <c r="AS13" s="102"/>
      <c r="AT13" s="102"/>
      <c r="AU13" s="102"/>
      <c r="AV13" s="102"/>
      <c r="AW13" s="102"/>
      <c r="AX13" s="44"/>
      <c r="AY13" s="100" t="s">
        <v>77</v>
      </c>
      <c r="AZ13" s="100"/>
      <c r="BA13" s="100"/>
      <c r="BB13" s="100"/>
      <c r="BC13" s="100"/>
      <c r="BD13" s="100"/>
      <c r="BE13" s="101"/>
    </row>
    <row r="14" spans="1:57" ht="34.9" customHeight="1" x14ac:dyDescent="0.3">
      <c r="A14" s="110" t="s">
        <v>74</v>
      </c>
      <c r="B14" s="110"/>
      <c r="C14" s="65" t="s">
        <v>91</v>
      </c>
      <c r="D14" s="65" t="s">
        <v>90</v>
      </c>
      <c r="E14" s="65" t="s">
        <v>89</v>
      </c>
      <c r="F14" s="65" t="s">
        <v>88</v>
      </c>
      <c r="G14" s="65" t="s">
        <v>87</v>
      </c>
      <c r="H14" s="65" t="s">
        <v>86</v>
      </c>
      <c r="I14" s="65" t="s">
        <v>85</v>
      </c>
      <c r="J14" s="65" t="s">
        <v>84</v>
      </c>
      <c r="K14" s="65" t="s">
        <v>83</v>
      </c>
      <c r="L14" s="65" t="s">
        <v>82</v>
      </c>
      <c r="M14" s="65" t="s">
        <v>97</v>
      </c>
      <c r="N14" s="65" t="s">
        <v>98</v>
      </c>
      <c r="O14" s="65" t="s">
        <v>99</v>
      </c>
      <c r="P14" s="65" t="s">
        <v>100</v>
      </c>
      <c r="Q14" s="65" t="s">
        <v>101</v>
      </c>
      <c r="R14" s="76" t="s">
        <v>12</v>
      </c>
      <c r="S14" s="66"/>
      <c r="T14" s="65" t="s">
        <v>91</v>
      </c>
      <c r="U14" s="65" t="s">
        <v>90</v>
      </c>
      <c r="V14" s="65" t="s">
        <v>89</v>
      </c>
      <c r="W14" s="65" t="s">
        <v>88</v>
      </c>
      <c r="X14" s="65" t="s">
        <v>87</v>
      </c>
      <c r="Y14" s="65" t="s">
        <v>86</v>
      </c>
      <c r="Z14" s="65" t="s">
        <v>85</v>
      </c>
      <c r="AA14" s="65" t="s">
        <v>84</v>
      </c>
      <c r="AB14" s="65" t="s">
        <v>83</v>
      </c>
      <c r="AC14" s="65" t="s">
        <v>82</v>
      </c>
      <c r="AD14" s="65" t="s">
        <v>97</v>
      </c>
      <c r="AE14" s="65" t="s">
        <v>98</v>
      </c>
      <c r="AF14" s="65" t="s">
        <v>99</v>
      </c>
      <c r="AG14" s="65" t="s">
        <v>100</v>
      </c>
      <c r="AH14" s="65" t="s">
        <v>101</v>
      </c>
      <c r="AI14" s="76" t="s">
        <v>12</v>
      </c>
      <c r="AJ14" s="66"/>
      <c r="AK14" s="65" t="s">
        <v>91</v>
      </c>
      <c r="AL14" s="65" t="s">
        <v>90</v>
      </c>
      <c r="AM14" s="65" t="s">
        <v>89</v>
      </c>
      <c r="AN14" s="65" t="s">
        <v>88</v>
      </c>
      <c r="AO14" s="65" t="s">
        <v>87</v>
      </c>
      <c r="AP14" s="76" t="s">
        <v>12</v>
      </c>
      <c r="AQ14" s="66"/>
      <c r="AR14" s="65" t="s">
        <v>91</v>
      </c>
      <c r="AS14" s="65" t="s">
        <v>90</v>
      </c>
      <c r="AT14" s="65" t="s">
        <v>89</v>
      </c>
      <c r="AU14" s="65" t="s">
        <v>88</v>
      </c>
      <c r="AV14" s="65" t="s">
        <v>87</v>
      </c>
      <c r="AW14" s="88" t="s">
        <v>12</v>
      </c>
      <c r="AX14" s="82"/>
      <c r="AY14" s="96" t="s">
        <v>1</v>
      </c>
      <c r="AZ14" s="97" t="s">
        <v>2</v>
      </c>
      <c r="BA14" s="97" t="s">
        <v>3</v>
      </c>
      <c r="BB14" s="97" t="s">
        <v>4</v>
      </c>
      <c r="BC14" s="97" t="s">
        <v>5</v>
      </c>
      <c r="BD14" s="97" t="str">
        <f>IF($T$6&gt;5,"CO6","")</f>
        <v>CO6</v>
      </c>
      <c r="BE14" s="97" t="str">
        <f>IF($T$6&gt;6,"CO7","")</f>
        <v/>
      </c>
    </row>
    <row r="15" spans="1:57" s="6" customFormat="1" ht="15" customHeight="1" x14ac:dyDescent="0.25">
      <c r="A15" s="108" t="s">
        <v>19</v>
      </c>
      <c r="B15" s="109"/>
      <c r="C15" s="45">
        <v>4</v>
      </c>
      <c r="D15" s="45">
        <v>4</v>
      </c>
      <c r="E15" s="45">
        <v>4</v>
      </c>
      <c r="F15" s="45">
        <v>4</v>
      </c>
      <c r="G15" s="45">
        <v>12</v>
      </c>
      <c r="H15" s="45">
        <v>12</v>
      </c>
      <c r="I15" s="45"/>
      <c r="J15" s="45"/>
      <c r="K15" s="45"/>
      <c r="L15" s="45"/>
      <c r="M15" s="45"/>
      <c r="N15" s="45"/>
      <c r="O15" s="45"/>
      <c r="P15" s="45"/>
      <c r="Q15" s="83"/>
      <c r="R15" s="77">
        <f>SUM(C15:Q15)</f>
        <v>40</v>
      </c>
      <c r="S15" s="57"/>
      <c r="T15" s="45">
        <v>4</v>
      </c>
      <c r="U15" s="45">
        <v>4</v>
      </c>
      <c r="V15" s="45">
        <v>4</v>
      </c>
      <c r="W15" s="45">
        <v>4</v>
      </c>
      <c r="X15" s="45">
        <v>12</v>
      </c>
      <c r="Y15" s="45">
        <v>12</v>
      </c>
      <c r="Z15" s="45"/>
      <c r="AA15" s="45"/>
      <c r="AB15" s="45"/>
      <c r="AC15" s="45"/>
      <c r="AD15" s="45"/>
      <c r="AE15" s="45"/>
      <c r="AF15" s="45"/>
      <c r="AG15" s="45"/>
      <c r="AH15" s="45"/>
      <c r="AI15" s="77">
        <f>SUM(T15:AH15)</f>
        <v>40</v>
      </c>
      <c r="AJ15" s="57"/>
      <c r="AK15" s="45"/>
      <c r="AL15" s="45"/>
      <c r="AM15" s="45"/>
      <c r="AN15" s="45"/>
      <c r="AO15" s="45"/>
      <c r="AP15" s="77">
        <f t="shared" ref="AP15:AP46" si="0">SUM(AK15:AO15)</f>
        <v>0</v>
      </c>
      <c r="AQ15" s="57"/>
      <c r="AR15" s="45"/>
      <c r="AS15" s="45"/>
      <c r="AT15" s="45"/>
      <c r="AU15" s="45"/>
      <c r="AV15" s="45"/>
      <c r="AW15" s="89">
        <f t="shared" ref="AW15:AW46" si="1">SUM(AR15:AV15)</f>
        <v>0</v>
      </c>
      <c r="AX15" s="84"/>
      <c r="AY15" s="73">
        <f t="shared" ref="AY15:AY46" si="2">SUMIF($C$9:$Q$9,1,$C15:$Q15)+SUMIF($C$10:$Q$10,1,$C15:$Q15)+SUMIF($C$11:$Q$11,1,$C15:$Q15)+SUMIF($C$12:$Q$12,1,$C15:$Q15)+SUMIF($T$9:$AH$9,1,$T15:$AH15)+SUMIF($T$10:$AH$10,1,$T15:$AH15)+SUMIF($T$11:$AH$11,1,$T15:$AH15)+SUMIF($T$12:$AH$12,1,$T15:$AH15)+SUMIF($AK$9:$AO$9,1,$AK15:$AO15)+SUMIF($AK$10:$AO$10,1,$AK15:$AO15)+SUMIF($AK$11:$AO$11,1,$AK15:$AO15)+SUMIF($AK$12:$AO$12,1,$AK15:$AO15)+SUMIF($AR$9:$AV$9,1,$AR15:$AV15)+SUMIF($AR$10:$AV$10,1,$AR15:$AV15)+SUMIF($AR$11:$AV$11,1,$AR15:$AV15)+SUMIF($AR$12:$AV$12,1,$AR15:$AV15)</f>
        <v>20</v>
      </c>
      <c r="AZ15" s="74">
        <f t="shared" ref="AZ15:AZ46" si="3">SUMIF($C$9:$Q$9,2,$C15:$Q15)+SUMIF($C$10:$Q$10,2,$C15:$Q15)+SUMIF($C$11:$Q$11,2,$C15:$Q15)+SUMIF($C$12:$Q$12,2,$C15:$Q15)+SUMIF($T$9:$AH$9,2,$T15:$AH15)+SUMIF($T$10:$AH$10,2,$T15:$AH15)+SUMIF($T$11:$AH$11,2,$T15:$AH15)+SUMIF($T$12:$AH$12,2,$T15:$AH15)+SUMIF($AK$9:$AO$9,2,$AK15:$AO15)+SUMIF($AK$10:$AO$10,2,$AK15:$AO15)+SUMIF($AK$11:$AO$11,2,$AK15:$AO15)+SUMIF($AK$12:$AO$12,2,$AK15:$AO15)+SUMIF($AR$9:$AV$9,2,$AR15:$AV15)+SUMIF($AR$10:$AV$10,2,$AR15:$AV15)+SUMIF($AR$11:$AV$11,2,$AR15:$AV15)+SUMIF($AR$12:$AV$12,2,$AR15:$AV15)</f>
        <v>20</v>
      </c>
      <c r="BA15" s="74">
        <f t="shared" ref="BA15:BA46" si="4">SUMIF($C$9:$Q$9,3,$C15:$Q15)+SUMIF($C$10:$Q$10,3,$C15:$Q15)+SUMIF($C$11:$Q$11,3,$C15:$Q15)+SUMIF($C$12:$Q$12,3,$C15:$Q15)+SUMIF($T$9:$AH$9,3,$T15:$AH15)+SUMIF($T$10:$AH$10,3,$T15:$AH15)+SUMIF($T$11:$AH$11,3,$T15:$AH15)+SUMIF($T$12:$AH$12,3,$T15:$AH15)+SUMIF($AK$9:$AO$9,3,$AK15:$AO15)+SUMIF($AK$10:$AO$10,3,$AK15:$AO15)+SUMIF($AK$11:$AO$11,3,$AK15:$AO15)+SUMIF($AK$12:$AO$12,3,$AK15:$AO15)+SUMIF($AR$9:$AV$9,3,$AR15:$AV15)+SUMIF($AR$10:$AV$10,3,$AR15:$AV15)+SUMIF($AR$11:$AV$11,3,$AR15:$AV15)+SUMIF($AR$12:$AV$12,3,$AR15:$AV15)</f>
        <v>20</v>
      </c>
      <c r="BB15" s="74">
        <f t="shared" ref="BB15:BB46" si="5">SUMIF($C$9:$Q$9,4,$C15:$Q15)+SUMIF($C$10:$Q$10,4,$C15:$Q15)+SUMIF($C$11:$Q$11,4,$C15:$Q15)+SUMIF($C$12:$Q$12,4,$C15:$Q15)+SUMIF($T$9:$AH$9,4,$T15:$AH15)+SUMIF($T$10:$AH$10,4,$T15:$AH15)+SUMIF($T$11:$AH$11,4,$T15:$AH15)+SUMIF($T$12:$AH$12,4,$T15:$AH15)+SUMIF($AK$9:$AO$9,4,$AK15:$AO15)+SUMIF($AK$10:$AO$10,4,$AK15:$AO15)+SUMIF($AK$11:$AO$11,4,$AK15:$AO15)+SUMIF($AK$12:$AO$12,4,$AK15:$AO15)+SUMIF($AR$9:$AV$9,4,$AR15:$AV15)+SUMIF($AR$10:$AV$10,4,$AR15:$AV15)+SUMIF($AR$11:$AV$11,4,$AR15:$AV15)+SUMIF($AR$12:$AV$12,4,$AR15:$AV15)</f>
        <v>20</v>
      </c>
      <c r="BC15" s="74">
        <f t="shared" ref="BC15:BC46" si="6">SUMIF($C$9:$Q$9,5,$C15:$Q15)+SUMIF($C$10:$Q$10,5,$C15:$Q15)+SUMIF($C$11:$Q$11,5,$C15:$Q15)+SUMIF($C$12:$Q$12,5,$C15:$Q15)+SUMIF($T$9:$AH$9,5,$T15:$AH15)+SUMIF($T$10:$AH$10,5,$T15:$AH15)+SUMIF($T$11:$AH$11,5,$T15:$AH15)+SUMIF($T$12:$AH$12,5,$T15:$AH15)+SUMIF($AK$9:$AO$9,5,$AK15:$AO15)+SUMIF($AK$10:$AO$10,5,$AK15:$AO15)+SUMIF($AK$11:$AO$11,5,$AK15:$AO15)+SUMIF($AK$12:$AO$12,5,$AK15:$AO15)+SUMIF($AR$9:$AV$9,5,$AR15:$AV15)+SUMIF($AR$10:$AV$10,5,$AR15:$AV15)+SUMIF($AR$11:$AV$11,5,$AR15:$AV15)+SUMIF($AR$12:$AV$12,5,$AR15:$AV15)</f>
        <v>0</v>
      </c>
      <c r="BD15" s="74">
        <f t="shared" ref="BD15:BD46" si="7">IF($T$6&gt;5,SUMIF($C$9:$Q$9,6,$C15:$Q15)+SUMIF($C$10:$Q$10,6,$C15:$Q15)+SUMIF($C$11:$Q$11,6,$C15:$Q15)+SUMIF($C$12:$Q$12,6,$C15:$Q15)+SUMIF($T$9:$AH$9,6,$T15:$AH15)+SUMIF($T$10:$AH$10,6,$T15:$AH15)+SUMIF($T$11:$AH$11,6,$T15:$AH15)+SUMIF($T$12:$AH$12,6,$T15:$AH15)+SUMIF($AK$9:$AO$9,6,$AK15:$AO15)+SUMIF($AK$10:$AO$10,6,$AK15:$AO15)+SUMIF($AK$11:$AO$11,6,$AK15:$AO15)+SUMIF($AK$12:$AO$12,6,$AK15:$AO15)+SUMIF($AR$9:$AV$9,6,$AR15:$AV15)+SUMIF($AR$10:$AV$10,6,$AR15:$AV15)+SUMIF($AR$11:$AV$11,6,$AR15:$AV15)+SUMIF($AR$12:$AV$12,6,$AR15:$AV15),"")</f>
        <v>0</v>
      </c>
      <c r="BE15" s="74" t="str">
        <f t="shared" ref="BE15:BE46" si="8">IF($T$6&gt;6,SUMIF($C$9:$Q$9,7,$C15:$Q15)+SUMIF($C$10:$Q$10,7,$C15:$Q15)+SUMIF($C$11:$Q$11,7,$C15:$Q15)+SUMIF($C$12:$Q$12,7,$C15:$Q15)+SUMIF($T$9:$AH$9,7,$T15:$AH15)+SUMIF($T$10:$AH$10,7,$T15:$AH15)+SUMIF($T$11:$AH$11,7,$T15:$AH15)+SUMIF($T$12:$AH$12,7,$T15:$AH15)+SUMIF($AK$9:$AO$9,7,$AK15:$AO15)+SUMIF($AK$10:$AO$10,7,$AK15:$AO15)+SUMIF($AK$11:$AO$11,7,$AK15:$AO15)+SUMIF($AK$12:$AO$12,7,$AK15:$AO15)+SUMIF($AR$9:$AV$9,7,$AR15:$AV15)+SUMIF($AR$10:$AV$10,7,$AR15:$AV15)+SUMIF($AR$11:$AV$11,7,$AR15:$AV15)+SUMIF($AR$12:$AV$12,7,$AR15:$AV15),"")</f>
        <v/>
      </c>
    </row>
    <row r="16" spans="1:57" ht="12" customHeight="1" x14ac:dyDescent="0.25">
      <c r="A16" s="46">
        <v>1</v>
      </c>
      <c r="B16" s="212" t="s">
        <v>107</v>
      </c>
      <c r="C16" s="69">
        <v>4</v>
      </c>
      <c r="D16" s="86">
        <v>4</v>
      </c>
      <c r="E16" s="69">
        <v>1</v>
      </c>
      <c r="F16" s="69">
        <v>2</v>
      </c>
      <c r="G16" s="69">
        <v>4</v>
      </c>
      <c r="H16" s="69">
        <v>10</v>
      </c>
      <c r="I16" s="69"/>
      <c r="J16" s="69"/>
      <c r="K16" s="69"/>
      <c r="L16" s="69"/>
      <c r="M16" s="69"/>
      <c r="N16" s="70"/>
      <c r="O16" s="69"/>
      <c r="P16" s="70"/>
      <c r="Q16" s="70"/>
      <c r="R16" s="78">
        <f t="shared" ref="R16:R79" si="9">SUM(C16:Q16)</f>
        <v>25</v>
      </c>
      <c r="S16" s="57"/>
      <c r="T16" s="69">
        <v>4</v>
      </c>
      <c r="U16" s="69">
        <v>3</v>
      </c>
      <c r="V16" s="69">
        <v>3</v>
      </c>
      <c r="W16" s="69">
        <v>2.5</v>
      </c>
      <c r="X16" s="86">
        <f>V16+W16</f>
        <v>5.5</v>
      </c>
      <c r="Y16" s="86">
        <f>W16+X16</f>
        <v>8</v>
      </c>
      <c r="Z16" s="69"/>
      <c r="AA16" s="69"/>
      <c r="AB16" s="69"/>
      <c r="AC16" s="69"/>
      <c r="AD16" s="69"/>
      <c r="AE16" s="70"/>
      <c r="AF16" s="69"/>
      <c r="AG16" s="70"/>
      <c r="AH16" s="70"/>
      <c r="AI16" s="78">
        <f t="shared" ref="AI16:AI80" si="10">SUM(T16:AH16)</f>
        <v>26</v>
      </c>
      <c r="AJ16" s="57"/>
      <c r="AK16" s="69"/>
      <c r="AL16" s="69"/>
      <c r="AM16" s="69"/>
      <c r="AN16" s="70"/>
      <c r="AO16" s="70"/>
      <c r="AP16" s="78">
        <f t="shared" si="0"/>
        <v>0</v>
      </c>
      <c r="AQ16" s="57"/>
      <c r="AR16" s="69"/>
      <c r="AS16" s="69"/>
      <c r="AT16" s="69"/>
      <c r="AU16" s="70"/>
      <c r="AV16" s="70"/>
      <c r="AW16" s="90">
        <f t="shared" si="1"/>
        <v>0</v>
      </c>
      <c r="AX16" s="85"/>
      <c r="AY16" s="99">
        <f t="shared" si="2"/>
        <v>12</v>
      </c>
      <c r="AZ16" s="99">
        <f t="shared" si="3"/>
        <v>13</v>
      </c>
      <c r="BA16" s="99">
        <f t="shared" si="4"/>
        <v>12.5</v>
      </c>
      <c r="BB16" s="99">
        <f t="shared" si="5"/>
        <v>13.5</v>
      </c>
      <c r="BC16" s="99">
        <f t="shared" si="6"/>
        <v>0</v>
      </c>
      <c r="BD16" s="99">
        <f t="shared" si="7"/>
        <v>0</v>
      </c>
      <c r="BE16" s="99" t="str">
        <f t="shared" si="8"/>
        <v/>
      </c>
    </row>
    <row r="17" spans="1:57" ht="12" customHeight="1" x14ac:dyDescent="0.25">
      <c r="A17" s="46">
        <v>2</v>
      </c>
      <c r="B17" s="212" t="s">
        <v>108</v>
      </c>
      <c r="C17" s="69">
        <v>4</v>
      </c>
      <c r="D17" s="86">
        <v>3</v>
      </c>
      <c r="E17" s="69">
        <v>2</v>
      </c>
      <c r="F17" s="69">
        <v>4</v>
      </c>
      <c r="G17" s="69">
        <v>11</v>
      </c>
      <c r="H17" s="69">
        <v>12</v>
      </c>
      <c r="I17" s="69"/>
      <c r="J17" s="69"/>
      <c r="K17" s="69"/>
      <c r="L17" s="69"/>
      <c r="M17" s="69"/>
      <c r="N17" s="70"/>
      <c r="O17" s="69"/>
      <c r="P17" s="70"/>
      <c r="Q17" s="70"/>
      <c r="R17" s="78">
        <f t="shared" si="9"/>
        <v>36</v>
      </c>
      <c r="S17" s="57"/>
      <c r="T17" s="69">
        <v>4</v>
      </c>
      <c r="U17" s="69">
        <v>4</v>
      </c>
      <c r="V17" s="69">
        <v>4</v>
      </c>
      <c r="W17" s="69">
        <v>3</v>
      </c>
      <c r="X17" s="86">
        <f t="shared" ref="X17:Y78" si="11">V17+W17</f>
        <v>7</v>
      </c>
      <c r="Y17" s="86">
        <f t="shared" si="11"/>
        <v>10</v>
      </c>
      <c r="Z17" s="69"/>
      <c r="AA17" s="69"/>
      <c r="AB17" s="69"/>
      <c r="AC17" s="69"/>
      <c r="AD17" s="69"/>
      <c r="AE17" s="70"/>
      <c r="AF17" s="69"/>
      <c r="AG17" s="70"/>
      <c r="AH17" s="70"/>
      <c r="AI17" s="78">
        <f t="shared" si="10"/>
        <v>32</v>
      </c>
      <c r="AJ17" s="57"/>
      <c r="AK17" s="69"/>
      <c r="AL17" s="69"/>
      <c r="AM17" s="69"/>
      <c r="AN17" s="70"/>
      <c r="AO17" s="70"/>
      <c r="AP17" s="78">
        <f t="shared" si="0"/>
        <v>0</v>
      </c>
      <c r="AQ17" s="57"/>
      <c r="AR17" s="69"/>
      <c r="AS17" s="69"/>
      <c r="AT17" s="69"/>
      <c r="AU17" s="70"/>
      <c r="AV17" s="70"/>
      <c r="AW17" s="90">
        <f t="shared" si="1"/>
        <v>0</v>
      </c>
      <c r="AX17" s="85"/>
      <c r="AY17" s="99">
        <f t="shared" si="2"/>
        <v>18</v>
      </c>
      <c r="AZ17" s="99">
        <f t="shared" si="3"/>
        <v>18</v>
      </c>
      <c r="BA17" s="99">
        <f t="shared" si="4"/>
        <v>15</v>
      </c>
      <c r="BB17" s="99">
        <f t="shared" si="5"/>
        <v>17</v>
      </c>
      <c r="BC17" s="99">
        <f t="shared" si="6"/>
        <v>0</v>
      </c>
      <c r="BD17" s="99">
        <f t="shared" si="7"/>
        <v>0</v>
      </c>
      <c r="BE17" s="99" t="str">
        <f t="shared" si="8"/>
        <v/>
      </c>
    </row>
    <row r="18" spans="1:57" ht="12" customHeight="1" x14ac:dyDescent="0.25">
      <c r="A18" s="46">
        <v>3</v>
      </c>
      <c r="B18" s="212" t="s">
        <v>109</v>
      </c>
      <c r="C18" s="69">
        <v>4</v>
      </c>
      <c r="D18" s="86">
        <v>4</v>
      </c>
      <c r="E18" s="69">
        <v>3</v>
      </c>
      <c r="F18" s="69">
        <v>3.5</v>
      </c>
      <c r="G18" s="69">
        <v>10</v>
      </c>
      <c r="H18" s="69">
        <v>12</v>
      </c>
      <c r="I18" s="69"/>
      <c r="J18" s="69"/>
      <c r="K18" s="69"/>
      <c r="L18" s="69"/>
      <c r="M18" s="69"/>
      <c r="N18" s="70"/>
      <c r="O18" s="69"/>
      <c r="P18" s="70"/>
      <c r="Q18" s="70"/>
      <c r="R18" s="78">
        <f t="shared" si="9"/>
        <v>36.5</v>
      </c>
      <c r="S18" s="57"/>
      <c r="T18" s="69">
        <v>4</v>
      </c>
      <c r="U18" s="69">
        <v>4</v>
      </c>
      <c r="V18" s="69">
        <v>4</v>
      </c>
      <c r="W18" s="69">
        <v>4</v>
      </c>
      <c r="X18" s="86">
        <f t="shared" si="11"/>
        <v>8</v>
      </c>
      <c r="Y18" s="86">
        <f t="shared" si="11"/>
        <v>12</v>
      </c>
      <c r="Z18" s="69"/>
      <c r="AA18" s="69"/>
      <c r="AB18" s="69"/>
      <c r="AC18" s="69"/>
      <c r="AD18" s="69"/>
      <c r="AE18" s="70"/>
      <c r="AF18" s="69"/>
      <c r="AG18" s="70"/>
      <c r="AH18" s="70"/>
      <c r="AI18" s="78">
        <f t="shared" si="10"/>
        <v>36</v>
      </c>
      <c r="AJ18" s="57"/>
      <c r="AK18" s="69"/>
      <c r="AL18" s="69"/>
      <c r="AM18" s="69"/>
      <c r="AN18" s="70"/>
      <c r="AO18" s="70"/>
      <c r="AP18" s="78">
        <f t="shared" si="0"/>
        <v>0</v>
      </c>
      <c r="AQ18" s="57"/>
      <c r="AR18" s="69"/>
      <c r="AS18" s="69"/>
      <c r="AT18" s="69"/>
      <c r="AU18" s="70"/>
      <c r="AV18" s="70"/>
      <c r="AW18" s="90">
        <f t="shared" si="1"/>
        <v>0</v>
      </c>
      <c r="AX18" s="85"/>
      <c r="AY18" s="99">
        <f t="shared" si="2"/>
        <v>18</v>
      </c>
      <c r="AZ18" s="99">
        <f t="shared" si="3"/>
        <v>18.5</v>
      </c>
      <c r="BA18" s="99">
        <f t="shared" si="4"/>
        <v>16</v>
      </c>
      <c r="BB18" s="99">
        <f t="shared" si="5"/>
        <v>20</v>
      </c>
      <c r="BC18" s="99">
        <f t="shared" si="6"/>
        <v>0</v>
      </c>
      <c r="BD18" s="99">
        <f t="shared" si="7"/>
        <v>0</v>
      </c>
      <c r="BE18" s="99" t="str">
        <f t="shared" si="8"/>
        <v/>
      </c>
    </row>
    <row r="19" spans="1:57" ht="12" customHeight="1" x14ac:dyDescent="0.25">
      <c r="A19" s="46">
        <v>4</v>
      </c>
      <c r="B19" s="212" t="s">
        <v>110</v>
      </c>
      <c r="C19" s="69">
        <v>1.5</v>
      </c>
      <c r="D19" s="86">
        <v>3.5</v>
      </c>
      <c r="E19" s="69">
        <v>0.5</v>
      </c>
      <c r="F19" s="69">
        <v>1</v>
      </c>
      <c r="G19" s="69">
        <v>5</v>
      </c>
      <c r="H19" s="69">
        <v>12</v>
      </c>
      <c r="I19" s="69"/>
      <c r="J19" s="69"/>
      <c r="K19" s="69"/>
      <c r="L19" s="69"/>
      <c r="M19" s="69"/>
      <c r="N19" s="70"/>
      <c r="O19" s="69"/>
      <c r="P19" s="70"/>
      <c r="Q19" s="70"/>
      <c r="R19" s="78">
        <f t="shared" si="9"/>
        <v>23.5</v>
      </c>
      <c r="S19" s="57"/>
      <c r="T19" s="69">
        <v>4</v>
      </c>
      <c r="U19" s="69">
        <v>4</v>
      </c>
      <c r="V19" s="69">
        <v>1</v>
      </c>
      <c r="W19" s="69">
        <v>0.5</v>
      </c>
      <c r="X19" s="86">
        <f t="shared" si="11"/>
        <v>1.5</v>
      </c>
      <c r="Y19" s="86">
        <f t="shared" si="11"/>
        <v>2</v>
      </c>
      <c r="Z19" s="69"/>
      <c r="AA19" s="69"/>
      <c r="AB19" s="69"/>
      <c r="AC19" s="69"/>
      <c r="AD19" s="69"/>
      <c r="AE19" s="70"/>
      <c r="AF19" s="69"/>
      <c r="AG19" s="70"/>
      <c r="AH19" s="70"/>
      <c r="AI19" s="78">
        <f t="shared" si="10"/>
        <v>13</v>
      </c>
      <c r="AJ19" s="57"/>
      <c r="AK19" s="69"/>
      <c r="AL19" s="69"/>
      <c r="AM19" s="69"/>
      <c r="AN19" s="70"/>
      <c r="AO19" s="70"/>
      <c r="AP19" s="78">
        <f t="shared" si="0"/>
        <v>0</v>
      </c>
      <c r="AQ19" s="57"/>
      <c r="AR19" s="69"/>
      <c r="AS19" s="69"/>
      <c r="AT19" s="69"/>
      <c r="AU19" s="70"/>
      <c r="AV19" s="70"/>
      <c r="AW19" s="90">
        <f t="shared" si="1"/>
        <v>0</v>
      </c>
      <c r="AX19" s="85"/>
      <c r="AY19" s="99">
        <f t="shared" si="2"/>
        <v>10</v>
      </c>
      <c r="AZ19" s="99">
        <f t="shared" si="3"/>
        <v>13.5</v>
      </c>
      <c r="BA19" s="99">
        <f t="shared" si="4"/>
        <v>9.5</v>
      </c>
      <c r="BB19" s="99">
        <f t="shared" si="5"/>
        <v>3.5</v>
      </c>
      <c r="BC19" s="99">
        <f t="shared" si="6"/>
        <v>0</v>
      </c>
      <c r="BD19" s="99">
        <f t="shared" si="7"/>
        <v>0</v>
      </c>
      <c r="BE19" s="99" t="str">
        <f t="shared" si="8"/>
        <v/>
      </c>
    </row>
    <row r="20" spans="1:57" ht="12" customHeight="1" x14ac:dyDescent="0.25">
      <c r="A20" s="46">
        <v>5</v>
      </c>
      <c r="B20" s="212" t="s">
        <v>111</v>
      </c>
      <c r="C20" s="69">
        <v>3</v>
      </c>
      <c r="D20" s="86">
        <v>3</v>
      </c>
      <c r="E20" s="69">
        <v>2.5</v>
      </c>
      <c r="F20" s="69">
        <v>1</v>
      </c>
      <c r="G20" s="69">
        <v>8</v>
      </c>
      <c r="H20" s="69">
        <v>12</v>
      </c>
      <c r="I20" s="69"/>
      <c r="J20" s="69"/>
      <c r="K20" s="69"/>
      <c r="L20" s="69"/>
      <c r="M20" s="69"/>
      <c r="N20" s="70"/>
      <c r="O20" s="69"/>
      <c r="P20" s="70"/>
      <c r="Q20" s="70"/>
      <c r="R20" s="78">
        <f t="shared" si="9"/>
        <v>29.5</v>
      </c>
      <c r="S20" s="57"/>
      <c r="T20" s="69">
        <v>3</v>
      </c>
      <c r="U20" s="69">
        <v>0</v>
      </c>
      <c r="V20" s="69">
        <v>0.5</v>
      </c>
      <c r="W20" s="69">
        <v>4</v>
      </c>
      <c r="X20" s="86">
        <f t="shared" si="11"/>
        <v>4.5</v>
      </c>
      <c r="Y20" s="86">
        <f t="shared" si="11"/>
        <v>8.5</v>
      </c>
      <c r="Z20" s="69"/>
      <c r="AA20" s="69"/>
      <c r="AB20" s="69"/>
      <c r="AC20" s="69"/>
      <c r="AD20" s="69"/>
      <c r="AE20" s="70"/>
      <c r="AF20" s="69"/>
      <c r="AG20" s="70"/>
      <c r="AH20" s="70"/>
      <c r="AI20" s="78">
        <f t="shared" si="10"/>
        <v>20.5</v>
      </c>
      <c r="AJ20" s="57"/>
      <c r="AK20" s="69"/>
      <c r="AL20" s="69"/>
      <c r="AM20" s="69"/>
      <c r="AN20" s="70"/>
      <c r="AO20" s="70"/>
      <c r="AP20" s="78">
        <f t="shared" si="0"/>
        <v>0</v>
      </c>
      <c r="AQ20" s="57"/>
      <c r="AR20" s="69"/>
      <c r="AS20" s="69"/>
      <c r="AT20" s="69"/>
      <c r="AU20" s="70"/>
      <c r="AV20" s="70"/>
      <c r="AW20" s="90">
        <f t="shared" si="1"/>
        <v>0</v>
      </c>
      <c r="AX20" s="85"/>
      <c r="AY20" s="99">
        <f t="shared" si="2"/>
        <v>14</v>
      </c>
      <c r="AZ20" s="99">
        <f t="shared" si="3"/>
        <v>15.5</v>
      </c>
      <c r="BA20" s="99">
        <f t="shared" si="4"/>
        <v>7.5</v>
      </c>
      <c r="BB20" s="99">
        <f t="shared" si="5"/>
        <v>13</v>
      </c>
      <c r="BC20" s="99">
        <f t="shared" si="6"/>
        <v>0</v>
      </c>
      <c r="BD20" s="99">
        <f t="shared" si="7"/>
        <v>0</v>
      </c>
      <c r="BE20" s="99" t="str">
        <f t="shared" si="8"/>
        <v/>
      </c>
    </row>
    <row r="21" spans="1:57" ht="12" customHeight="1" x14ac:dyDescent="0.25">
      <c r="A21" s="46">
        <v>6</v>
      </c>
      <c r="B21" s="212" t="s">
        <v>112</v>
      </c>
      <c r="C21" s="69">
        <v>3</v>
      </c>
      <c r="D21" s="86">
        <v>4</v>
      </c>
      <c r="E21" s="69">
        <v>0</v>
      </c>
      <c r="F21" s="69">
        <v>1</v>
      </c>
      <c r="G21" s="69">
        <v>7</v>
      </c>
      <c r="H21" s="69">
        <v>11</v>
      </c>
      <c r="I21" s="69"/>
      <c r="J21" s="69"/>
      <c r="K21" s="69"/>
      <c r="L21" s="69"/>
      <c r="M21" s="69"/>
      <c r="N21" s="70"/>
      <c r="O21" s="69"/>
      <c r="P21" s="70"/>
      <c r="Q21" s="70"/>
      <c r="R21" s="78">
        <f t="shared" si="9"/>
        <v>26</v>
      </c>
      <c r="S21" s="57"/>
      <c r="T21" s="69">
        <v>3.5</v>
      </c>
      <c r="U21" s="69">
        <v>2</v>
      </c>
      <c r="V21" s="69">
        <v>4</v>
      </c>
      <c r="W21" s="69">
        <v>2</v>
      </c>
      <c r="X21" s="86">
        <f t="shared" si="11"/>
        <v>6</v>
      </c>
      <c r="Y21" s="86">
        <f t="shared" si="11"/>
        <v>8</v>
      </c>
      <c r="Z21" s="69"/>
      <c r="AA21" s="69"/>
      <c r="AB21" s="69"/>
      <c r="AC21" s="69"/>
      <c r="AD21" s="69"/>
      <c r="AE21" s="70"/>
      <c r="AF21" s="69"/>
      <c r="AG21" s="70"/>
      <c r="AH21" s="70"/>
      <c r="AI21" s="78">
        <f t="shared" si="10"/>
        <v>25.5</v>
      </c>
      <c r="AJ21" s="57"/>
      <c r="AK21" s="69"/>
      <c r="AL21" s="69"/>
      <c r="AM21" s="69"/>
      <c r="AN21" s="70"/>
      <c r="AO21" s="70"/>
      <c r="AP21" s="78">
        <f t="shared" si="0"/>
        <v>0</v>
      </c>
      <c r="AQ21" s="57"/>
      <c r="AR21" s="69"/>
      <c r="AS21" s="69"/>
      <c r="AT21" s="69"/>
      <c r="AU21" s="70"/>
      <c r="AV21" s="70"/>
      <c r="AW21" s="90">
        <f t="shared" si="1"/>
        <v>0</v>
      </c>
      <c r="AX21" s="85"/>
      <c r="AY21" s="99">
        <f t="shared" si="2"/>
        <v>14</v>
      </c>
      <c r="AZ21" s="99">
        <f t="shared" si="3"/>
        <v>12</v>
      </c>
      <c r="BA21" s="99">
        <f t="shared" si="4"/>
        <v>11.5</v>
      </c>
      <c r="BB21" s="99">
        <f t="shared" si="5"/>
        <v>14</v>
      </c>
      <c r="BC21" s="99">
        <f t="shared" si="6"/>
        <v>0</v>
      </c>
      <c r="BD21" s="99">
        <f t="shared" si="7"/>
        <v>0</v>
      </c>
      <c r="BE21" s="99" t="str">
        <f t="shared" si="8"/>
        <v/>
      </c>
    </row>
    <row r="22" spans="1:57" ht="12" customHeight="1" x14ac:dyDescent="0.25">
      <c r="A22" s="46">
        <v>7</v>
      </c>
      <c r="B22" s="212" t="s">
        <v>113</v>
      </c>
      <c r="C22" s="69">
        <v>3</v>
      </c>
      <c r="D22" s="86">
        <v>3</v>
      </c>
      <c r="E22" s="69">
        <v>3</v>
      </c>
      <c r="F22" s="69">
        <v>1.5</v>
      </c>
      <c r="G22" s="69">
        <v>4</v>
      </c>
      <c r="H22" s="69">
        <v>4</v>
      </c>
      <c r="I22" s="69"/>
      <c r="J22" s="69"/>
      <c r="K22" s="69"/>
      <c r="L22" s="69"/>
      <c r="M22" s="69"/>
      <c r="N22" s="70"/>
      <c r="O22" s="69"/>
      <c r="P22" s="70"/>
      <c r="Q22" s="70"/>
      <c r="R22" s="78">
        <f t="shared" si="9"/>
        <v>18.5</v>
      </c>
      <c r="S22" s="57"/>
      <c r="T22" s="69">
        <v>4</v>
      </c>
      <c r="U22" s="69">
        <v>0</v>
      </c>
      <c r="V22" s="69">
        <v>3</v>
      </c>
      <c r="W22" s="69">
        <v>2</v>
      </c>
      <c r="X22" s="86">
        <f t="shared" si="11"/>
        <v>5</v>
      </c>
      <c r="Y22" s="86">
        <f t="shared" si="11"/>
        <v>7</v>
      </c>
      <c r="Z22" s="69"/>
      <c r="AA22" s="69"/>
      <c r="AB22" s="69"/>
      <c r="AC22" s="69"/>
      <c r="AD22" s="69"/>
      <c r="AE22" s="70"/>
      <c r="AF22" s="69"/>
      <c r="AG22" s="70"/>
      <c r="AH22" s="70"/>
      <c r="AI22" s="78">
        <f t="shared" si="10"/>
        <v>21</v>
      </c>
      <c r="AJ22" s="57"/>
      <c r="AK22" s="69"/>
      <c r="AL22" s="69"/>
      <c r="AM22" s="69"/>
      <c r="AN22" s="70"/>
      <c r="AO22" s="70"/>
      <c r="AP22" s="78">
        <f t="shared" si="0"/>
        <v>0</v>
      </c>
      <c r="AQ22" s="57"/>
      <c r="AR22" s="69"/>
      <c r="AS22" s="69"/>
      <c r="AT22" s="69"/>
      <c r="AU22" s="70"/>
      <c r="AV22" s="70"/>
      <c r="AW22" s="90">
        <f t="shared" si="1"/>
        <v>0</v>
      </c>
      <c r="AX22" s="85"/>
      <c r="AY22" s="99">
        <f t="shared" si="2"/>
        <v>10</v>
      </c>
      <c r="AZ22" s="99">
        <f t="shared" si="3"/>
        <v>8.5</v>
      </c>
      <c r="BA22" s="99">
        <f t="shared" si="4"/>
        <v>9</v>
      </c>
      <c r="BB22" s="99">
        <f t="shared" si="5"/>
        <v>12</v>
      </c>
      <c r="BC22" s="99">
        <f t="shared" si="6"/>
        <v>0</v>
      </c>
      <c r="BD22" s="99">
        <f t="shared" si="7"/>
        <v>0</v>
      </c>
      <c r="BE22" s="99" t="str">
        <f t="shared" si="8"/>
        <v/>
      </c>
    </row>
    <row r="23" spans="1:57" ht="12" customHeight="1" x14ac:dyDescent="0.25">
      <c r="A23" s="46">
        <v>8</v>
      </c>
      <c r="B23" s="212" t="s">
        <v>114</v>
      </c>
      <c r="C23" s="69">
        <v>3.5</v>
      </c>
      <c r="D23" s="86">
        <v>3</v>
      </c>
      <c r="E23" s="69">
        <v>3</v>
      </c>
      <c r="F23" s="69">
        <v>3</v>
      </c>
      <c r="G23" s="69">
        <v>10</v>
      </c>
      <c r="H23" s="69">
        <v>9</v>
      </c>
      <c r="I23" s="69"/>
      <c r="J23" s="69"/>
      <c r="K23" s="69"/>
      <c r="L23" s="69"/>
      <c r="M23" s="69"/>
      <c r="N23" s="70"/>
      <c r="O23" s="69"/>
      <c r="P23" s="70"/>
      <c r="Q23" s="70"/>
      <c r="R23" s="78">
        <f t="shared" si="9"/>
        <v>31.5</v>
      </c>
      <c r="S23" s="57"/>
      <c r="T23" s="69">
        <v>4</v>
      </c>
      <c r="U23" s="69">
        <v>4</v>
      </c>
      <c r="V23" s="69">
        <v>3</v>
      </c>
      <c r="W23" s="69">
        <v>3</v>
      </c>
      <c r="X23" s="86">
        <f t="shared" si="11"/>
        <v>6</v>
      </c>
      <c r="Y23" s="86">
        <f t="shared" si="11"/>
        <v>9</v>
      </c>
      <c r="Z23" s="69"/>
      <c r="AA23" s="69"/>
      <c r="AB23" s="69"/>
      <c r="AC23" s="69"/>
      <c r="AD23" s="69"/>
      <c r="AE23" s="70"/>
      <c r="AF23" s="69"/>
      <c r="AG23" s="70"/>
      <c r="AH23" s="70"/>
      <c r="AI23" s="78">
        <f t="shared" si="10"/>
        <v>29</v>
      </c>
      <c r="AJ23" s="57"/>
      <c r="AK23" s="69"/>
      <c r="AL23" s="69"/>
      <c r="AM23" s="69"/>
      <c r="AN23" s="70"/>
      <c r="AO23" s="70"/>
      <c r="AP23" s="78">
        <f t="shared" si="0"/>
        <v>0</v>
      </c>
      <c r="AQ23" s="57"/>
      <c r="AR23" s="69"/>
      <c r="AS23" s="69"/>
      <c r="AT23" s="69"/>
      <c r="AU23" s="70"/>
      <c r="AV23" s="70"/>
      <c r="AW23" s="90">
        <f t="shared" si="1"/>
        <v>0</v>
      </c>
      <c r="AX23" s="85"/>
      <c r="AY23" s="99">
        <f t="shared" si="2"/>
        <v>16.5</v>
      </c>
      <c r="AZ23" s="99">
        <f t="shared" si="3"/>
        <v>15</v>
      </c>
      <c r="BA23" s="99">
        <f t="shared" si="4"/>
        <v>14</v>
      </c>
      <c r="BB23" s="99">
        <f t="shared" si="5"/>
        <v>15</v>
      </c>
      <c r="BC23" s="99">
        <f t="shared" si="6"/>
        <v>0</v>
      </c>
      <c r="BD23" s="99">
        <f t="shared" si="7"/>
        <v>0</v>
      </c>
      <c r="BE23" s="99" t="str">
        <f t="shared" si="8"/>
        <v/>
      </c>
    </row>
    <row r="24" spans="1:57" ht="12" customHeight="1" x14ac:dyDescent="0.25">
      <c r="A24" s="46">
        <v>9</v>
      </c>
      <c r="B24" s="212" t="s">
        <v>115</v>
      </c>
      <c r="C24" s="69">
        <v>2</v>
      </c>
      <c r="D24" s="86">
        <v>4</v>
      </c>
      <c r="E24" s="69">
        <v>0</v>
      </c>
      <c r="F24" s="69">
        <v>0.5</v>
      </c>
      <c r="G24" s="69">
        <v>6</v>
      </c>
      <c r="H24" s="69">
        <v>10</v>
      </c>
      <c r="I24" s="69"/>
      <c r="J24" s="69"/>
      <c r="K24" s="69"/>
      <c r="L24" s="69"/>
      <c r="M24" s="69"/>
      <c r="N24" s="70"/>
      <c r="O24" s="69"/>
      <c r="P24" s="70"/>
      <c r="Q24" s="70"/>
      <c r="R24" s="78">
        <f t="shared" si="9"/>
        <v>22.5</v>
      </c>
      <c r="S24" s="57"/>
      <c r="T24" s="69">
        <v>4</v>
      </c>
      <c r="U24" s="69">
        <v>2</v>
      </c>
      <c r="V24" s="69">
        <v>1</v>
      </c>
      <c r="W24" s="69">
        <v>0.5</v>
      </c>
      <c r="X24" s="86">
        <f t="shared" si="11"/>
        <v>1.5</v>
      </c>
      <c r="Y24" s="86">
        <f t="shared" si="11"/>
        <v>2</v>
      </c>
      <c r="Z24" s="69"/>
      <c r="AA24" s="69"/>
      <c r="AB24" s="69"/>
      <c r="AC24" s="69"/>
      <c r="AD24" s="69"/>
      <c r="AE24" s="70"/>
      <c r="AF24" s="69"/>
      <c r="AG24" s="70"/>
      <c r="AH24" s="70"/>
      <c r="AI24" s="78">
        <f t="shared" si="10"/>
        <v>11</v>
      </c>
      <c r="AJ24" s="57"/>
      <c r="AK24" s="69"/>
      <c r="AL24" s="69"/>
      <c r="AM24" s="69"/>
      <c r="AN24" s="70"/>
      <c r="AO24" s="70"/>
      <c r="AP24" s="78">
        <f t="shared" si="0"/>
        <v>0</v>
      </c>
      <c r="AQ24" s="57"/>
      <c r="AR24" s="69"/>
      <c r="AS24" s="69"/>
      <c r="AT24" s="69"/>
      <c r="AU24" s="70"/>
      <c r="AV24" s="70"/>
      <c r="AW24" s="90">
        <f t="shared" si="1"/>
        <v>0</v>
      </c>
      <c r="AX24" s="85"/>
      <c r="AY24" s="99">
        <f t="shared" si="2"/>
        <v>12</v>
      </c>
      <c r="AZ24" s="99">
        <f t="shared" si="3"/>
        <v>10.5</v>
      </c>
      <c r="BA24" s="99">
        <f t="shared" si="4"/>
        <v>7.5</v>
      </c>
      <c r="BB24" s="99">
        <f t="shared" si="5"/>
        <v>3.5</v>
      </c>
      <c r="BC24" s="99">
        <f t="shared" si="6"/>
        <v>0</v>
      </c>
      <c r="BD24" s="99">
        <f t="shared" si="7"/>
        <v>0</v>
      </c>
      <c r="BE24" s="99" t="str">
        <f t="shared" si="8"/>
        <v/>
      </c>
    </row>
    <row r="25" spans="1:57" ht="12" customHeight="1" x14ac:dyDescent="0.25">
      <c r="A25" s="46">
        <v>10</v>
      </c>
      <c r="B25" s="212" t="s">
        <v>116</v>
      </c>
      <c r="C25" s="69">
        <v>2.5</v>
      </c>
      <c r="D25" s="86">
        <v>2.5</v>
      </c>
      <c r="E25" s="69">
        <v>0.5</v>
      </c>
      <c r="F25" s="69">
        <v>0</v>
      </c>
      <c r="G25" s="69">
        <v>4</v>
      </c>
      <c r="H25" s="69">
        <v>8</v>
      </c>
      <c r="I25" s="69"/>
      <c r="J25" s="69"/>
      <c r="K25" s="69"/>
      <c r="L25" s="69"/>
      <c r="M25" s="69"/>
      <c r="N25" s="70"/>
      <c r="O25" s="69"/>
      <c r="P25" s="70"/>
      <c r="Q25" s="70"/>
      <c r="R25" s="78">
        <f t="shared" si="9"/>
        <v>17.5</v>
      </c>
      <c r="S25" s="57"/>
      <c r="T25" s="69">
        <v>3.5</v>
      </c>
      <c r="U25" s="69">
        <v>2</v>
      </c>
      <c r="V25" s="69">
        <v>1</v>
      </c>
      <c r="W25" s="69">
        <v>1</v>
      </c>
      <c r="X25" s="86">
        <f t="shared" si="11"/>
        <v>2</v>
      </c>
      <c r="Y25" s="86">
        <f t="shared" si="11"/>
        <v>3</v>
      </c>
      <c r="Z25" s="69"/>
      <c r="AA25" s="69"/>
      <c r="AB25" s="69"/>
      <c r="AC25" s="69"/>
      <c r="AD25" s="69"/>
      <c r="AE25" s="70"/>
      <c r="AF25" s="69"/>
      <c r="AG25" s="70"/>
      <c r="AH25" s="70"/>
      <c r="AI25" s="78">
        <f t="shared" si="10"/>
        <v>12.5</v>
      </c>
      <c r="AJ25" s="57"/>
      <c r="AK25" s="69"/>
      <c r="AL25" s="69"/>
      <c r="AM25" s="69"/>
      <c r="AN25" s="70"/>
      <c r="AO25" s="70"/>
      <c r="AP25" s="78">
        <f t="shared" si="0"/>
        <v>0</v>
      </c>
      <c r="AQ25" s="57"/>
      <c r="AR25" s="69"/>
      <c r="AS25" s="69"/>
      <c r="AT25" s="69"/>
      <c r="AU25" s="70"/>
      <c r="AV25" s="70"/>
      <c r="AW25" s="90">
        <f t="shared" si="1"/>
        <v>0</v>
      </c>
      <c r="AX25" s="85"/>
      <c r="AY25" s="99">
        <f t="shared" si="2"/>
        <v>9</v>
      </c>
      <c r="AZ25" s="99">
        <f t="shared" si="3"/>
        <v>8.5</v>
      </c>
      <c r="BA25" s="99">
        <f t="shared" si="4"/>
        <v>7.5</v>
      </c>
      <c r="BB25" s="99">
        <f t="shared" si="5"/>
        <v>5</v>
      </c>
      <c r="BC25" s="99">
        <f t="shared" si="6"/>
        <v>0</v>
      </c>
      <c r="BD25" s="99">
        <f t="shared" si="7"/>
        <v>0</v>
      </c>
      <c r="BE25" s="99" t="str">
        <f t="shared" si="8"/>
        <v/>
      </c>
    </row>
    <row r="26" spans="1:57" ht="12" customHeight="1" x14ac:dyDescent="0.25">
      <c r="A26" s="46">
        <v>11</v>
      </c>
      <c r="B26" s="212" t="s">
        <v>117</v>
      </c>
      <c r="C26" s="69">
        <v>3</v>
      </c>
      <c r="D26" s="86">
        <v>4</v>
      </c>
      <c r="E26" s="69">
        <v>3</v>
      </c>
      <c r="F26" s="69">
        <v>4</v>
      </c>
      <c r="G26" s="69">
        <v>10</v>
      </c>
      <c r="H26" s="69">
        <v>11</v>
      </c>
      <c r="I26" s="69"/>
      <c r="J26" s="69"/>
      <c r="K26" s="69"/>
      <c r="L26" s="69"/>
      <c r="M26" s="69"/>
      <c r="N26" s="70"/>
      <c r="O26" s="69"/>
      <c r="P26" s="70"/>
      <c r="Q26" s="70"/>
      <c r="R26" s="78">
        <f t="shared" si="9"/>
        <v>35</v>
      </c>
      <c r="S26" s="57"/>
      <c r="T26" s="69">
        <v>4</v>
      </c>
      <c r="U26" s="69">
        <v>0</v>
      </c>
      <c r="V26" s="69">
        <v>2</v>
      </c>
      <c r="W26" s="69">
        <v>3</v>
      </c>
      <c r="X26" s="86">
        <f t="shared" si="11"/>
        <v>5</v>
      </c>
      <c r="Y26" s="86">
        <f t="shared" si="11"/>
        <v>8</v>
      </c>
      <c r="Z26" s="69"/>
      <c r="AA26" s="69"/>
      <c r="AB26" s="69"/>
      <c r="AC26" s="69"/>
      <c r="AD26" s="69"/>
      <c r="AE26" s="70"/>
      <c r="AF26" s="69"/>
      <c r="AG26" s="70"/>
      <c r="AH26" s="70"/>
      <c r="AI26" s="78">
        <f t="shared" si="10"/>
        <v>22</v>
      </c>
      <c r="AJ26" s="57"/>
      <c r="AK26" s="69"/>
      <c r="AL26" s="69"/>
      <c r="AM26" s="69"/>
      <c r="AN26" s="70"/>
      <c r="AO26" s="70"/>
      <c r="AP26" s="78">
        <f t="shared" si="0"/>
        <v>0</v>
      </c>
      <c r="AQ26" s="57"/>
      <c r="AR26" s="69"/>
      <c r="AS26" s="69"/>
      <c r="AT26" s="69"/>
      <c r="AU26" s="70"/>
      <c r="AV26" s="70"/>
      <c r="AW26" s="90">
        <f t="shared" si="1"/>
        <v>0</v>
      </c>
      <c r="AX26" s="85"/>
      <c r="AY26" s="99">
        <f t="shared" si="2"/>
        <v>17</v>
      </c>
      <c r="AZ26" s="99">
        <f t="shared" si="3"/>
        <v>18</v>
      </c>
      <c r="BA26" s="99">
        <f t="shared" si="4"/>
        <v>9</v>
      </c>
      <c r="BB26" s="99">
        <f t="shared" si="5"/>
        <v>13</v>
      </c>
      <c r="BC26" s="99">
        <f t="shared" si="6"/>
        <v>0</v>
      </c>
      <c r="BD26" s="99">
        <f t="shared" si="7"/>
        <v>0</v>
      </c>
      <c r="BE26" s="99" t="str">
        <f t="shared" si="8"/>
        <v/>
      </c>
    </row>
    <row r="27" spans="1:57" ht="12" customHeight="1" x14ac:dyDescent="0.25">
      <c r="A27" s="46">
        <v>12</v>
      </c>
      <c r="B27" s="212" t="s">
        <v>118</v>
      </c>
      <c r="C27" s="69">
        <v>3</v>
      </c>
      <c r="D27" s="86">
        <v>2.5</v>
      </c>
      <c r="E27" s="69">
        <v>1.5</v>
      </c>
      <c r="F27" s="69">
        <v>1</v>
      </c>
      <c r="G27" s="69">
        <v>6</v>
      </c>
      <c r="H27" s="69">
        <v>10</v>
      </c>
      <c r="I27" s="69"/>
      <c r="J27" s="69"/>
      <c r="K27" s="69"/>
      <c r="L27" s="69"/>
      <c r="M27" s="69"/>
      <c r="N27" s="70"/>
      <c r="O27" s="69"/>
      <c r="P27" s="70"/>
      <c r="Q27" s="70"/>
      <c r="R27" s="78">
        <f t="shared" si="9"/>
        <v>24</v>
      </c>
      <c r="S27" s="57"/>
      <c r="T27" s="69">
        <v>0.5</v>
      </c>
      <c r="U27" s="69">
        <v>2</v>
      </c>
      <c r="V27" s="69">
        <v>0</v>
      </c>
      <c r="W27" s="69">
        <v>0</v>
      </c>
      <c r="X27" s="86">
        <f t="shared" si="11"/>
        <v>0</v>
      </c>
      <c r="Y27" s="86">
        <f t="shared" si="11"/>
        <v>0</v>
      </c>
      <c r="Z27" s="69"/>
      <c r="AA27" s="69"/>
      <c r="AB27" s="69"/>
      <c r="AC27" s="69"/>
      <c r="AD27" s="69"/>
      <c r="AE27" s="70"/>
      <c r="AF27" s="69"/>
      <c r="AG27" s="70"/>
      <c r="AH27" s="70"/>
      <c r="AI27" s="78">
        <f t="shared" si="10"/>
        <v>2.5</v>
      </c>
      <c r="AJ27" s="57"/>
      <c r="AK27" s="69"/>
      <c r="AL27" s="69"/>
      <c r="AM27" s="69"/>
      <c r="AN27" s="70"/>
      <c r="AO27" s="70"/>
      <c r="AP27" s="78">
        <f t="shared" si="0"/>
        <v>0</v>
      </c>
      <c r="AQ27" s="57"/>
      <c r="AR27" s="69"/>
      <c r="AS27" s="69"/>
      <c r="AT27" s="69"/>
      <c r="AU27" s="70"/>
      <c r="AV27" s="70"/>
      <c r="AW27" s="90">
        <f t="shared" si="1"/>
        <v>0</v>
      </c>
      <c r="AX27" s="85"/>
      <c r="AY27" s="99">
        <f t="shared" si="2"/>
        <v>11.5</v>
      </c>
      <c r="AZ27" s="99">
        <f t="shared" si="3"/>
        <v>12.5</v>
      </c>
      <c r="BA27" s="99">
        <f t="shared" si="4"/>
        <v>2.5</v>
      </c>
      <c r="BB27" s="99">
        <f t="shared" si="5"/>
        <v>0</v>
      </c>
      <c r="BC27" s="99">
        <f t="shared" si="6"/>
        <v>0</v>
      </c>
      <c r="BD27" s="99">
        <f t="shared" si="7"/>
        <v>0</v>
      </c>
      <c r="BE27" s="99" t="str">
        <f t="shared" si="8"/>
        <v/>
      </c>
    </row>
    <row r="28" spans="1:57" ht="12" customHeight="1" x14ac:dyDescent="0.25">
      <c r="A28" s="46">
        <v>13</v>
      </c>
      <c r="B28" s="212" t="s">
        <v>119</v>
      </c>
      <c r="C28" s="69">
        <v>4</v>
      </c>
      <c r="D28" s="86">
        <v>4</v>
      </c>
      <c r="E28" s="69">
        <v>3</v>
      </c>
      <c r="F28" s="69">
        <v>4</v>
      </c>
      <c r="G28" s="69">
        <v>11</v>
      </c>
      <c r="H28" s="69">
        <v>12</v>
      </c>
      <c r="I28" s="69"/>
      <c r="J28" s="69"/>
      <c r="K28" s="69"/>
      <c r="L28" s="69"/>
      <c r="M28" s="69"/>
      <c r="N28" s="70"/>
      <c r="O28" s="69"/>
      <c r="P28" s="70"/>
      <c r="Q28" s="70"/>
      <c r="R28" s="78">
        <f t="shared" si="9"/>
        <v>38</v>
      </c>
      <c r="S28" s="57"/>
      <c r="T28" s="69">
        <v>4</v>
      </c>
      <c r="U28" s="69">
        <v>4</v>
      </c>
      <c r="V28" s="69">
        <v>4</v>
      </c>
      <c r="W28" s="69">
        <v>3</v>
      </c>
      <c r="X28" s="86">
        <f t="shared" si="11"/>
        <v>7</v>
      </c>
      <c r="Y28" s="86">
        <f t="shared" si="11"/>
        <v>10</v>
      </c>
      <c r="Z28" s="69"/>
      <c r="AA28" s="69"/>
      <c r="AB28" s="69"/>
      <c r="AC28" s="69"/>
      <c r="AD28" s="69"/>
      <c r="AE28" s="70"/>
      <c r="AF28" s="69"/>
      <c r="AG28" s="70"/>
      <c r="AH28" s="70"/>
      <c r="AI28" s="78">
        <f t="shared" si="10"/>
        <v>32</v>
      </c>
      <c r="AJ28" s="57"/>
      <c r="AK28" s="69"/>
      <c r="AL28" s="69"/>
      <c r="AM28" s="69"/>
      <c r="AN28" s="70"/>
      <c r="AO28" s="70"/>
      <c r="AP28" s="78">
        <f t="shared" si="0"/>
        <v>0</v>
      </c>
      <c r="AQ28" s="57"/>
      <c r="AR28" s="69"/>
      <c r="AS28" s="69"/>
      <c r="AT28" s="69"/>
      <c r="AU28" s="70"/>
      <c r="AV28" s="70"/>
      <c r="AW28" s="90">
        <f t="shared" si="1"/>
        <v>0</v>
      </c>
      <c r="AX28" s="85"/>
      <c r="AY28" s="99">
        <f t="shared" si="2"/>
        <v>19</v>
      </c>
      <c r="AZ28" s="99">
        <f t="shared" si="3"/>
        <v>19</v>
      </c>
      <c r="BA28" s="99">
        <f t="shared" si="4"/>
        <v>15</v>
      </c>
      <c r="BB28" s="99">
        <f t="shared" si="5"/>
        <v>17</v>
      </c>
      <c r="BC28" s="99">
        <f t="shared" si="6"/>
        <v>0</v>
      </c>
      <c r="BD28" s="99">
        <f t="shared" si="7"/>
        <v>0</v>
      </c>
      <c r="BE28" s="99" t="str">
        <f t="shared" si="8"/>
        <v/>
      </c>
    </row>
    <row r="29" spans="1:57" ht="12" customHeight="1" x14ac:dyDescent="0.25">
      <c r="A29" s="46">
        <v>14</v>
      </c>
      <c r="B29" s="212" t="s">
        <v>120</v>
      </c>
      <c r="C29" s="69">
        <v>4</v>
      </c>
      <c r="D29" s="86">
        <v>2</v>
      </c>
      <c r="E29" s="69">
        <v>3.5</v>
      </c>
      <c r="F29" s="69">
        <v>1</v>
      </c>
      <c r="G29" s="69">
        <v>10</v>
      </c>
      <c r="H29" s="69">
        <v>9</v>
      </c>
      <c r="I29" s="69"/>
      <c r="J29" s="69"/>
      <c r="K29" s="69"/>
      <c r="L29" s="69"/>
      <c r="M29" s="69"/>
      <c r="N29" s="70"/>
      <c r="O29" s="69"/>
      <c r="P29" s="70"/>
      <c r="Q29" s="70"/>
      <c r="R29" s="78">
        <f t="shared" si="9"/>
        <v>29.5</v>
      </c>
      <c r="S29" s="57"/>
      <c r="T29" s="69">
        <v>3</v>
      </c>
      <c r="U29" s="69">
        <v>0</v>
      </c>
      <c r="V29" s="69">
        <v>3</v>
      </c>
      <c r="W29" s="69">
        <v>2.5</v>
      </c>
      <c r="X29" s="86">
        <f t="shared" si="11"/>
        <v>5.5</v>
      </c>
      <c r="Y29" s="86">
        <f t="shared" si="11"/>
        <v>8</v>
      </c>
      <c r="Z29" s="69"/>
      <c r="AA29" s="69"/>
      <c r="AB29" s="69"/>
      <c r="AC29" s="69"/>
      <c r="AD29" s="69"/>
      <c r="AE29" s="70"/>
      <c r="AF29" s="69"/>
      <c r="AG29" s="70"/>
      <c r="AH29" s="70"/>
      <c r="AI29" s="78">
        <f t="shared" si="10"/>
        <v>22</v>
      </c>
      <c r="AJ29" s="57"/>
      <c r="AK29" s="69"/>
      <c r="AL29" s="69"/>
      <c r="AM29" s="69"/>
      <c r="AN29" s="70"/>
      <c r="AO29" s="70"/>
      <c r="AP29" s="78">
        <f t="shared" si="0"/>
        <v>0</v>
      </c>
      <c r="AQ29" s="57"/>
      <c r="AR29" s="69"/>
      <c r="AS29" s="69"/>
      <c r="AT29" s="69"/>
      <c r="AU29" s="70"/>
      <c r="AV29" s="70"/>
      <c r="AW29" s="90">
        <f t="shared" si="1"/>
        <v>0</v>
      </c>
      <c r="AX29" s="85"/>
      <c r="AY29" s="99">
        <f t="shared" si="2"/>
        <v>16</v>
      </c>
      <c r="AZ29" s="99">
        <f t="shared" si="3"/>
        <v>13.5</v>
      </c>
      <c r="BA29" s="99">
        <f t="shared" si="4"/>
        <v>8.5</v>
      </c>
      <c r="BB29" s="99">
        <f t="shared" si="5"/>
        <v>13.5</v>
      </c>
      <c r="BC29" s="99">
        <f t="shared" si="6"/>
        <v>0</v>
      </c>
      <c r="BD29" s="99">
        <f t="shared" si="7"/>
        <v>0</v>
      </c>
      <c r="BE29" s="99" t="str">
        <f t="shared" si="8"/>
        <v/>
      </c>
    </row>
    <row r="30" spans="1:57" ht="12" customHeight="1" x14ac:dyDescent="0.25">
      <c r="A30" s="46">
        <v>15</v>
      </c>
      <c r="B30" s="212" t="s">
        <v>121</v>
      </c>
      <c r="C30" s="69">
        <v>1</v>
      </c>
      <c r="D30" s="86">
        <v>2</v>
      </c>
      <c r="E30" s="69">
        <v>2.5</v>
      </c>
      <c r="F30" s="69">
        <v>3</v>
      </c>
      <c r="G30" s="69">
        <v>4</v>
      </c>
      <c r="H30" s="69">
        <v>6</v>
      </c>
      <c r="I30" s="69"/>
      <c r="J30" s="69"/>
      <c r="K30" s="69"/>
      <c r="L30" s="69"/>
      <c r="M30" s="69"/>
      <c r="N30" s="70"/>
      <c r="O30" s="69"/>
      <c r="P30" s="70"/>
      <c r="Q30" s="70"/>
      <c r="R30" s="78">
        <f t="shared" si="9"/>
        <v>18.5</v>
      </c>
      <c r="S30" s="57"/>
      <c r="T30" s="69">
        <v>4</v>
      </c>
      <c r="U30" s="69">
        <v>0</v>
      </c>
      <c r="V30" s="69">
        <v>0</v>
      </c>
      <c r="W30" s="69">
        <v>1</v>
      </c>
      <c r="X30" s="86">
        <f t="shared" si="11"/>
        <v>1</v>
      </c>
      <c r="Y30" s="86">
        <f t="shared" si="11"/>
        <v>2</v>
      </c>
      <c r="Z30" s="69"/>
      <c r="AA30" s="69"/>
      <c r="AB30" s="69"/>
      <c r="AC30" s="69"/>
      <c r="AD30" s="69"/>
      <c r="AE30" s="70"/>
      <c r="AF30" s="69"/>
      <c r="AG30" s="70"/>
      <c r="AH30" s="70"/>
      <c r="AI30" s="78">
        <f t="shared" si="10"/>
        <v>8</v>
      </c>
      <c r="AJ30" s="57"/>
      <c r="AK30" s="69"/>
      <c r="AL30" s="69"/>
      <c r="AM30" s="69"/>
      <c r="AN30" s="70"/>
      <c r="AO30" s="70"/>
      <c r="AP30" s="78">
        <f t="shared" si="0"/>
        <v>0</v>
      </c>
      <c r="AQ30" s="57"/>
      <c r="AR30" s="69"/>
      <c r="AS30" s="69"/>
      <c r="AT30" s="69"/>
      <c r="AU30" s="70"/>
      <c r="AV30" s="70"/>
      <c r="AW30" s="90">
        <f t="shared" si="1"/>
        <v>0</v>
      </c>
      <c r="AX30" s="85"/>
      <c r="AY30" s="99">
        <f t="shared" si="2"/>
        <v>7</v>
      </c>
      <c r="AZ30" s="99">
        <f t="shared" si="3"/>
        <v>11.5</v>
      </c>
      <c r="BA30" s="99">
        <f t="shared" si="4"/>
        <v>5</v>
      </c>
      <c r="BB30" s="99">
        <f t="shared" si="5"/>
        <v>3</v>
      </c>
      <c r="BC30" s="99">
        <f t="shared" si="6"/>
        <v>0</v>
      </c>
      <c r="BD30" s="99">
        <f t="shared" si="7"/>
        <v>0</v>
      </c>
      <c r="BE30" s="99" t="str">
        <f t="shared" si="8"/>
        <v/>
      </c>
    </row>
    <row r="31" spans="1:57" ht="12" customHeight="1" x14ac:dyDescent="0.25">
      <c r="A31" s="46">
        <v>16</v>
      </c>
      <c r="B31" s="212" t="s">
        <v>122</v>
      </c>
      <c r="C31" s="69">
        <v>3.5</v>
      </c>
      <c r="D31" s="86">
        <v>3</v>
      </c>
      <c r="E31" s="69">
        <v>2.5</v>
      </c>
      <c r="F31" s="69">
        <v>2</v>
      </c>
      <c r="G31" s="69">
        <v>6</v>
      </c>
      <c r="H31" s="69">
        <v>11</v>
      </c>
      <c r="I31" s="69"/>
      <c r="J31" s="69"/>
      <c r="K31" s="69"/>
      <c r="L31" s="69"/>
      <c r="M31" s="69"/>
      <c r="N31" s="70"/>
      <c r="O31" s="69"/>
      <c r="P31" s="70"/>
      <c r="Q31" s="70"/>
      <c r="R31" s="78">
        <f t="shared" si="9"/>
        <v>28</v>
      </c>
      <c r="S31" s="57"/>
      <c r="T31" s="69">
        <v>3</v>
      </c>
      <c r="U31" s="69">
        <v>0</v>
      </c>
      <c r="V31" s="69">
        <v>1.5</v>
      </c>
      <c r="W31" s="69">
        <v>1</v>
      </c>
      <c r="X31" s="86">
        <f t="shared" si="11"/>
        <v>2.5</v>
      </c>
      <c r="Y31" s="86">
        <f t="shared" si="11"/>
        <v>3.5</v>
      </c>
      <c r="Z31" s="69"/>
      <c r="AA31" s="69"/>
      <c r="AB31" s="69"/>
      <c r="AC31" s="69"/>
      <c r="AD31" s="69"/>
      <c r="AE31" s="70"/>
      <c r="AF31" s="69"/>
      <c r="AG31" s="70"/>
      <c r="AH31" s="70"/>
      <c r="AI31" s="78">
        <f t="shared" si="10"/>
        <v>11.5</v>
      </c>
      <c r="AJ31" s="57"/>
      <c r="AK31" s="69"/>
      <c r="AL31" s="69"/>
      <c r="AM31" s="69"/>
      <c r="AN31" s="70"/>
      <c r="AO31" s="70"/>
      <c r="AP31" s="78">
        <f t="shared" si="0"/>
        <v>0</v>
      </c>
      <c r="AQ31" s="57"/>
      <c r="AR31" s="69"/>
      <c r="AS31" s="69"/>
      <c r="AT31" s="69"/>
      <c r="AU31" s="70"/>
      <c r="AV31" s="70"/>
      <c r="AW31" s="90">
        <f t="shared" si="1"/>
        <v>0</v>
      </c>
      <c r="AX31" s="85"/>
      <c r="AY31" s="99">
        <f t="shared" si="2"/>
        <v>12.5</v>
      </c>
      <c r="AZ31" s="99">
        <f t="shared" si="3"/>
        <v>15.5</v>
      </c>
      <c r="BA31" s="99">
        <f t="shared" si="4"/>
        <v>5.5</v>
      </c>
      <c r="BB31" s="99">
        <f t="shared" si="5"/>
        <v>6</v>
      </c>
      <c r="BC31" s="99">
        <f t="shared" si="6"/>
        <v>0</v>
      </c>
      <c r="BD31" s="99">
        <f t="shared" si="7"/>
        <v>0</v>
      </c>
      <c r="BE31" s="99" t="str">
        <f t="shared" si="8"/>
        <v/>
      </c>
    </row>
    <row r="32" spans="1:57" ht="12" customHeight="1" x14ac:dyDescent="0.25">
      <c r="A32" s="46">
        <v>17</v>
      </c>
      <c r="B32" s="212" t="s">
        <v>123</v>
      </c>
      <c r="C32" s="69">
        <v>3</v>
      </c>
      <c r="D32" s="86">
        <v>4</v>
      </c>
      <c r="E32" s="69">
        <v>2</v>
      </c>
      <c r="F32" s="69">
        <v>2</v>
      </c>
      <c r="G32" s="69">
        <v>8</v>
      </c>
      <c r="H32" s="69">
        <v>10</v>
      </c>
      <c r="I32" s="69"/>
      <c r="J32" s="69"/>
      <c r="K32" s="69"/>
      <c r="L32" s="69"/>
      <c r="M32" s="69"/>
      <c r="N32" s="70"/>
      <c r="O32" s="69"/>
      <c r="P32" s="70"/>
      <c r="Q32" s="70"/>
      <c r="R32" s="78">
        <f t="shared" si="9"/>
        <v>29</v>
      </c>
      <c r="S32" s="57"/>
      <c r="T32" s="69">
        <v>3</v>
      </c>
      <c r="U32" s="69">
        <v>2</v>
      </c>
      <c r="V32" s="69">
        <v>0</v>
      </c>
      <c r="W32" s="69">
        <v>2</v>
      </c>
      <c r="X32" s="86">
        <f t="shared" si="11"/>
        <v>2</v>
      </c>
      <c r="Y32" s="86">
        <f t="shared" si="11"/>
        <v>4</v>
      </c>
      <c r="Z32" s="69"/>
      <c r="AA32" s="69"/>
      <c r="AB32" s="69"/>
      <c r="AC32" s="69"/>
      <c r="AD32" s="69"/>
      <c r="AE32" s="70"/>
      <c r="AF32" s="69"/>
      <c r="AG32" s="70"/>
      <c r="AH32" s="70"/>
      <c r="AI32" s="78">
        <f t="shared" si="10"/>
        <v>13</v>
      </c>
      <c r="AJ32" s="57"/>
      <c r="AK32" s="69"/>
      <c r="AL32" s="69"/>
      <c r="AM32" s="69"/>
      <c r="AN32" s="70"/>
      <c r="AO32" s="70"/>
      <c r="AP32" s="78">
        <f t="shared" si="0"/>
        <v>0</v>
      </c>
      <c r="AQ32" s="57"/>
      <c r="AR32" s="69"/>
      <c r="AS32" s="69"/>
      <c r="AT32" s="69"/>
      <c r="AU32" s="70"/>
      <c r="AV32" s="70"/>
      <c r="AW32" s="90">
        <f t="shared" si="1"/>
        <v>0</v>
      </c>
      <c r="AX32" s="85"/>
      <c r="AY32" s="99">
        <f t="shared" si="2"/>
        <v>15</v>
      </c>
      <c r="AZ32" s="99">
        <f t="shared" si="3"/>
        <v>14</v>
      </c>
      <c r="BA32" s="99">
        <f t="shared" si="4"/>
        <v>7</v>
      </c>
      <c r="BB32" s="99">
        <f t="shared" si="5"/>
        <v>6</v>
      </c>
      <c r="BC32" s="99">
        <f t="shared" si="6"/>
        <v>0</v>
      </c>
      <c r="BD32" s="99">
        <f t="shared" si="7"/>
        <v>0</v>
      </c>
      <c r="BE32" s="99" t="str">
        <f t="shared" si="8"/>
        <v/>
      </c>
    </row>
    <row r="33" spans="1:57" ht="12" customHeight="1" x14ac:dyDescent="0.25">
      <c r="A33" s="46">
        <v>18</v>
      </c>
      <c r="B33" s="212" t="s">
        <v>124</v>
      </c>
      <c r="C33" s="69">
        <v>2.5</v>
      </c>
      <c r="D33" s="86">
        <v>0</v>
      </c>
      <c r="E33" s="69">
        <v>0</v>
      </c>
      <c r="F33" s="69">
        <v>0.5</v>
      </c>
      <c r="G33" s="69">
        <v>5</v>
      </c>
      <c r="H33" s="69">
        <v>6</v>
      </c>
      <c r="I33" s="69"/>
      <c r="J33" s="69"/>
      <c r="K33" s="69"/>
      <c r="L33" s="69"/>
      <c r="M33" s="69"/>
      <c r="N33" s="70"/>
      <c r="O33" s="69"/>
      <c r="P33" s="70"/>
      <c r="Q33" s="70"/>
      <c r="R33" s="78">
        <f t="shared" si="9"/>
        <v>14</v>
      </c>
      <c r="S33" s="57"/>
      <c r="T33" s="69">
        <v>3</v>
      </c>
      <c r="U33" s="69">
        <v>1</v>
      </c>
      <c r="V33" s="69">
        <v>2</v>
      </c>
      <c r="W33" s="69">
        <v>1</v>
      </c>
      <c r="X33" s="86">
        <f t="shared" si="11"/>
        <v>3</v>
      </c>
      <c r="Y33" s="86">
        <f t="shared" si="11"/>
        <v>4</v>
      </c>
      <c r="Z33" s="69"/>
      <c r="AA33" s="69"/>
      <c r="AB33" s="69"/>
      <c r="AC33" s="69"/>
      <c r="AD33" s="69"/>
      <c r="AE33" s="70"/>
      <c r="AF33" s="69"/>
      <c r="AG33" s="70"/>
      <c r="AH33" s="70"/>
      <c r="AI33" s="78">
        <f t="shared" si="10"/>
        <v>14</v>
      </c>
      <c r="AJ33" s="57"/>
      <c r="AK33" s="69"/>
      <c r="AL33" s="69"/>
      <c r="AM33" s="69"/>
      <c r="AN33" s="70"/>
      <c r="AO33" s="70"/>
      <c r="AP33" s="78">
        <f t="shared" si="0"/>
        <v>0</v>
      </c>
      <c r="AQ33" s="57"/>
      <c r="AR33" s="69"/>
      <c r="AS33" s="69"/>
      <c r="AT33" s="69"/>
      <c r="AU33" s="70"/>
      <c r="AV33" s="70"/>
      <c r="AW33" s="90">
        <f t="shared" si="1"/>
        <v>0</v>
      </c>
      <c r="AX33" s="85"/>
      <c r="AY33" s="99">
        <f t="shared" si="2"/>
        <v>7.5</v>
      </c>
      <c r="AZ33" s="99">
        <f t="shared" si="3"/>
        <v>6.5</v>
      </c>
      <c r="BA33" s="99">
        <f t="shared" si="4"/>
        <v>7</v>
      </c>
      <c r="BB33" s="99">
        <f t="shared" si="5"/>
        <v>7</v>
      </c>
      <c r="BC33" s="99">
        <f t="shared" si="6"/>
        <v>0</v>
      </c>
      <c r="BD33" s="99">
        <f t="shared" si="7"/>
        <v>0</v>
      </c>
      <c r="BE33" s="99" t="str">
        <f t="shared" si="8"/>
        <v/>
      </c>
    </row>
    <row r="34" spans="1:57" ht="12" customHeight="1" x14ac:dyDescent="0.25">
      <c r="A34" s="46">
        <v>19</v>
      </c>
      <c r="B34" s="212" t="s">
        <v>125</v>
      </c>
      <c r="C34" s="69">
        <v>3.5</v>
      </c>
      <c r="D34" s="86">
        <v>3</v>
      </c>
      <c r="E34" s="69">
        <v>2</v>
      </c>
      <c r="F34" s="69">
        <v>0.5</v>
      </c>
      <c r="G34" s="69">
        <v>10</v>
      </c>
      <c r="H34" s="69">
        <v>12</v>
      </c>
      <c r="I34" s="69"/>
      <c r="J34" s="69"/>
      <c r="K34" s="69"/>
      <c r="L34" s="69"/>
      <c r="M34" s="69"/>
      <c r="N34" s="70"/>
      <c r="O34" s="69"/>
      <c r="P34" s="70"/>
      <c r="Q34" s="70"/>
      <c r="R34" s="78">
        <f t="shared" si="9"/>
        <v>31</v>
      </c>
      <c r="S34" s="57"/>
      <c r="T34" s="69">
        <v>4</v>
      </c>
      <c r="U34" s="69">
        <v>1</v>
      </c>
      <c r="V34" s="69">
        <v>3</v>
      </c>
      <c r="W34" s="69">
        <v>2</v>
      </c>
      <c r="X34" s="86">
        <f t="shared" si="11"/>
        <v>5</v>
      </c>
      <c r="Y34" s="86">
        <f t="shared" si="11"/>
        <v>7</v>
      </c>
      <c r="Z34" s="69"/>
      <c r="AA34" s="69"/>
      <c r="AB34" s="69"/>
      <c r="AC34" s="69"/>
      <c r="AD34" s="69"/>
      <c r="AE34" s="70"/>
      <c r="AF34" s="69"/>
      <c r="AG34" s="70"/>
      <c r="AH34" s="70"/>
      <c r="AI34" s="78">
        <f t="shared" si="10"/>
        <v>22</v>
      </c>
      <c r="AJ34" s="57"/>
      <c r="AK34" s="69"/>
      <c r="AL34" s="69"/>
      <c r="AM34" s="69"/>
      <c r="AN34" s="70"/>
      <c r="AO34" s="70"/>
      <c r="AP34" s="78">
        <f t="shared" si="0"/>
        <v>0</v>
      </c>
      <c r="AQ34" s="57"/>
      <c r="AR34" s="69"/>
      <c r="AS34" s="69"/>
      <c r="AT34" s="69"/>
      <c r="AU34" s="70"/>
      <c r="AV34" s="70"/>
      <c r="AW34" s="90">
        <f t="shared" si="1"/>
        <v>0</v>
      </c>
      <c r="AX34" s="85"/>
      <c r="AY34" s="99">
        <f t="shared" si="2"/>
        <v>16.5</v>
      </c>
      <c r="AZ34" s="99">
        <f t="shared" si="3"/>
        <v>14.5</v>
      </c>
      <c r="BA34" s="99">
        <f t="shared" si="4"/>
        <v>10</v>
      </c>
      <c r="BB34" s="99">
        <f t="shared" si="5"/>
        <v>12</v>
      </c>
      <c r="BC34" s="99">
        <f t="shared" si="6"/>
        <v>0</v>
      </c>
      <c r="BD34" s="99">
        <f t="shared" si="7"/>
        <v>0</v>
      </c>
      <c r="BE34" s="99" t="str">
        <f t="shared" si="8"/>
        <v/>
      </c>
    </row>
    <row r="35" spans="1:57" ht="12" customHeight="1" x14ac:dyDescent="0.25">
      <c r="A35" s="46">
        <v>20</v>
      </c>
      <c r="B35" s="212" t="s">
        <v>126</v>
      </c>
      <c r="C35" s="69">
        <v>2.5</v>
      </c>
      <c r="D35" s="86">
        <v>3</v>
      </c>
      <c r="E35" s="69">
        <v>3</v>
      </c>
      <c r="F35" s="69">
        <v>1</v>
      </c>
      <c r="G35" s="69">
        <v>8</v>
      </c>
      <c r="H35" s="69">
        <v>11</v>
      </c>
      <c r="I35" s="69"/>
      <c r="J35" s="69"/>
      <c r="K35" s="69"/>
      <c r="L35" s="69"/>
      <c r="M35" s="69"/>
      <c r="N35" s="70"/>
      <c r="O35" s="69"/>
      <c r="P35" s="70"/>
      <c r="Q35" s="70"/>
      <c r="R35" s="78">
        <f t="shared" si="9"/>
        <v>28.5</v>
      </c>
      <c r="S35" s="57"/>
      <c r="T35" s="69">
        <v>4</v>
      </c>
      <c r="U35" s="69">
        <v>4</v>
      </c>
      <c r="V35" s="69">
        <v>4</v>
      </c>
      <c r="W35" s="69">
        <v>4</v>
      </c>
      <c r="X35" s="86">
        <f t="shared" si="11"/>
        <v>8</v>
      </c>
      <c r="Y35" s="86">
        <f t="shared" si="11"/>
        <v>12</v>
      </c>
      <c r="Z35" s="69"/>
      <c r="AA35" s="69"/>
      <c r="AB35" s="69"/>
      <c r="AC35" s="69"/>
      <c r="AD35" s="69"/>
      <c r="AE35" s="70"/>
      <c r="AF35" s="69"/>
      <c r="AG35" s="70"/>
      <c r="AH35" s="70"/>
      <c r="AI35" s="78">
        <f t="shared" si="10"/>
        <v>36</v>
      </c>
      <c r="AJ35" s="57"/>
      <c r="AK35" s="69"/>
      <c r="AL35" s="69"/>
      <c r="AM35" s="69"/>
      <c r="AN35" s="70"/>
      <c r="AO35" s="70"/>
      <c r="AP35" s="78">
        <f t="shared" si="0"/>
        <v>0</v>
      </c>
      <c r="AQ35" s="57"/>
      <c r="AR35" s="69"/>
      <c r="AS35" s="69"/>
      <c r="AT35" s="69"/>
      <c r="AU35" s="70"/>
      <c r="AV35" s="70"/>
      <c r="AW35" s="90">
        <f t="shared" si="1"/>
        <v>0</v>
      </c>
      <c r="AX35" s="85"/>
      <c r="AY35" s="99">
        <f t="shared" si="2"/>
        <v>13.5</v>
      </c>
      <c r="AZ35" s="99">
        <f t="shared" si="3"/>
        <v>15</v>
      </c>
      <c r="BA35" s="99">
        <f t="shared" si="4"/>
        <v>16</v>
      </c>
      <c r="BB35" s="99">
        <f t="shared" si="5"/>
        <v>20</v>
      </c>
      <c r="BC35" s="99">
        <f t="shared" si="6"/>
        <v>0</v>
      </c>
      <c r="BD35" s="99">
        <f t="shared" si="7"/>
        <v>0</v>
      </c>
      <c r="BE35" s="99" t="str">
        <f t="shared" si="8"/>
        <v/>
      </c>
    </row>
    <row r="36" spans="1:57" ht="12" customHeight="1" x14ac:dyDescent="0.25">
      <c r="A36" s="46">
        <v>21</v>
      </c>
      <c r="B36" s="212" t="s">
        <v>127</v>
      </c>
      <c r="C36" s="69">
        <v>2</v>
      </c>
      <c r="D36" s="86">
        <v>0.5</v>
      </c>
      <c r="E36" s="69">
        <v>2</v>
      </c>
      <c r="F36" s="69">
        <v>2</v>
      </c>
      <c r="G36" s="69">
        <v>4</v>
      </c>
      <c r="H36" s="69">
        <v>10</v>
      </c>
      <c r="I36" s="69"/>
      <c r="J36" s="69"/>
      <c r="K36" s="69"/>
      <c r="L36" s="69"/>
      <c r="M36" s="69"/>
      <c r="N36" s="70"/>
      <c r="O36" s="69"/>
      <c r="P36" s="70"/>
      <c r="Q36" s="70"/>
      <c r="R36" s="78">
        <f t="shared" si="9"/>
        <v>20.5</v>
      </c>
      <c r="S36" s="57"/>
      <c r="T36" s="69">
        <v>1</v>
      </c>
      <c r="U36" s="69">
        <v>2</v>
      </c>
      <c r="V36" s="69">
        <v>1</v>
      </c>
      <c r="W36" s="69">
        <v>2</v>
      </c>
      <c r="X36" s="86">
        <f t="shared" si="11"/>
        <v>3</v>
      </c>
      <c r="Y36" s="86">
        <f t="shared" si="11"/>
        <v>5</v>
      </c>
      <c r="Z36" s="69"/>
      <c r="AA36" s="69"/>
      <c r="AB36" s="69"/>
      <c r="AC36" s="69"/>
      <c r="AD36" s="69"/>
      <c r="AE36" s="70"/>
      <c r="AF36" s="69"/>
      <c r="AG36" s="70"/>
      <c r="AH36" s="70"/>
      <c r="AI36" s="78">
        <f t="shared" si="10"/>
        <v>14</v>
      </c>
      <c r="AJ36" s="57"/>
      <c r="AK36" s="69"/>
      <c r="AL36" s="69"/>
      <c r="AM36" s="69"/>
      <c r="AN36" s="70"/>
      <c r="AO36" s="70"/>
      <c r="AP36" s="78">
        <f t="shared" si="0"/>
        <v>0</v>
      </c>
      <c r="AQ36" s="57"/>
      <c r="AR36" s="69"/>
      <c r="AS36" s="69"/>
      <c r="AT36" s="69"/>
      <c r="AU36" s="70"/>
      <c r="AV36" s="70"/>
      <c r="AW36" s="90">
        <f t="shared" si="1"/>
        <v>0</v>
      </c>
      <c r="AX36" s="85"/>
      <c r="AY36" s="99">
        <f t="shared" si="2"/>
        <v>6.5</v>
      </c>
      <c r="AZ36" s="99">
        <f t="shared" si="3"/>
        <v>14</v>
      </c>
      <c r="BA36" s="99">
        <f t="shared" si="4"/>
        <v>6</v>
      </c>
      <c r="BB36" s="99">
        <f t="shared" si="5"/>
        <v>8</v>
      </c>
      <c r="BC36" s="99">
        <f t="shared" si="6"/>
        <v>0</v>
      </c>
      <c r="BD36" s="99">
        <f t="shared" si="7"/>
        <v>0</v>
      </c>
      <c r="BE36" s="99" t="str">
        <f t="shared" si="8"/>
        <v/>
      </c>
    </row>
    <row r="37" spans="1:57" ht="12" customHeight="1" x14ac:dyDescent="0.25">
      <c r="A37" s="46">
        <v>22</v>
      </c>
      <c r="B37" s="212" t="s">
        <v>128</v>
      </c>
      <c r="C37" s="69">
        <v>3</v>
      </c>
      <c r="D37" s="86">
        <v>3</v>
      </c>
      <c r="E37" s="69">
        <v>2</v>
      </c>
      <c r="F37" s="69">
        <v>2</v>
      </c>
      <c r="G37" s="69">
        <v>6</v>
      </c>
      <c r="H37" s="69">
        <v>11</v>
      </c>
      <c r="I37" s="69"/>
      <c r="J37" s="69"/>
      <c r="K37" s="69"/>
      <c r="L37" s="69"/>
      <c r="M37" s="69"/>
      <c r="N37" s="70"/>
      <c r="O37" s="69"/>
      <c r="P37" s="70"/>
      <c r="Q37" s="70"/>
      <c r="R37" s="78">
        <f t="shared" si="9"/>
        <v>27</v>
      </c>
      <c r="S37" s="57"/>
      <c r="T37" s="69">
        <v>0</v>
      </c>
      <c r="U37" s="69">
        <v>0.5</v>
      </c>
      <c r="V37" s="69">
        <v>4</v>
      </c>
      <c r="W37" s="69">
        <v>3</v>
      </c>
      <c r="X37" s="86">
        <f t="shared" si="11"/>
        <v>7</v>
      </c>
      <c r="Y37" s="86">
        <f t="shared" si="11"/>
        <v>10</v>
      </c>
      <c r="Z37" s="69"/>
      <c r="AA37" s="69"/>
      <c r="AB37" s="69"/>
      <c r="AC37" s="69"/>
      <c r="AD37" s="69"/>
      <c r="AE37" s="70"/>
      <c r="AF37" s="69"/>
      <c r="AG37" s="70"/>
      <c r="AH37" s="70"/>
      <c r="AI37" s="78">
        <f t="shared" si="10"/>
        <v>24.5</v>
      </c>
      <c r="AJ37" s="57"/>
      <c r="AK37" s="69"/>
      <c r="AL37" s="69"/>
      <c r="AM37" s="69"/>
      <c r="AN37" s="70"/>
      <c r="AO37" s="70"/>
      <c r="AP37" s="78">
        <f t="shared" si="0"/>
        <v>0</v>
      </c>
      <c r="AQ37" s="57"/>
      <c r="AR37" s="69"/>
      <c r="AS37" s="69"/>
      <c r="AT37" s="69"/>
      <c r="AU37" s="70"/>
      <c r="AV37" s="70"/>
      <c r="AW37" s="90">
        <f t="shared" si="1"/>
        <v>0</v>
      </c>
      <c r="AX37" s="85"/>
      <c r="AY37" s="99">
        <f t="shared" si="2"/>
        <v>12</v>
      </c>
      <c r="AZ37" s="99">
        <f t="shared" si="3"/>
        <v>15</v>
      </c>
      <c r="BA37" s="99">
        <f t="shared" si="4"/>
        <v>7.5</v>
      </c>
      <c r="BB37" s="99">
        <f t="shared" si="5"/>
        <v>17</v>
      </c>
      <c r="BC37" s="99">
        <f t="shared" si="6"/>
        <v>0</v>
      </c>
      <c r="BD37" s="99">
        <f t="shared" si="7"/>
        <v>0</v>
      </c>
      <c r="BE37" s="99" t="str">
        <f t="shared" si="8"/>
        <v/>
      </c>
    </row>
    <row r="38" spans="1:57" ht="12" customHeight="1" x14ac:dyDescent="0.25">
      <c r="A38" s="46">
        <v>23</v>
      </c>
      <c r="B38" s="212" t="s">
        <v>129</v>
      </c>
      <c r="C38" s="69">
        <v>2</v>
      </c>
      <c r="D38" s="86">
        <v>3</v>
      </c>
      <c r="E38" s="69">
        <v>2</v>
      </c>
      <c r="F38" s="69">
        <v>4</v>
      </c>
      <c r="G38" s="69">
        <v>10</v>
      </c>
      <c r="H38" s="69">
        <v>10</v>
      </c>
      <c r="I38" s="69"/>
      <c r="J38" s="69"/>
      <c r="K38" s="69"/>
      <c r="L38" s="69"/>
      <c r="M38" s="69"/>
      <c r="N38" s="70"/>
      <c r="O38" s="69"/>
      <c r="P38" s="70"/>
      <c r="Q38" s="70"/>
      <c r="R38" s="78">
        <f t="shared" si="9"/>
        <v>31</v>
      </c>
      <c r="S38" s="57"/>
      <c r="T38" s="69">
        <v>4</v>
      </c>
      <c r="U38" s="69">
        <v>0</v>
      </c>
      <c r="V38" s="69">
        <v>2</v>
      </c>
      <c r="W38" s="69">
        <v>1</v>
      </c>
      <c r="X38" s="86">
        <f t="shared" si="11"/>
        <v>3</v>
      </c>
      <c r="Y38" s="86">
        <f t="shared" si="11"/>
        <v>4</v>
      </c>
      <c r="Z38" s="69"/>
      <c r="AA38" s="69"/>
      <c r="AB38" s="69"/>
      <c r="AC38" s="69"/>
      <c r="AD38" s="69"/>
      <c r="AE38" s="70"/>
      <c r="AF38" s="69"/>
      <c r="AG38" s="70"/>
      <c r="AH38" s="70"/>
      <c r="AI38" s="78">
        <f t="shared" si="10"/>
        <v>14</v>
      </c>
      <c r="AJ38" s="57"/>
      <c r="AK38" s="69"/>
      <c r="AL38" s="69"/>
      <c r="AM38" s="69"/>
      <c r="AN38" s="70"/>
      <c r="AO38" s="70"/>
      <c r="AP38" s="78">
        <f t="shared" si="0"/>
        <v>0</v>
      </c>
      <c r="AQ38" s="57"/>
      <c r="AR38" s="69"/>
      <c r="AS38" s="69"/>
      <c r="AT38" s="69"/>
      <c r="AU38" s="70"/>
      <c r="AV38" s="70"/>
      <c r="AW38" s="90">
        <f t="shared" si="1"/>
        <v>0</v>
      </c>
      <c r="AX38" s="85"/>
      <c r="AY38" s="99">
        <f t="shared" si="2"/>
        <v>15</v>
      </c>
      <c r="AZ38" s="99">
        <f t="shared" si="3"/>
        <v>16</v>
      </c>
      <c r="BA38" s="99">
        <f t="shared" si="4"/>
        <v>7</v>
      </c>
      <c r="BB38" s="99">
        <f t="shared" si="5"/>
        <v>7</v>
      </c>
      <c r="BC38" s="99">
        <f t="shared" si="6"/>
        <v>0</v>
      </c>
      <c r="BD38" s="99">
        <f t="shared" si="7"/>
        <v>0</v>
      </c>
      <c r="BE38" s="99" t="str">
        <f t="shared" si="8"/>
        <v/>
      </c>
    </row>
    <row r="39" spans="1:57" ht="12" customHeight="1" x14ac:dyDescent="0.25">
      <c r="A39" s="46">
        <v>24</v>
      </c>
      <c r="B39" s="212" t="s">
        <v>130</v>
      </c>
      <c r="C39" s="69">
        <v>3</v>
      </c>
      <c r="D39" s="86">
        <v>2</v>
      </c>
      <c r="E39" s="69">
        <v>1.5</v>
      </c>
      <c r="F39" s="69">
        <v>0</v>
      </c>
      <c r="G39" s="69">
        <v>3</v>
      </c>
      <c r="H39" s="69">
        <v>8</v>
      </c>
      <c r="I39" s="69"/>
      <c r="J39" s="69"/>
      <c r="K39" s="69"/>
      <c r="L39" s="69"/>
      <c r="M39" s="69"/>
      <c r="N39" s="70"/>
      <c r="O39" s="69"/>
      <c r="P39" s="70"/>
      <c r="Q39" s="70"/>
      <c r="R39" s="78">
        <f t="shared" si="9"/>
        <v>17.5</v>
      </c>
      <c r="S39" s="57"/>
      <c r="T39" s="69">
        <v>4</v>
      </c>
      <c r="U39" s="69">
        <v>1</v>
      </c>
      <c r="V39" s="69">
        <v>3</v>
      </c>
      <c r="W39" s="69">
        <v>0</v>
      </c>
      <c r="X39" s="86">
        <f t="shared" si="11"/>
        <v>3</v>
      </c>
      <c r="Y39" s="86">
        <f t="shared" si="11"/>
        <v>3</v>
      </c>
      <c r="Z39" s="69"/>
      <c r="AA39" s="69"/>
      <c r="AB39" s="69"/>
      <c r="AC39" s="69"/>
      <c r="AD39" s="69"/>
      <c r="AE39" s="70"/>
      <c r="AF39" s="69"/>
      <c r="AG39" s="70"/>
      <c r="AH39" s="70"/>
      <c r="AI39" s="78">
        <f t="shared" si="10"/>
        <v>14</v>
      </c>
      <c r="AJ39" s="57"/>
      <c r="AK39" s="69"/>
      <c r="AL39" s="69"/>
      <c r="AM39" s="69"/>
      <c r="AN39" s="70"/>
      <c r="AO39" s="70"/>
      <c r="AP39" s="78">
        <f t="shared" si="0"/>
        <v>0</v>
      </c>
      <c r="AQ39" s="57"/>
      <c r="AR39" s="69"/>
      <c r="AS39" s="69"/>
      <c r="AT39" s="69"/>
      <c r="AU39" s="70"/>
      <c r="AV39" s="70"/>
      <c r="AW39" s="90">
        <f t="shared" si="1"/>
        <v>0</v>
      </c>
      <c r="AX39" s="85"/>
      <c r="AY39" s="99">
        <f t="shared" si="2"/>
        <v>8</v>
      </c>
      <c r="AZ39" s="99">
        <f t="shared" si="3"/>
        <v>9.5</v>
      </c>
      <c r="BA39" s="99">
        <f t="shared" si="4"/>
        <v>8</v>
      </c>
      <c r="BB39" s="99">
        <f t="shared" si="5"/>
        <v>6</v>
      </c>
      <c r="BC39" s="99">
        <f t="shared" si="6"/>
        <v>0</v>
      </c>
      <c r="BD39" s="99">
        <f t="shared" si="7"/>
        <v>0</v>
      </c>
      <c r="BE39" s="99" t="str">
        <f t="shared" si="8"/>
        <v/>
      </c>
    </row>
    <row r="40" spans="1:57" ht="12" customHeight="1" x14ac:dyDescent="0.25">
      <c r="A40" s="46">
        <v>25</v>
      </c>
      <c r="B40" s="212" t="s">
        <v>131</v>
      </c>
      <c r="C40" s="69">
        <v>3</v>
      </c>
      <c r="D40" s="86">
        <v>3</v>
      </c>
      <c r="E40" s="69">
        <v>2</v>
      </c>
      <c r="F40" s="69">
        <v>0.5</v>
      </c>
      <c r="G40" s="69">
        <v>4</v>
      </c>
      <c r="H40" s="69">
        <v>6</v>
      </c>
      <c r="I40" s="69"/>
      <c r="J40" s="69"/>
      <c r="K40" s="69"/>
      <c r="L40" s="69"/>
      <c r="M40" s="69"/>
      <c r="N40" s="70"/>
      <c r="O40" s="69"/>
      <c r="P40" s="70"/>
      <c r="Q40" s="70"/>
      <c r="R40" s="78">
        <f t="shared" si="9"/>
        <v>18.5</v>
      </c>
      <c r="S40" s="57"/>
      <c r="T40" s="69">
        <v>3</v>
      </c>
      <c r="U40" s="69">
        <v>0</v>
      </c>
      <c r="V40" s="69">
        <v>1</v>
      </c>
      <c r="W40" s="69">
        <v>0.5</v>
      </c>
      <c r="X40" s="86">
        <f t="shared" si="11"/>
        <v>1.5</v>
      </c>
      <c r="Y40" s="86">
        <f t="shared" si="11"/>
        <v>2</v>
      </c>
      <c r="Z40" s="69"/>
      <c r="AA40" s="69"/>
      <c r="AB40" s="69"/>
      <c r="AC40" s="69"/>
      <c r="AD40" s="69"/>
      <c r="AE40" s="70"/>
      <c r="AF40" s="69"/>
      <c r="AG40" s="70"/>
      <c r="AH40" s="70"/>
      <c r="AI40" s="78">
        <f t="shared" si="10"/>
        <v>8</v>
      </c>
      <c r="AJ40" s="57"/>
      <c r="AK40" s="69"/>
      <c r="AL40" s="69"/>
      <c r="AM40" s="69"/>
      <c r="AN40" s="70"/>
      <c r="AO40" s="70"/>
      <c r="AP40" s="78">
        <f t="shared" si="0"/>
        <v>0</v>
      </c>
      <c r="AQ40" s="57"/>
      <c r="AR40" s="69"/>
      <c r="AS40" s="69"/>
      <c r="AT40" s="69"/>
      <c r="AU40" s="70"/>
      <c r="AV40" s="70"/>
      <c r="AW40" s="90">
        <f t="shared" si="1"/>
        <v>0</v>
      </c>
      <c r="AX40" s="85"/>
      <c r="AY40" s="99">
        <f t="shared" si="2"/>
        <v>10</v>
      </c>
      <c r="AZ40" s="99">
        <f t="shared" si="3"/>
        <v>8.5</v>
      </c>
      <c r="BA40" s="99">
        <f t="shared" si="4"/>
        <v>4.5</v>
      </c>
      <c r="BB40" s="99">
        <f t="shared" si="5"/>
        <v>3.5</v>
      </c>
      <c r="BC40" s="99">
        <f t="shared" si="6"/>
        <v>0</v>
      </c>
      <c r="BD40" s="99">
        <f t="shared" si="7"/>
        <v>0</v>
      </c>
      <c r="BE40" s="99" t="str">
        <f t="shared" si="8"/>
        <v/>
      </c>
    </row>
    <row r="41" spans="1:57" ht="12" customHeight="1" x14ac:dyDescent="0.25">
      <c r="A41" s="46">
        <v>26</v>
      </c>
      <c r="B41" s="212" t="s">
        <v>132</v>
      </c>
      <c r="C41" s="69">
        <v>2</v>
      </c>
      <c r="D41" s="86">
        <v>1</v>
      </c>
      <c r="E41" s="69">
        <v>0</v>
      </c>
      <c r="F41" s="69">
        <v>1</v>
      </c>
      <c r="G41" s="69">
        <v>2</v>
      </c>
      <c r="H41" s="69">
        <v>1</v>
      </c>
      <c r="I41" s="69"/>
      <c r="J41" s="69"/>
      <c r="K41" s="69"/>
      <c r="L41" s="69"/>
      <c r="M41" s="69"/>
      <c r="N41" s="70"/>
      <c r="O41" s="69"/>
      <c r="P41" s="70"/>
      <c r="Q41" s="70"/>
      <c r="R41" s="78">
        <f t="shared" si="9"/>
        <v>7</v>
      </c>
      <c r="S41" s="57"/>
      <c r="T41" s="69">
        <v>3</v>
      </c>
      <c r="U41" s="69">
        <v>2</v>
      </c>
      <c r="V41" s="69">
        <v>1</v>
      </c>
      <c r="W41" s="69">
        <v>2</v>
      </c>
      <c r="X41" s="86">
        <f t="shared" si="11"/>
        <v>3</v>
      </c>
      <c r="Y41" s="86">
        <f t="shared" si="11"/>
        <v>5</v>
      </c>
      <c r="Z41" s="69"/>
      <c r="AA41" s="69"/>
      <c r="AB41" s="69"/>
      <c r="AC41" s="69"/>
      <c r="AD41" s="69"/>
      <c r="AE41" s="70"/>
      <c r="AF41" s="69"/>
      <c r="AG41" s="70"/>
      <c r="AH41" s="70"/>
      <c r="AI41" s="78">
        <f t="shared" si="10"/>
        <v>16</v>
      </c>
      <c r="AJ41" s="57"/>
      <c r="AK41" s="69"/>
      <c r="AL41" s="69"/>
      <c r="AM41" s="69"/>
      <c r="AN41" s="70"/>
      <c r="AO41" s="70"/>
      <c r="AP41" s="78">
        <f t="shared" si="0"/>
        <v>0</v>
      </c>
      <c r="AQ41" s="57"/>
      <c r="AR41" s="69"/>
      <c r="AS41" s="69"/>
      <c r="AT41" s="69"/>
      <c r="AU41" s="70"/>
      <c r="AV41" s="70"/>
      <c r="AW41" s="90">
        <f t="shared" si="1"/>
        <v>0</v>
      </c>
      <c r="AX41" s="85"/>
      <c r="AY41" s="99">
        <f t="shared" si="2"/>
        <v>5</v>
      </c>
      <c r="AZ41" s="99">
        <f t="shared" si="3"/>
        <v>2</v>
      </c>
      <c r="BA41" s="99">
        <f t="shared" si="4"/>
        <v>8</v>
      </c>
      <c r="BB41" s="99">
        <f t="shared" si="5"/>
        <v>8</v>
      </c>
      <c r="BC41" s="99">
        <f t="shared" si="6"/>
        <v>0</v>
      </c>
      <c r="BD41" s="99">
        <f t="shared" si="7"/>
        <v>0</v>
      </c>
      <c r="BE41" s="99" t="str">
        <f t="shared" si="8"/>
        <v/>
      </c>
    </row>
    <row r="42" spans="1:57" ht="12" customHeight="1" x14ac:dyDescent="0.25">
      <c r="A42" s="46">
        <v>27</v>
      </c>
      <c r="B42" s="212" t="s">
        <v>133</v>
      </c>
      <c r="C42" s="69">
        <v>3</v>
      </c>
      <c r="D42" s="86">
        <v>4</v>
      </c>
      <c r="E42" s="69">
        <v>4</v>
      </c>
      <c r="F42" s="69">
        <v>4</v>
      </c>
      <c r="G42" s="69">
        <v>12</v>
      </c>
      <c r="H42" s="69">
        <v>11</v>
      </c>
      <c r="I42" s="69"/>
      <c r="J42" s="69"/>
      <c r="K42" s="69"/>
      <c r="L42" s="69"/>
      <c r="M42" s="69"/>
      <c r="N42" s="70"/>
      <c r="O42" s="69"/>
      <c r="P42" s="70"/>
      <c r="Q42" s="70"/>
      <c r="R42" s="78">
        <f t="shared" si="9"/>
        <v>38</v>
      </c>
      <c r="S42" s="57"/>
      <c r="T42" s="69">
        <v>3.5</v>
      </c>
      <c r="U42" s="69">
        <v>2</v>
      </c>
      <c r="V42" s="69">
        <v>4</v>
      </c>
      <c r="W42" s="69">
        <v>4</v>
      </c>
      <c r="X42" s="86">
        <f t="shared" si="11"/>
        <v>8</v>
      </c>
      <c r="Y42" s="86">
        <f t="shared" si="11"/>
        <v>12</v>
      </c>
      <c r="Z42" s="69"/>
      <c r="AA42" s="69"/>
      <c r="AB42" s="69"/>
      <c r="AC42" s="69"/>
      <c r="AD42" s="69"/>
      <c r="AE42" s="70"/>
      <c r="AF42" s="69"/>
      <c r="AG42" s="70"/>
      <c r="AH42" s="70"/>
      <c r="AI42" s="78">
        <f t="shared" si="10"/>
        <v>33.5</v>
      </c>
      <c r="AJ42" s="57"/>
      <c r="AK42" s="69"/>
      <c r="AL42" s="69"/>
      <c r="AM42" s="69"/>
      <c r="AN42" s="70"/>
      <c r="AO42" s="70"/>
      <c r="AP42" s="78">
        <f t="shared" si="0"/>
        <v>0</v>
      </c>
      <c r="AQ42" s="57"/>
      <c r="AR42" s="69"/>
      <c r="AS42" s="69"/>
      <c r="AT42" s="69"/>
      <c r="AU42" s="70"/>
      <c r="AV42" s="70"/>
      <c r="AW42" s="90">
        <f t="shared" si="1"/>
        <v>0</v>
      </c>
      <c r="AX42" s="85"/>
      <c r="AY42" s="99">
        <f t="shared" si="2"/>
        <v>19</v>
      </c>
      <c r="AZ42" s="99">
        <f t="shared" si="3"/>
        <v>19</v>
      </c>
      <c r="BA42" s="99">
        <f t="shared" si="4"/>
        <v>13.5</v>
      </c>
      <c r="BB42" s="99">
        <f t="shared" si="5"/>
        <v>20</v>
      </c>
      <c r="BC42" s="99">
        <f t="shared" si="6"/>
        <v>0</v>
      </c>
      <c r="BD42" s="99">
        <f t="shared" si="7"/>
        <v>0</v>
      </c>
      <c r="BE42" s="99" t="str">
        <f t="shared" si="8"/>
        <v/>
      </c>
    </row>
    <row r="43" spans="1:57" ht="12" customHeight="1" x14ac:dyDescent="0.25">
      <c r="A43" s="46">
        <v>28</v>
      </c>
      <c r="B43" s="212" t="s">
        <v>134</v>
      </c>
      <c r="C43" s="69">
        <v>3</v>
      </c>
      <c r="D43" s="86">
        <v>3</v>
      </c>
      <c r="E43" s="69">
        <v>2</v>
      </c>
      <c r="F43" s="69">
        <v>3</v>
      </c>
      <c r="G43" s="69">
        <v>7</v>
      </c>
      <c r="H43" s="69">
        <v>9</v>
      </c>
      <c r="I43" s="69"/>
      <c r="J43" s="69"/>
      <c r="K43" s="69"/>
      <c r="L43" s="69"/>
      <c r="M43" s="69"/>
      <c r="N43" s="70"/>
      <c r="O43" s="69"/>
      <c r="P43" s="70"/>
      <c r="Q43" s="70"/>
      <c r="R43" s="78">
        <f t="shared" si="9"/>
        <v>27</v>
      </c>
      <c r="S43" s="57"/>
      <c r="T43" s="69">
        <v>2</v>
      </c>
      <c r="U43" s="69">
        <v>2</v>
      </c>
      <c r="V43" s="69">
        <v>4</v>
      </c>
      <c r="W43" s="69">
        <v>2</v>
      </c>
      <c r="X43" s="86">
        <f t="shared" si="11"/>
        <v>6</v>
      </c>
      <c r="Y43" s="86">
        <f t="shared" si="11"/>
        <v>8</v>
      </c>
      <c r="Z43" s="69"/>
      <c r="AA43" s="69"/>
      <c r="AB43" s="69"/>
      <c r="AC43" s="69"/>
      <c r="AD43" s="69"/>
      <c r="AE43" s="70"/>
      <c r="AF43" s="69"/>
      <c r="AG43" s="70"/>
      <c r="AH43" s="70"/>
      <c r="AI43" s="78">
        <f t="shared" si="10"/>
        <v>24</v>
      </c>
      <c r="AJ43" s="57"/>
      <c r="AK43" s="69"/>
      <c r="AL43" s="69"/>
      <c r="AM43" s="69"/>
      <c r="AN43" s="70"/>
      <c r="AO43" s="70"/>
      <c r="AP43" s="78">
        <f t="shared" si="0"/>
        <v>0</v>
      </c>
      <c r="AQ43" s="57"/>
      <c r="AR43" s="69"/>
      <c r="AS43" s="69"/>
      <c r="AT43" s="69"/>
      <c r="AU43" s="70"/>
      <c r="AV43" s="70"/>
      <c r="AW43" s="90">
        <f t="shared" si="1"/>
        <v>0</v>
      </c>
      <c r="AX43" s="85"/>
      <c r="AY43" s="99">
        <f t="shared" si="2"/>
        <v>13</v>
      </c>
      <c r="AZ43" s="99">
        <f t="shared" si="3"/>
        <v>14</v>
      </c>
      <c r="BA43" s="99">
        <f t="shared" si="4"/>
        <v>10</v>
      </c>
      <c r="BB43" s="99">
        <f t="shared" si="5"/>
        <v>14</v>
      </c>
      <c r="BC43" s="99">
        <f t="shared" si="6"/>
        <v>0</v>
      </c>
      <c r="BD43" s="99">
        <f t="shared" si="7"/>
        <v>0</v>
      </c>
      <c r="BE43" s="99" t="str">
        <f t="shared" si="8"/>
        <v/>
      </c>
    </row>
    <row r="44" spans="1:57" ht="12" customHeight="1" x14ac:dyDescent="0.25">
      <c r="A44" s="46">
        <v>29</v>
      </c>
      <c r="B44" s="212" t="s">
        <v>135</v>
      </c>
      <c r="C44" s="69">
        <v>2.5</v>
      </c>
      <c r="D44" s="86">
        <v>4</v>
      </c>
      <c r="E44" s="69">
        <v>3</v>
      </c>
      <c r="F44" s="69">
        <v>1</v>
      </c>
      <c r="G44" s="69">
        <v>12</v>
      </c>
      <c r="H44" s="69">
        <v>9</v>
      </c>
      <c r="I44" s="69"/>
      <c r="J44" s="69"/>
      <c r="K44" s="69"/>
      <c r="L44" s="69"/>
      <c r="M44" s="69"/>
      <c r="N44" s="70"/>
      <c r="O44" s="69"/>
      <c r="P44" s="70"/>
      <c r="Q44" s="70"/>
      <c r="R44" s="78">
        <f t="shared" si="9"/>
        <v>31.5</v>
      </c>
      <c r="S44" s="57"/>
      <c r="T44" s="69">
        <v>4</v>
      </c>
      <c r="U44" s="69">
        <v>2.5</v>
      </c>
      <c r="V44" s="69">
        <v>1</v>
      </c>
      <c r="W44" s="69">
        <v>4</v>
      </c>
      <c r="X44" s="86">
        <f t="shared" si="11"/>
        <v>5</v>
      </c>
      <c r="Y44" s="86">
        <f t="shared" si="11"/>
        <v>9</v>
      </c>
      <c r="Z44" s="69"/>
      <c r="AA44" s="69"/>
      <c r="AB44" s="69"/>
      <c r="AC44" s="69"/>
      <c r="AD44" s="69"/>
      <c r="AE44" s="70"/>
      <c r="AF44" s="69"/>
      <c r="AG44" s="70"/>
      <c r="AH44" s="70"/>
      <c r="AI44" s="78">
        <f t="shared" si="10"/>
        <v>25.5</v>
      </c>
      <c r="AJ44" s="57"/>
      <c r="AK44" s="69"/>
      <c r="AL44" s="69"/>
      <c r="AM44" s="69"/>
      <c r="AN44" s="70"/>
      <c r="AO44" s="70"/>
      <c r="AP44" s="78">
        <f t="shared" si="0"/>
        <v>0</v>
      </c>
      <c r="AQ44" s="57"/>
      <c r="AR44" s="69"/>
      <c r="AS44" s="69"/>
      <c r="AT44" s="69"/>
      <c r="AU44" s="70"/>
      <c r="AV44" s="70"/>
      <c r="AW44" s="90">
        <f t="shared" si="1"/>
        <v>0</v>
      </c>
      <c r="AX44" s="85"/>
      <c r="AY44" s="99">
        <f t="shared" si="2"/>
        <v>18.5</v>
      </c>
      <c r="AZ44" s="99">
        <f t="shared" si="3"/>
        <v>13</v>
      </c>
      <c r="BA44" s="99">
        <f t="shared" si="4"/>
        <v>11.5</v>
      </c>
      <c r="BB44" s="99">
        <f t="shared" si="5"/>
        <v>14</v>
      </c>
      <c r="BC44" s="99">
        <f t="shared" si="6"/>
        <v>0</v>
      </c>
      <c r="BD44" s="99">
        <f t="shared" si="7"/>
        <v>0</v>
      </c>
      <c r="BE44" s="99" t="str">
        <f t="shared" si="8"/>
        <v/>
      </c>
    </row>
    <row r="45" spans="1:57" ht="12" customHeight="1" x14ac:dyDescent="0.25">
      <c r="A45" s="46">
        <v>30</v>
      </c>
      <c r="B45" s="212" t="s">
        <v>136</v>
      </c>
      <c r="C45" s="69">
        <v>3</v>
      </c>
      <c r="D45" s="86">
        <v>3</v>
      </c>
      <c r="E45" s="69">
        <v>1</v>
      </c>
      <c r="F45" s="69">
        <v>1</v>
      </c>
      <c r="G45" s="69">
        <v>1</v>
      </c>
      <c r="H45" s="69">
        <v>9</v>
      </c>
      <c r="I45" s="69"/>
      <c r="J45" s="69"/>
      <c r="K45" s="69"/>
      <c r="L45" s="69"/>
      <c r="M45" s="69"/>
      <c r="N45" s="70"/>
      <c r="O45" s="69"/>
      <c r="P45" s="70"/>
      <c r="Q45" s="70"/>
      <c r="R45" s="78">
        <f t="shared" si="9"/>
        <v>18</v>
      </c>
      <c r="S45" s="57"/>
      <c r="T45" s="69">
        <v>2.5</v>
      </c>
      <c r="U45" s="69">
        <v>0.5</v>
      </c>
      <c r="V45" s="69">
        <v>2</v>
      </c>
      <c r="W45" s="69">
        <v>0</v>
      </c>
      <c r="X45" s="86">
        <f t="shared" si="11"/>
        <v>2</v>
      </c>
      <c r="Y45" s="86">
        <f t="shared" si="11"/>
        <v>2</v>
      </c>
      <c r="Z45" s="69"/>
      <c r="AA45" s="69"/>
      <c r="AB45" s="69"/>
      <c r="AC45" s="69"/>
      <c r="AD45" s="69"/>
      <c r="AE45" s="70"/>
      <c r="AF45" s="69"/>
      <c r="AG45" s="70"/>
      <c r="AH45" s="70"/>
      <c r="AI45" s="78">
        <f t="shared" si="10"/>
        <v>9</v>
      </c>
      <c r="AJ45" s="57"/>
      <c r="AK45" s="69"/>
      <c r="AL45" s="69"/>
      <c r="AM45" s="69"/>
      <c r="AN45" s="70"/>
      <c r="AO45" s="70"/>
      <c r="AP45" s="78">
        <f t="shared" si="0"/>
        <v>0</v>
      </c>
      <c r="AQ45" s="57"/>
      <c r="AR45" s="69"/>
      <c r="AS45" s="69"/>
      <c r="AT45" s="69"/>
      <c r="AU45" s="70"/>
      <c r="AV45" s="70"/>
      <c r="AW45" s="90">
        <f t="shared" si="1"/>
        <v>0</v>
      </c>
      <c r="AX45" s="85"/>
      <c r="AY45" s="99">
        <f t="shared" si="2"/>
        <v>7</v>
      </c>
      <c r="AZ45" s="99">
        <f t="shared" si="3"/>
        <v>11</v>
      </c>
      <c r="BA45" s="99">
        <f t="shared" si="4"/>
        <v>5</v>
      </c>
      <c r="BB45" s="99">
        <f t="shared" si="5"/>
        <v>4</v>
      </c>
      <c r="BC45" s="99">
        <f t="shared" si="6"/>
        <v>0</v>
      </c>
      <c r="BD45" s="99">
        <f t="shared" si="7"/>
        <v>0</v>
      </c>
      <c r="BE45" s="99" t="str">
        <f t="shared" si="8"/>
        <v/>
      </c>
    </row>
    <row r="46" spans="1:57" ht="12" customHeight="1" x14ac:dyDescent="0.25">
      <c r="A46" s="46">
        <v>31</v>
      </c>
      <c r="B46" s="212" t="s">
        <v>137</v>
      </c>
      <c r="C46" s="69">
        <v>2</v>
      </c>
      <c r="D46" s="86">
        <v>2</v>
      </c>
      <c r="E46" s="69">
        <v>3</v>
      </c>
      <c r="F46" s="69">
        <v>4</v>
      </c>
      <c r="G46" s="69">
        <v>9</v>
      </c>
      <c r="H46" s="69">
        <v>12</v>
      </c>
      <c r="I46" s="69"/>
      <c r="J46" s="69"/>
      <c r="K46" s="69"/>
      <c r="L46" s="69"/>
      <c r="M46" s="69"/>
      <c r="N46" s="70"/>
      <c r="O46" s="69"/>
      <c r="P46" s="70"/>
      <c r="Q46" s="70"/>
      <c r="R46" s="78">
        <f t="shared" si="9"/>
        <v>32</v>
      </c>
      <c r="S46" s="57"/>
      <c r="T46" s="69">
        <v>4</v>
      </c>
      <c r="U46" s="69">
        <v>4</v>
      </c>
      <c r="V46" s="69">
        <v>2</v>
      </c>
      <c r="W46" s="69">
        <v>1.5</v>
      </c>
      <c r="X46" s="86">
        <f t="shared" si="11"/>
        <v>3.5</v>
      </c>
      <c r="Y46" s="86">
        <f t="shared" si="11"/>
        <v>5</v>
      </c>
      <c r="Z46" s="69"/>
      <c r="AA46" s="69"/>
      <c r="AB46" s="69"/>
      <c r="AC46" s="69"/>
      <c r="AD46" s="69"/>
      <c r="AE46" s="70"/>
      <c r="AF46" s="69"/>
      <c r="AG46" s="70"/>
      <c r="AH46" s="70"/>
      <c r="AI46" s="78">
        <f t="shared" si="10"/>
        <v>20</v>
      </c>
      <c r="AJ46" s="57"/>
      <c r="AK46" s="69"/>
      <c r="AL46" s="69"/>
      <c r="AM46" s="69"/>
      <c r="AN46" s="70"/>
      <c r="AO46" s="70"/>
      <c r="AP46" s="78">
        <f t="shared" si="0"/>
        <v>0</v>
      </c>
      <c r="AQ46" s="57"/>
      <c r="AR46" s="69"/>
      <c r="AS46" s="69"/>
      <c r="AT46" s="69"/>
      <c r="AU46" s="70"/>
      <c r="AV46" s="70"/>
      <c r="AW46" s="90">
        <f t="shared" si="1"/>
        <v>0</v>
      </c>
      <c r="AX46" s="85"/>
      <c r="AY46" s="99">
        <f t="shared" si="2"/>
        <v>13</v>
      </c>
      <c r="AZ46" s="99">
        <f t="shared" si="3"/>
        <v>19</v>
      </c>
      <c r="BA46" s="99">
        <f t="shared" si="4"/>
        <v>11.5</v>
      </c>
      <c r="BB46" s="99">
        <f t="shared" si="5"/>
        <v>8.5</v>
      </c>
      <c r="BC46" s="99">
        <f t="shared" si="6"/>
        <v>0</v>
      </c>
      <c r="BD46" s="99">
        <f t="shared" si="7"/>
        <v>0</v>
      </c>
      <c r="BE46" s="99" t="str">
        <f t="shared" si="8"/>
        <v/>
      </c>
    </row>
    <row r="47" spans="1:57" ht="12" customHeight="1" x14ac:dyDescent="0.25">
      <c r="A47" s="46">
        <v>32</v>
      </c>
      <c r="B47" s="212" t="s">
        <v>138</v>
      </c>
      <c r="C47" s="69">
        <v>4</v>
      </c>
      <c r="D47" s="86">
        <v>0</v>
      </c>
      <c r="E47" s="69">
        <v>2.5</v>
      </c>
      <c r="F47" s="69">
        <v>1</v>
      </c>
      <c r="G47" s="69">
        <v>8</v>
      </c>
      <c r="H47" s="69">
        <v>2</v>
      </c>
      <c r="I47" s="69"/>
      <c r="J47" s="69"/>
      <c r="K47" s="69"/>
      <c r="L47" s="69"/>
      <c r="M47" s="69"/>
      <c r="N47" s="70"/>
      <c r="O47" s="69"/>
      <c r="P47" s="70"/>
      <c r="Q47" s="70"/>
      <c r="R47" s="78">
        <f t="shared" si="9"/>
        <v>17.5</v>
      </c>
      <c r="S47" s="57"/>
      <c r="T47" s="69">
        <v>4</v>
      </c>
      <c r="U47" s="69">
        <v>0</v>
      </c>
      <c r="V47" s="69">
        <v>0.5</v>
      </c>
      <c r="W47" s="69">
        <v>0</v>
      </c>
      <c r="X47" s="86">
        <f t="shared" si="11"/>
        <v>0.5</v>
      </c>
      <c r="Y47" s="86">
        <f t="shared" si="11"/>
        <v>0.5</v>
      </c>
      <c r="Z47" s="69"/>
      <c r="AA47" s="69"/>
      <c r="AB47" s="69"/>
      <c r="AC47" s="69"/>
      <c r="AD47" s="69"/>
      <c r="AE47" s="70"/>
      <c r="AF47" s="69"/>
      <c r="AG47" s="70"/>
      <c r="AH47" s="70"/>
      <c r="AI47" s="78">
        <f t="shared" si="10"/>
        <v>5.5</v>
      </c>
      <c r="AJ47" s="57"/>
      <c r="AK47" s="69"/>
      <c r="AL47" s="69"/>
      <c r="AM47" s="69"/>
      <c r="AN47" s="70"/>
      <c r="AO47" s="70"/>
      <c r="AP47" s="78">
        <f t="shared" ref="AP47:AP78" si="12">SUM(AK47:AO47)</f>
        <v>0</v>
      </c>
      <c r="AQ47" s="57"/>
      <c r="AR47" s="69"/>
      <c r="AS47" s="69"/>
      <c r="AT47" s="69"/>
      <c r="AU47" s="70"/>
      <c r="AV47" s="70"/>
      <c r="AW47" s="90">
        <f t="shared" ref="AW47:AW78" si="13">SUM(AR47:AV47)</f>
        <v>0</v>
      </c>
      <c r="AX47" s="85"/>
      <c r="AY47" s="99">
        <f t="shared" ref="AY47:AY78" si="14">SUMIF($C$9:$Q$9,1,$C47:$Q47)+SUMIF($C$10:$Q$10,1,$C47:$Q47)+SUMIF($C$11:$Q$11,1,$C47:$Q47)+SUMIF($C$12:$Q$12,1,$C47:$Q47)+SUMIF($T$9:$AH$9,1,$T47:$AH47)+SUMIF($T$10:$AH$10,1,$T47:$AH47)+SUMIF($T$11:$AH$11,1,$T47:$AH47)+SUMIF($T$12:$AH$12,1,$T47:$AH47)+SUMIF($AK$9:$AO$9,1,$AK47:$AO47)+SUMIF($AK$10:$AO$10,1,$AK47:$AO47)+SUMIF($AK$11:$AO$11,1,$AK47:$AO47)+SUMIF($AK$12:$AO$12,1,$AK47:$AO47)+SUMIF($AR$9:$AV$9,1,$AR47:$AV47)+SUMIF($AR$10:$AV$10,1,$AR47:$AV47)+SUMIF($AR$11:$AV$11,1,$AR47:$AV47)+SUMIF($AR$12:$AV$12,1,$AR47:$AV47)</f>
        <v>12</v>
      </c>
      <c r="AZ47" s="99">
        <f t="shared" ref="AZ47:AZ78" si="15">SUMIF($C$9:$Q$9,2,$C47:$Q47)+SUMIF($C$10:$Q$10,2,$C47:$Q47)+SUMIF($C$11:$Q$11,2,$C47:$Q47)+SUMIF($C$12:$Q$12,2,$C47:$Q47)+SUMIF($T$9:$AH$9,2,$T47:$AH47)+SUMIF($T$10:$AH$10,2,$T47:$AH47)+SUMIF($T$11:$AH$11,2,$T47:$AH47)+SUMIF($T$12:$AH$12,2,$T47:$AH47)+SUMIF($AK$9:$AO$9,2,$AK47:$AO47)+SUMIF($AK$10:$AO$10,2,$AK47:$AO47)+SUMIF($AK$11:$AO$11,2,$AK47:$AO47)+SUMIF($AK$12:$AO$12,2,$AK47:$AO47)+SUMIF($AR$9:$AV$9,2,$AR47:$AV47)+SUMIF($AR$10:$AV$10,2,$AR47:$AV47)+SUMIF($AR$11:$AV$11,2,$AR47:$AV47)+SUMIF($AR$12:$AV$12,2,$AR47:$AV47)</f>
        <v>5.5</v>
      </c>
      <c r="BA47" s="99">
        <f t="shared" ref="BA47:BA78" si="16">SUMIF($C$9:$Q$9,3,$C47:$Q47)+SUMIF($C$10:$Q$10,3,$C47:$Q47)+SUMIF($C$11:$Q$11,3,$C47:$Q47)+SUMIF($C$12:$Q$12,3,$C47:$Q47)+SUMIF($T$9:$AH$9,3,$T47:$AH47)+SUMIF($T$10:$AH$10,3,$T47:$AH47)+SUMIF($T$11:$AH$11,3,$T47:$AH47)+SUMIF($T$12:$AH$12,3,$T47:$AH47)+SUMIF($AK$9:$AO$9,3,$AK47:$AO47)+SUMIF($AK$10:$AO$10,3,$AK47:$AO47)+SUMIF($AK$11:$AO$11,3,$AK47:$AO47)+SUMIF($AK$12:$AO$12,3,$AK47:$AO47)+SUMIF($AR$9:$AV$9,3,$AR47:$AV47)+SUMIF($AR$10:$AV$10,3,$AR47:$AV47)+SUMIF($AR$11:$AV$11,3,$AR47:$AV47)+SUMIF($AR$12:$AV$12,3,$AR47:$AV47)</f>
        <v>4.5</v>
      </c>
      <c r="BB47" s="99">
        <f t="shared" ref="BB47:BB78" si="17">SUMIF($C$9:$Q$9,4,$C47:$Q47)+SUMIF($C$10:$Q$10,4,$C47:$Q47)+SUMIF($C$11:$Q$11,4,$C47:$Q47)+SUMIF($C$12:$Q$12,4,$C47:$Q47)+SUMIF($T$9:$AH$9,4,$T47:$AH47)+SUMIF($T$10:$AH$10,4,$T47:$AH47)+SUMIF($T$11:$AH$11,4,$T47:$AH47)+SUMIF($T$12:$AH$12,4,$T47:$AH47)+SUMIF($AK$9:$AO$9,4,$AK47:$AO47)+SUMIF($AK$10:$AO$10,4,$AK47:$AO47)+SUMIF($AK$11:$AO$11,4,$AK47:$AO47)+SUMIF($AK$12:$AO$12,4,$AK47:$AO47)+SUMIF($AR$9:$AV$9,4,$AR47:$AV47)+SUMIF($AR$10:$AV$10,4,$AR47:$AV47)+SUMIF($AR$11:$AV$11,4,$AR47:$AV47)+SUMIF($AR$12:$AV$12,4,$AR47:$AV47)</f>
        <v>1</v>
      </c>
      <c r="BC47" s="99">
        <f t="shared" ref="BC47:BC78" si="18">SUMIF($C$9:$Q$9,5,$C47:$Q47)+SUMIF($C$10:$Q$10,5,$C47:$Q47)+SUMIF($C$11:$Q$11,5,$C47:$Q47)+SUMIF($C$12:$Q$12,5,$C47:$Q47)+SUMIF($T$9:$AH$9,5,$T47:$AH47)+SUMIF($T$10:$AH$10,5,$T47:$AH47)+SUMIF($T$11:$AH$11,5,$T47:$AH47)+SUMIF($T$12:$AH$12,5,$T47:$AH47)+SUMIF($AK$9:$AO$9,5,$AK47:$AO47)+SUMIF($AK$10:$AO$10,5,$AK47:$AO47)+SUMIF($AK$11:$AO$11,5,$AK47:$AO47)+SUMIF($AK$12:$AO$12,5,$AK47:$AO47)+SUMIF($AR$9:$AV$9,5,$AR47:$AV47)+SUMIF($AR$10:$AV$10,5,$AR47:$AV47)+SUMIF($AR$11:$AV$11,5,$AR47:$AV47)+SUMIF($AR$12:$AV$12,5,$AR47:$AV47)</f>
        <v>0</v>
      </c>
      <c r="BD47" s="99">
        <f t="shared" ref="BD47:BD78" si="19">IF($T$6&gt;5,SUMIF($C$9:$Q$9,6,$C47:$Q47)+SUMIF($C$10:$Q$10,6,$C47:$Q47)+SUMIF($C$11:$Q$11,6,$C47:$Q47)+SUMIF($C$12:$Q$12,6,$C47:$Q47)+SUMIF($T$9:$AH$9,6,$T47:$AH47)+SUMIF($T$10:$AH$10,6,$T47:$AH47)+SUMIF($T$11:$AH$11,6,$T47:$AH47)+SUMIF($T$12:$AH$12,6,$T47:$AH47)+SUMIF($AK$9:$AO$9,6,$AK47:$AO47)+SUMIF($AK$10:$AO$10,6,$AK47:$AO47)+SUMIF($AK$11:$AO$11,6,$AK47:$AO47)+SUMIF($AK$12:$AO$12,6,$AK47:$AO47)+SUMIF($AR$9:$AV$9,6,$AR47:$AV47)+SUMIF($AR$10:$AV$10,6,$AR47:$AV47)+SUMIF($AR$11:$AV$11,6,$AR47:$AV47)+SUMIF($AR$12:$AV$12,6,$AR47:$AV47),"")</f>
        <v>0</v>
      </c>
      <c r="BE47" s="99" t="str">
        <f t="shared" ref="BE47:BE78" si="20">IF($T$6&gt;6,SUMIF($C$9:$Q$9,7,$C47:$Q47)+SUMIF($C$10:$Q$10,7,$C47:$Q47)+SUMIF($C$11:$Q$11,7,$C47:$Q47)+SUMIF($C$12:$Q$12,7,$C47:$Q47)+SUMIF($T$9:$AH$9,7,$T47:$AH47)+SUMIF($T$10:$AH$10,7,$T47:$AH47)+SUMIF($T$11:$AH$11,7,$T47:$AH47)+SUMIF($T$12:$AH$12,7,$T47:$AH47)+SUMIF($AK$9:$AO$9,7,$AK47:$AO47)+SUMIF($AK$10:$AO$10,7,$AK47:$AO47)+SUMIF($AK$11:$AO$11,7,$AK47:$AO47)+SUMIF($AK$12:$AO$12,7,$AK47:$AO47)+SUMIF($AR$9:$AV$9,7,$AR47:$AV47)+SUMIF($AR$10:$AV$10,7,$AR47:$AV47)+SUMIF($AR$11:$AV$11,7,$AR47:$AV47)+SUMIF($AR$12:$AV$12,7,$AR47:$AV47),"")</f>
        <v/>
      </c>
    </row>
    <row r="48" spans="1:57" ht="12" customHeight="1" x14ac:dyDescent="0.25">
      <c r="A48" s="46">
        <v>33</v>
      </c>
      <c r="B48" s="212" t="s">
        <v>139</v>
      </c>
      <c r="C48" s="69">
        <v>3</v>
      </c>
      <c r="D48" s="86">
        <v>3</v>
      </c>
      <c r="E48" s="69">
        <v>2</v>
      </c>
      <c r="F48" s="69">
        <v>2</v>
      </c>
      <c r="G48" s="69">
        <v>7</v>
      </c>
      <c r="H48" s="69">
        <v>8</v>
      </c>
      <c r="I48" s="69"/>
      <c r="J48" s="69"/>
      <c r="K48" s="69"/>
      <c r="L48" s="69"/>
      <c r="M48" s="69"/>
      <c r="N48" s="70"/>
      <c r="O48" s="69"/>
      <c r="P48" s="70"/>
      <c r="Q48" s="70"/>
      <c r="R48" s="78">
        <f t="shared" si="9"/>
        <v>25</v>
      </c>
      <c r="S48" s="57"/>
      <c r="T48" s="69">
        <v>3</v>
      </c>
      <c r="U48" s="69">
        <v>4</v>
      </c>
      <c r="V48" s="69">
        <v>2</v>
      </c>
      <c r="W48" s="69">
        <v>0</v>
      </c>
      <c r="X48" s="86">
        <f t="shared" si="11"/>
        <v>2</v>
      </c>
      <c r="Y48" s="86">
        <f t="shared" si="11"/>
        <v>2</v>
      </c>
      <c r="Z48" s="69"/>
      <c r="AA48" s="69"/>
      <c r="AB48" s="69"/>
      <c r="AC48" s="69"/>
      <c r="AD48" s="69"/>
      <c r="AE48" s="70"/>
      <c r="AF48" s="69"/>
      <c r="AG48" s="70"/>
      <c r="AH48" s="70"/>
      <c r="AI48" s="78">
        <f t="shared" si="10"/>
        <v>13</v>
      </c>
      <c r="AJ48" s="57"/>
      <c r="AK48" s="69"/>
      <c r="AL48" s="69"/>
      <c r="AM48" s="69"/>
      <c r="AN48" s="70"/>
      <c r="AO48" s="70"/>
      <c r="AP48" s="78">
        <f t="shared" si="12"/>
        <v>0</v>
      </c>
      <c r="AQ48" s="57"/>
      <c r="AR48" s="69"/>
      <c r="AS48" s="69"/>
      <c r="AT48" s="69"/>
      <c r="AU48" s="70"/>
      <c r="AV48" s="70"/>
      <c r="AW48" s="90">
        <f t="shared" si="13"/>
        <v>0</v>
      </c>
      <c r="AX48" s="85"/>
      <c r="AY48" s="99">
        <f t="shared" si="14"/>
        <v>13</v>
      </c>
      <c r="AZ48" s="99">
        <f t="shared" si="15"/>
        <v>12</v>
      </c>
      <c r="BA48" s="99">
        <f t="shared" si="16"/>
        <v>9</v>
      </c>
      <c r="BB48" s="99">
        <f t="shared" si="17"/>
        <v>4</v>
      </c>
      <c r="BC48" s="99">
        <f t="shared" si="18"/>
        <v>0</v>
      </c>
      <c r="BD48" s="99">
        <f t="shared" si="19"/>
        <v>0</v>
      </c>
      <c r="BE48" s="99" t="str">
        <f t="shared" si="20"/>
        <v/>
      </c>
    </row>
    <row r="49" spans="1:57" ht="12" customHeight="1" x14ac:dyDescent="0.25">
      <c r="A49" s="46">
        <v>34</v>
      </c>
      <c r="B49" s="212" t="s">
        <v>140</v>
      </c>
      <c r="C49" s="69">
        <v>2</v>
      </c>
      <c r="D49" s="86">
        <v>0</v>
      </c>
      <c r="E49" s="69">
        <v>2</v>
      </c>
      <c r="F49" s="69">
        <v>2</v>
      </c>
      <c r="G49" s="69">
        <v>4</v>
      </c>
      <c r="H49" s="69">
        <v>8</v>
      </c>
      <c r="I49" s="69"/>
      <c r="J49" s="69"/>
      <c r="K49" s="69"/>
      <c r="L49" s="69"/>
      <c r="M49" s="69"/>
      <c r="N49" s="70"/>
      <c r="O49" s="69"/>
      <c r="P49" s="70"/>
      <c r="Q49" s="70"/>
      <c r="R49" s="78">
        <f t="shared" si="9"/>
        <v>18</v>
      </c>
      <c r="S49" s="57"/>
      <c r="T49" s="69">
        <v>2</v>
      </c>
      <c r="U49" s="69">
        <v>2</v>
      </c>
      <c r="V49" s="69">
        <v>3</v>
      </c>
      <c r="W49" s="69">
        <v>2</v>
      </c>
      <c r="X49" s="86">
        <f t="shared" si="11"/>
        <v>5</v>
      </c>
      <c r="Y49" s="86">
        <f t="shared" si="11"/>
        <v>7</v>
      </c>
      <c r="Z49" s="69"/>
      <c r="AA49" s="69"/>
      <c r="AB49" s="69"/>
      <c r="AC49" s="69"/>
      <c r="AD49" s="69"/>
      <c r="AE49" s="70"/>
      <c r="AF49" s="69"/>
      <c r="AG49" s="70"/>
      <c r="AH49" s="70"/>
      <c r="AI49" s="78">
        <f t="shared" si="10"/>
        <v>21</v>
      </c>
      <c r="AJ49" s="57"/>
      <c r="AK49" s="69"/>
      <c r="AL49" s="69"/>
      <c r="AM49" s="69"/>
      <c r="AN49" s="70"/>
      <c r="AO49" s="70"/>
      <c r="AP49" s="78">
        <f t="shared" si="12"/>
        <v>0</v>
      </c>
      <c r="AQ49" s="57"/>
      <c r="AR49" s="69"/>
      <c r="AS49" s="69"/>
      <c r="AT49" s="69"/>
      <c r="AU49" s="70"/>
      <c r="AV49" s="70"/>
      <c r="AW49" s="90">
        <f t="shared" si="13"/>
        <v>0</v>
      </c>
      <c r="AX49" s="85"/>
      <c r="AY49" s="99">
        <f t="shared" si="14"/>
        <v>6</v>
      </c>
      <c r="AZ49" s="99">
        <f t="shared" si="15"/>
        <v>12</v>
      </c>
      <c r="BA49" s="99">
        <f t="shared" si="16"/>
        <v>9</v>
      </c>
      <c r="BB49" s="99">
        <f t="shared" si="17"/>
        <v>12</v>
      </c>
      <c r="BC49" s="99">
        <f t="shared" si="18"/>
        <v>0</v>
      </c>
      <c r="BD49" s="99">
        <f t="shared" si="19"/>
        <v>0</v>
      </c>
      <c r="BE49" s="99" t="str">
        <f t="shared" si="20"/>
        <v/>
      </c>
    </row>
    <row r="50" spans="1:57" ht="12" customHeight="1" x14ac:dyDescent="0.25">
      <c r="A50" s="46">
        <v>35</v>
      </c>
      <c r="B50" s="212" t="s">
        <v>141</v>
      </c>
      <c r="C50" s="69">
        <v>2</v>
      </c>
      <c r="D50" s="86">
        <v>3</v>
      </c>
      <c r="E50" s="69">
        <v>2</v>
      </c>
      <c r="F50" s="69">
        <v>4</v>
      </c>
      <c r="G50" s="69">
        <v>6</v>
      </c>
      <c r="H50" s="69">
        <v>11</v>
      </c>
      <c r="I50" s="69"/>
      <c r="J50" s="69"/>
      <c r="K50" s="69"/>
      <c r="L50" s="69"/>
      <c r="M50" s="69"/>
      <c r="N50" s="70"/>
      <c r="O50" s="69"/>
      <c r="P50" s="70"/>
      <c r="Q50" s="70"/>
      <c r="R50" s="78">
        <f t="shared" si="9"/>
        <v>28</v>
      </c>
      <c r="S50" s="57"/>
      <c r="T50" s="69">
        <v>3</v>
      </c>
      <c r="U50" s="69">
        <v>0</v>
      </c>
      <c r="V50" s="69">
        <v>0.5</v>
      </c>
      <c r="W50" s="69">
        <v>3</v>
      </c>
      <c r="X50" s="86">
        <f t="shared" si="11"/>
        <v>3.5</v>
      </c>
      <c r="Y50" s="86">
        <f t="shared" si="11"/>
        <v>6.5</v>
      </c>
      <c r="Z50" s="69"/>
      <c r="AA50" s="69"/>
      <c r="AB50" s="69"/>
      <c r="AC50" s="69"/>
      <c r="AD50" s="69"/>
      <c r="AE50" s="70"/>
      <c r="AF50" s="69"/>
      <c r="AG50" s="70"/>
      <c r="AH50" s="70"/>
      <c r="AI50" s="78">
        <f t="shared" si="10"/>
        <v>16.5</v>
      </c>
      <c r="AJ50" s="57"/>
      <c r="AK50" s="69"/>
      <c r="AL50" s="69"/>
      <c r="AM50" s="69"/>
      <c r="AN50" s="70"/>
      <c r="AO50" s="70"/>
      <c r="AP50" s="78">
        <f t="shared" si="12"/>
        <v>0</v>
      </c>
      <c r="AQ50" s="57"/>
      <c r="AR50" s="69"/>
      <c r="AS50" s="69"/>
      <c r="AT50" s="69"/>
      <c r="AU50" s="70"/>
      <c r="AV50" s="70"/>
      <c r="AW50" s="90">
        <f t="shared" si="13"/>
        <v>0</v>
      </c>
      <c r="AX50" s="85"/>
      <c r="AY50" s="99">
        <f t="shared" si="14"/>
        <v>11</v>
      </c>
      <c r="AZ50" s="99">
        <f t="shared" si="15"/>
        <v>17</v>
      </c>
      <c r="BA50" s="99">
        <f t="shared" si="16"/>
        <v>6.5</v>
      </c>
      <c r="BB50" s="99">
        <f t="shared" si="17"/>
        <v>10</v>
      </c>
      <c r="BC50" s="99">
        <f t="shared" si="18"/>
        <v>0</v>
      </c>
      <c r="BD50" s="99">
        <f t="shared" si="19"/>
        <v>0</v>
      </c>
      <c r="BE50" s="99" t="str">
        <f t="shared" si="20"/>
        <v/>
      </c>
    </row>
    <row r="51" spans="1:57" ht="12" customHeight="1" x14ac:dyDescent="0.25">
      <c r="A51" s="46">
        <v>36</v>
      </c>
      <c r="B51" s="212" t="s">
        <v>142</v>
      </c>
      <c r="C51" s="69">
        <v>4</v>
      </c>
      <c r="D51" s="86">
        <v>3</v>
      </c>
      <c r="E51" s="69">
        <v>4</v>
      </c>
      <c r="F51" s="69">
        <v>4</v>
      </c>
      <c r="G51" s="69">
        <v>12</v>
      </c>
      <c r="H51" s="69">
        <v>10</v>
      </c>
      <c r="I51" s="69"/>
      <c r="J51" s="69"/>
      <c r="K51" s="69"/>
      <c r="L51" s="69"/>
      <c r="M51" s="69"/>
      <c r="N51" s="70"/>
      <c r="O51" s="69"/>
      <c r="P51" s="70"/>
      <c r="Q51" s="70"/>
      <c r="R51" s="78">
        <f t="shared" si="9"/>
        <v>37</v>
      </c>
      <c r="S51" s="57"/>
      <c r="T51" s="69">
        <v>4</v>
      </c>
      <c r="U51" s="69">
        <v>4</v>
      </c>
      <c r="V51" s="69">
        <v>3.5</v>
      </c>
      <c r="W51" s="69">
        <v>4</v>
      </c>
      <c r="X51" s="86">
        <f t="shared" si="11"/>
        <v>7.5</v>
      </c>
      <c r="Y51" s="86">
        <f t="shared" si="11"/>
        <v>11.5</v>
      </c>
      <c r="Z51" s="69"/>
      <c r="AA51" s="69"/>
      <c r="AB51" s="69"/>
      <c r="AC51" s="69"/>
      <c r="AD51" s="69"/>
      <c r="AE51" s="70"/>
      <c r="AF51" s="69"/>
      <c r="AG51" s="70"/>
      <c r="AH51" s="70"/>
      <c r="AI51" s="78">
        <f t="shared" si="10"/>
        <v>34.5</v>
      </c>
      <c r="AJ51" s="57"/>
      <c r="AK51" s="69"/>
      <c r="AL51" s="69"/>
      <c r="AM51" s="69"/>
      <c r="AN51" s="70"/>
      <c r="AO51" s="70"/>
      <c r="AP51" s="78">
        <f t="shared" si="12"/>
        <v>0</v>
      </c>
      <c r="AQ51" s="57"/>
      <c r="AR51" s="69"/>
      <c r="AS51" s="69"/>
      <c r="AT51" s="69"/>
      <c r="AU51" s="70"/>
      <c r="AV51" s="70"/>
      <c r="AW51" s="90">
        <f t="shared" si="13"/>
        <v>0</v>
      </c>
      <c r="AX51" s="85"/>
      <c r="AY51" s="99">
        <f t="shared" si="14"/>
        <v>19</v>
      </c>
      <c r="AZ51" s="99">
        <f t="shared" si="15"/>
        <v>18</v>
      </c>
      <c r="BA51" s="99">
        <f t="shared" si="16"/>
        <v>15.5</v>
      </c>
      <c r="BB51" s="99">
        <f t="shared" si="17"/>
        <v>19</v>
      </c>
      <c r="BC51" s="99">
        <f t="shared" si="18"/>
        <v>0</v>
      </c>
      <c r="BD51" s="99">
        <f t="shared" si="19"/>
        <v>0</v>
      </c>
      <c r="BE51" s="99" t="str">
        <f t="shared" si="20"/>
        <v/>
      </c>
    </row>
    <row r="52" spans="1:57" ht="12" customHeight="1" x14ac:dyDescent="0.25">
      <c r="A52" s="46">
        <v>37</v>
      </c>
      <c r="B52" s="212" t="s">
        <v>143</v>
      </c>
      <c r="C52" s="69">
        <v>2</v>
      </c>
      <c r="D52" s="86">
        <v>2</v>
      </c>
      <c r="E52" s="69">
        <v>2</v>
      </c>
      <c r="F52" s="69">
        <v>4</v>
      </c>
      <c r="G52" s="69">
        <v>5</v>
      </c>
      <c r="H52" s="69">
        <v>4</v>
      </c>
      <c r="I52" s="69"/>
      <c r="J52" s="69"/>
      <c r="K52" s="69"/>
      <c r="L52" s="69"/>
      <c r="M52" s="69"/>
      <c r="N52" s="70"/>
      <c r="O52" s="69"/>
      <c r="P52" s="70"/>
      <c r="Q52" s="70"/>
      <c r="R52" s="78">
        <f t="shared" si="9"/>
        <v>19</v>
      </c>
      <c r="S52" s="57"/>
      <c r="T52" s="69">
        <v>3</v>
      </c>
      <c r="U52" s="69">
        <v>0</v>
      </c>
      <c r="V52" s="69">
        <v>3</v>
      </c>
      <c r="W52" s="69">
        <v>0</v>
      </c>
      <c r="X52" s="86">
        <f t="shared" si="11"/>
        <v>3</v>
      </c>
      <c r="Y52" s="86">
        <f t="shared" si="11"/>
        <v>3</v>
      </c>
      <c r="Z52" s="69"/>
      <c r="AA52" s="69"/>
      <c r="AB52" s="69"/>
      <c r="AC52" s="69"/>
      <c r="AD52" s="69"/>
      <c r="AE52" s="70"/>
      <c r="AF52" s="69"/>
      <c r="AG52" s="70"/>
      <c r="AH52" s="70"/>
      <c r="AI52" s="78">
        <f t="shared" si="10"/>
        <v>12</v>
      </c>
      <c r="AJ52" s="57"/>
      <c r="AK52" s="69"/>
      <c r="AL52" s="69"/>
      <c r="AM52" s="69"/>
      <c r="AN52" s="70"/>
      <c r="AO52" s="70"/>
      <c r="AP52" s="78">
        <f t="shared" si="12"/>
        <v>0</v>
      </c>
      <c r="AQ52" s="57"/>
      <c r="AR52" s="69"/>
      <c r="AS52" s="69"/>
      <c r="AT52" s="69"/>
      <c r="AU52" s="70"/>
      <c r="AV52" s="70"/>
      <c r="AW52" s="90">
        <f t="shared" si="13"/>
        <v>0</v>
      </c>
      <c r="AX52" s="85"/>
      <c r="AY52" s="99">
        <f t="shared" si="14"/>
        <v>9</v>
      </c>
      <c r="AZ52" s="99">
        <f t="shared" si="15"/>
        <v>10</v>
      </c>
      <c r="BA52" s="99">
        <f t="shared" si="16"/>
        <v>6</v>
      </c>
      <c r="BB52" s="99">
        <f t="shared" si="17"/>
        <v>6</v>
      </c>
      <c r="BC52" s="99">
        <f t="shared" si="18"/>
        <v>0</v>
      </c>
      <c r="BD52" s="99">
        <f t="shared" si="19"/>
        <v>0</v>
      </c>
      <c r="BE52" s="99" t="str">
        <f t="shared" si="20"/>
        <v/>
      </c>
    </row>
    <row r="53" spans="1:57" ht="12" customHeight="1" x14ac:dyDescent="0.25">
      <c r="A53" s="46">
        <v>38</v>
      </c>
      <c r="B53" s="212" t="s">
        <v>144</v>
      </c>
      <c r="C53" s="69">
        <v>3.5</v>
      </c>
      <c r="D53" s="86">
        <v>4</v>
      </c>
      <c r="E53" s="69">
        <v>3</v>
      </c>
      <c r="F53" s="69">
        <v>4</v>
      </c>
      <c r="G53" s="69">
        <v>11</v>
      </c>
      <c r="H53" s="69">
        <v>12</v>
      </c>
      <c r="I53" s="69"/>
      <c r="J53" s="69"/>
      <c r="K53" s="69"/>
      <c r="L53" s="69"/>
      <c r="M53" s="69"/>
      <c r="N53" s="70"/>
      <c r="O53" s="69"/>
      <c r="P53" s="70"/>
      <c r="Q53" s="70"/>
      <c r="R53" s="78">
        <f t="shared" si="9"/>
        <v>37.5</v>
      </c>
      <c r="S53" s="57"/>
      <c r="T53" s="69">
        <v>4</v>
      </c>
      <c r="U53" s="69">
        <v>4</v>
      </c>
      <c r="V53" s="69">
        <v>2</v>
      </c>
      <c r="W53" s="69">
        <v>4</v>
      </c>
      <c r="X53" s="86">
        <f t="shared" si="11"/>
        <v>6</v>
      </c>
      <c r="Y53" s="86">
        <f t="shared" si="11"/>
        <v>10</v>
      </c>
      <c r="Z53" s="69"/>
      <c r="AA53" s="69"/>
      <c r="AB53" s="69"/>
      <c r="AC53" s="69"/>
      <c r="AD53" s="69"/>
      <c r="AE53" s="70"/>
      <c r="AF53" s="69"/>
      <c r="AG53" s="70"/>
      <c r="AH53" s="70"/>
      <c r="AI53" s="78">
        <f t="shared" si="10"/>
        <v>30</v>
      </c>
      <c r="AJ53" s="57"/>
      <c r="AK53" s="69"/>
      <c r="AL53" s="69"/>
      <c r="AM53" s="69"/>
      <c r="AN53" s="70"/>
      <c r="AO53" s="70"/>
      <c r="AP53" s="78">
        <f t="shared" si="12"/>
        <v>0</v>
      </c>
      <c r="AQ53" s="57"/>
      <c r="AR53" s="69"/>
      <c r="AS53" s="69"/>
      <c r="AT53" s="69"/>
      <c r="AU53" s="70"/>
      <c r="AV53" s="70"/>
      <c r="AW53" s="90">
        <f t="shared" si="13"/>
        <v>0</v>
      </c>
      <c r="AX53" s="85"/>
      <c r="AY53" s="99">
        <f t="shared" si="14"/>
        <v>18.5</v>
      </c>
      <c r="AZ53" s="99">
        <f t="shared" si="15"/>
        <v>19</v>
      </c>
      <c r="BA53" s="99">
        <f t="shared" si="16"/>
        <v>14</v>
      </c>
      <c r="BB53" s="99">
        <f t="shared" si="17"/>
        <v>16</v>
      </c>
      <c r="BC53" s="99">
        <f t="shared" si="18"/>
        <v>0</v>
      </c>
      <c r="BD53" s="99">
        <f t="shared" si="19"/>
        <v>0</v>
      </c>
      <c r="BE53" s="99" t="str">
        <f t="shared" si="20"/>
        <v/>
      </c>
    </row>
    <row r="54" spans="1:57" ht="12" customHeight="1" x14ac:dyDescent="0.25">
      <c r="A54" s="46">
        <v>39</v>
      </c>
      <c r="B54" s="212" t="s">
        <v>145</v>
      </c>
      <c r="C54" s="69">
        <v>4</v>
      </c>
      <c r="D54" s="86">
        <v>3</v>
      </c>
      <c r="E54" s="69">
        <v>0</v>
      </c>
      <c r="F54" s="69">
        <v>4</v>
      </c>
      <c r="G54" s="69">
        <v>6</v>
      </c>
      <c r="H54" s="69">
        <v>9</v>
      </c>
      <c r="I54" s="69"/>
      <c r="J54" s="69"/>
      <c r="K54" s="69"/>
      <c r="L54" s="69"/>
      <c r="M54" s="69"/>
      <c r="N54" s="70"/>
      <c r="O54" s="69"/>
      <c r="P54" s="70"/>
      <c r="Q54" s="70"/>
      <c r="R54" s="78">
        <f t="shared" si="9"/>
        <v>26</v>
      </c>
      <c r="S54" s="57"/>
      <c r="T54" s="69">
        <v>4</v>
      </c>
      <c r="U54" s="69">
        <v>1</v>
      </c>
      <c r="V54" s="69">
        <v>3</v>
      </c>
      <c r="W54" s="69">
        <v>1</v>
      </c>
      <c r="X54" s="86">
        <f t="shared" si="11"/>
        <v>4</v>
      </c>
      <c r="Y54" s="86">
        <f t="shared" si="11"/>
        <v>5</v>
      </c>
      <c r="Z54" s="69"/>
      <c r="AA54" s="69"/>
      <c r="AB54" s="69"/>
      <c r="AC54" s="69"/>
      <c r="AD54" s="69"/>
      <c r="AE54" s="70"/>
      <c r="AF54" s="69"/>
      <c r="AG54" s="70"/>
      <c r="AH54" s="70"/>
      <c r="AI54" s="78">
        <f t="shared" si="10"/>
        <v>18</v>
      </c>
      <c r="AJ54" s="57"/>
      <c r="AK54" s="69"/>
      <c r="AL54" s="69"/>
      <c r="AM54" s="69"/>
      <c r="AN54" s="70"/>
      <c r="AO54" s="70"/>
      <c r="AP54" s="78">
        <f t="shared" si="12"/>
        <v>0</v>
      </c>
      <c r="AQ54" s="57"/>
      <c r="AR54" s="69"/>
      <c r="AS54" s="69"/>
      <c r="AT54" s="69"/>
      <c r="AU54" s="70"/>
      <c r="AV54" s="70"/>
      <c r="AW54" s="90">
        <f t="shared" si="13"/>
        <v>0</v>
      </c>
      <c r="AX54" s="85"/>
      <c r="AY54" s="99">
        <f t="shared" si="14"/>
        <v>13</v>
      </c>
      <c r="AZ54" s="99">
        <f t="shared" si="15"/>
        <v>13</v>
      </c>
      <c r="BA54" s="99">
        <f t="shared" si="16"/>
        <v>9</v>
      </c>
      <c r="BB54" s="99">
        <f t="shared" si="17"/>
        <v>9</v>
      </c>
      <c r="BC54" s="99">
        <f t="shared" si="18"/>
        <v>0</v>
      </c>
      <c r="BD54" s="99">
        <f t="shared" si="19"/>
        <v>0</v>
      </c>
      <c r="BE54" s="99" t="str">
        <f t="shared" si="20"/>
        <v/>
      </c>
    </row>
    <row r="55" spans="1:57" ht="12" customHeight="1" x14ac:dyDescent="0.25">
      <c r="A55" s="46">
        <v>40</v>
      </c>
      <c r="B55" s="212" t="s">
        <v>146</v>
      </c>
      <c r="C55" s="69">
        <v>2</v>
      </c>
      <c r="D55" s="86">
        <v>3</v>
      </c>
      <c r="E55" s="69">
        <v>2.5</v>
      </c>
      <c r="F55" s="69">
        <v>1</v>
      </c>
      <c r="G55" s="69">
        <v>6</v>
      </c>
      <c r="H55" s="69">
        <v>8</v>
      </c>
      <c r="I55" s="69"/>
      <c r="J55" s="69"/>
      <c r="K55" s="69"/>
      <c r="L55" s="69"/>
      <c r="M55" s="69"/>
      <c r="N55" s="70"/>
      <c r="O55" s="69"/>
      <c r="P55" s="70"/>
      <c r="Q55" s="70"/>
      <c r="R55" s="78">
        <f t="shared" si="9"/>
        <v>22.5</v>
      </c>
      <c r="S55" s="57"/>
      <c r="T55" s="69">
        <v>0</v>
      </c>
      <c r="U55" s="69">
        <v>0</v>
      </c>
      <c r="V55" s="69">
        <v>0</v>
      </c>
      <c r="W55" s="69">
        <v>2</v>
      </c>
      <c r="X55" s="86">
        <f t="shared" si="11"/>
        <v>2</v>
      </c>
      <c r="Y55" s="86">
        <f t="shared" si="11"/>
        <v>4</v>
      </c>
      <c r="Z55" s="69"/>
      <c r="AA55" s="69"/>
      <c r="AB55" s="69"/>
      <c r="AC55" s="69"/>
      <c r="AD55" s="69"/>
      <c r="AE55" s="70"/>
      <c r="AF55" s="69"/>
      <c r="AG55" s="70"/>
      <c r="AH55" s="70"/>
      <c r="AI55" s="78">
        <f t="shared" si="10"/>
        <v>8</v>
      </c>
      <c r="AJ55" s="57"/>
      <c r="AK55" s="69"/>
      <c r="AL55" s="69"/>
      <c r="AM55" s="69"/>
      <c r="AN55" s="70"/>
      <c r="AO55" s="70"/>
      <c r="AP55" s="78">
        <f t="shared" si="12"/>
        <v>0</v>
      </c>
      <c r="AQ55" s="57"/>
      <c r="AR55" s="69"/>
      <c r="AS55" s="69"/>
      <c r="AT55" s="69"/>
      <c r="AU55" s="70"/>
      <c r="AV55" s="70"/>
      <c r="AW55" s="90">
        <f t="shared" si="13"/>
        <v>0</v>
      </c>
      <c r="AX55" s="85"/>
      <c r="AY55" s="99">
        <f t="shared" si="14"/>
        <v>11</v>
      </c>
      <c r="AZ55" s="99">
        <f t="shared" si="15"/>
        <v>11.5</v>
      </c>
      <c r="BA55" s="99">
        <f t="shared" si="16"/>
        <v>2</v>
      </c>
      <c r="BB55" s="99">
        <f t="shared" si="17"/>
        <v>6</v>
      </c>
      <c r="BC55" s="99">
        <f t="shared" si="18"/>
        <v>0</v>
      </c>
      <c r="BD55" s="99">
        <f t="shared" si="19"/>
        <v>0</v>
      </c>
      <c r="BE55" s="99" t="str">
        <f t="shared" si="20"/>
        <v/>
      </c>
    </row>
    <row r="56" spans="1:57" ht="12" customHeight="1" x14ac:dyDescent="0.25">
      <c r="A56" s="46">
        <v>41</v>
      </c>
      <c r="B56" s="212" t="s">
        <v>147</v>
      </c>
      <c r="C56" s="69">
        <v>4</v>
      </c>
      <c r="D56" s="86">
        <v>4</v>
      </c>
      <c r="E56" s="69">
        <v>3</v>
      </c>
      <c r="F56" s="69">
        <v>2</v>
      </c>
      <c r="G56" s="69">
        <v>7</v>
      </c>
      <c r="H56" s="69">
        <v>10</v>
      </c>
      <c r="I56" s="69"/>
      <c r="J56" s="69"/>
      <c r="K56" s="69"/>
      <c r="L56" s="69"/>
      <c r="M56" s="69"/>
      <c r="N56" s="70"/>
      <c r="O56" s="69"/>
      <c r="P56" s="70"/>
      <c r="Q56" s="70"/>
      <c r="R56" s="78">
        <f t="shared" si="9"/>
        <v>30</v>
      </c>
      <c r="S56" s="57"/>
      <c r="T56" s="69">
        <v>4</v>
      </c>
      <c r="U56" s="69">
        <v>0</v>
      </c>
      <c r="V56" s="69">
        <v>2</v>
      </c>
      <c r="W56" s="69">
        <v>0</v>
      </c>
      <c r="X56" s="86">
        <f t="shared" si="11"/>
        <v>2</v>
      </c>
      <c r="Y56" s="86">
        <f t="shared" si="11"/>
        <v>2</v>
      </c>
      <c r="Z56" s="69"/>
      <c r="AA56" s="69"/>
      <c r="AB56" s="69"/>
      <c r="AC56" s="69"/>
      <c r="AD56" s="69"/>
      <c r="AE56" s="70"/>
      <c r="AF56" s="69"/>
      <c r="AG56" s="70"/>
      <c r="AH56" s="70"/>
      <c r="AI56" s="78">
        <f t="shared" si="10"/>
        <v>10</v>
      </c>
      <c r="AJ56" s="57"/>
      <c r="AK56" s="69"/>
      <c r="AL56" s="69"/>
      <c r="AM56" s="69"/>
      <c r="AN56" s="70"/>
      <c r="AO56" s="70"/>
      <c r="AP56" s="78">
        <f t="shared" si="12"/>
        <v>0</v>
      </c>
      <c r="AQ56" s="57"/>
      <c r="AR56" s="69"/>
      <c r="AS56" s="69"/>
      <c r="AT56" s="69"/>
      <c r="AU56" s="70"/>
      <c r="AV56" s="70"/>
      <c r="AW56" s="90">
        <f t="shared" si="13"/>
        <v>0</v>
      </c>
      <c r="AX56" s="85"/>
      <c r="AY56" s="99">
        <f t="shared" si="14"/>
        <v>15</v>
      </c>
      <c r="AZ56" s="99">
        <f t="shared" si="15"/>
        <v>15</v>
      </c>
      <c r="BA56" s="99">
        <f t="shared" si="16"/>
        <v>6</v>
      </c>
      <c r="BB56" s="99">
        <f t="shared" si="17"/>
        <v>4</v>
      </c>
      <c r="BC56" s="99">
        <f t="shared" si="18"/>
        <v>0</v>
      </c>
      <c r="BD56" s="99">
        <f t="shared" si="19"/>
        <v>0</v>
      </c>
      <c r="BE56" s="99" t="str">
        <f t="shared" si="20"/>
        <v/>
      </c>
    </row>
    <row r="57" spans="1:57" ht="12" customHeight="1" x14ac:dyDescent="0.25">
      <c r="A57" s="46">
        <v>42</v>
      </c>
      <c r="B57" s="212" t="s">
        <v>148</v>
      </c>
      <c r="C57" s="69">
        <v>2.5</v>
      </c>
      <c r="D57" s="86">
        <v>3</v>
      </c>
      <c r="E57" s="69">
        <v>1.5</v>
      </c>
      <c r="F57" s="69">
        <v>1</v>
      </c>
      <c r="G57" s="69">
        <v>4</v>
      </c>
      <c r="H57" s="69">
        <v>12</v>
      </c>
      <c r="I57" s="69"/>
      <c r="J57" s="69"/>
      <c r="K57" s="69"/>
      <c r="L57" s="69"/>
      <c r="M57" s="69"/>
      <c r="N57" s="70"/>
      <c r="O57" s="69"/>
      <c r="P57" s="70"/>
      <c r="Q57" s="70"/>
      <c r="R57" s="78">
        <f t="shared" si="9"/>
        <v>24</v>
      </c>
      <c r="S57" s="57"/>
      <c r="T57" s="69">
        <v>4</v>
      </c>
      <c r="U57" s="69">
        <v>4</v>
      </c>
      <c r="V57" s="69">
        <v>2</v>
      </c>
      <c r="W57" s="69">
        <v>3.5</v>
      </c>
      <c r="X57" s="86">
        <f t="shared" si="11"/>
        <v>5.5</v>
      </c>
      <c r="Y57" s="86">
        <f t="shared" si="11"/>
        <v>9</v>
      </c>
      <c r="Z57" s="69"/>
      <c r="AA57" s="69"/>
      <c r="AB57" s="69"/>
      <c r="AC57" s="69"/>
      <c r="AD57" s="69"/>
      <c r="AE57" s="70"/>
      <c r="AF57" s="69"/>
      <c r="AG57" s="70"/>
      <c r="AH57" s="70"/>
      <c r="AI57" s="78">
        <f t="shared" si="10"/>
        <v>28</v>
      </c>
      <c r="AJ57" s="57"/>
      <c r="AK57" s="69"/>
      <c r="AL57" s="69"/>
      <c r="AM57" s="69"/>
      <c r="AN57" s="70"/>
      <c r="AO57" s="70"/>
      <c r="AP57" s="78">
        <f t="shared" si="12"/>
        <v>0</v>
      </c>
      <c r="AQ57" s="57"/>
      <c r="AR57" s="69"/>
      <c r="AS57" s="69"/>
      <c r="AT57" s="69"/>
      <c r="AU57" s="70"/>
      <c r="AV57" s="70"/>
      <c r="AW57" s="90">
        <f t="shared" si="13"/>
        <v>0</v>
      </c>
      <c r="AX57" s="85"/>
      <c r="AY57" s="99">
        <f t="shared" si="14"/>
        <v>9.5</v>
      </c>
      <c r="AZ57" s="99">
        <f t="shared" si="15"/>
        <v>14.5</v>
      </c>
      <c r="BA57" s="99">
        <f t="shared" si="16"/>
        <v>13.5</v>
      </c>
      <c r="BB57" s="99">
        <f t="shared" si="17"/>
        <v>14.5</v>
      </c>
      <c r="BC57" s="99">
        <f t="shared" si="18"/>
        <v>0</v>
      </c>
      <c r="BD57" s="99">
        <f t="shared" si="19"/>
        <v>0</v>
      </c>
      <c r="BE57" s="99" t="str">
        <f t="shared" si="20"/>
        <v/>
      </c>
    </row>
    <row r="58" spans="1:57" ht="12" customHeight="1" x14ac:dyDescent="0.25">
      <c r="A58" s="46">
        <v>43</v>
      </c>
      <c r="B58" s="212" t="s">
        <v>149</v>
      </c>
      <c r="C58" s="69">
        <v>4</v>
      </c>
      <c r="D58" s="86">
        <v>3</v>
      </c>
      <c r="E58" s="69">
        <v>2.5</v>
      </c>
      <c r="F58" s="69">
        <v>2.5</v>
      </c>
      <c r="G58" s="69">
        <v>6</v>
      </c>
      <c r="H58" s="69">
        <v>7</v>
      </c>
      <c r="I58" s="69"/>
      <c r="J58" s="69"/>
      <c r="K58" s="69"/>
      <c r="L58" s="69"/>
      <c r="M58" s="69"/>
      <c r="N58" s="70"/>
      <c r="O58" s="69"/>
      <c r="P58" s="70"/>
      <c r="Q58" s="70"/>
      <c r="R58" s="78">
        <f t="shared" si="9"/>
        <v>25</v>
      </c>
      <c r="S58" s="57"/>
      <c r="T58" s="69">
        <v>0.5</v>
      </c>
      <c r="U58" s="69">
        <v>4</v>
      </c>
      <c r="V58" s="69">
        <v>1</v>
      </c>
      <c r="W58" s="69">
        <v>0</v>
      </c>
      <c r="X58" s="86">
        <f t="shared" si="11"/>
        <v>1</v>
      </c>
      <c r="Y58" s="86">
        <f t="shared" si="11"/>
        <v>1</v>
      </c>
      <c r="Z58" s="69"/>
      <c r="AA58" s="69"/>
      <c r="AB58" s="69"/>
      <c r="AC58" s="69"/>
      <c r="AD58" s="69"/>
      <c r="AE58" s="70"/>
      <c r="AF58" s="69"/>
      <c r="AG58" s="70"/>
      <c r="AH58" s="70"/>
      <c r="AI58" s="78">
        <f t="shared" si="10"/>
        <v>7.5</v>
      </c>
      <c r="AJ58" s="57"/>
      <c r="AK58" s="69"/>
      <c r="AL58" s="69"/>
      <c r="AM58" s="69"/>
      <c r="AN58" s="70"/>
      <c r="AO58" s="70"/>
      <c r="AP58" s="78">
        <f t="shared" si="12"/>
        <v>0</v>
      </c>
      <c r="AQ58" s="57"/>
      <c r="AR58" s="69"/>
      <c r="AS58" s="69"/>
      <c r="AT58" s="69"/>
      <c r="AU58" s="70"/>
      <c r="AV58" s="70"/>
      <c r="AW58" s="90">
        <f t="shared" si="13"/>
        <v>0</v>
      </c>
      <c r="AX58" s="85"/>
      <c r="AY58" s="99">
        <f t="shared" si="14"/>
        <v>13</v>
      </c>
      <c r="AZ58" s="99">
        <f t="shared" si="15"/>
        <v>12</v>
      </c>
      <c r="BA58" s="99">
        <f t="shared" si="16"/>
        <v>5.5</v>
      </c>
      <c r="BB58" s="99">
        <f t="shared" si="17"/>
        <v>2</v>
      </c>
      <c r="BC58" s="99">
        <f t="shared" si="18"/>
        <v>0</v>
      </c>
      <c r="BD58" s="99">
        <f t="shared" si="19"/>
        <v>0</v>
      </c>
      <c r="BE58" s="99" t="str">
        <f t="shared" si="20"/>
        <v/>
      </c>
    </row>
    <row r="59" spans="1:57" ht="12" customHeight="1" x14ac:dyDescent="0.25">
      <c r="A59" s="46">
        <v>44</v>
      </c>
      <c r="B59" s="212" t="s">
        <v>150</v>
      </c>
      <c r="C59" s="69">
        <v>3.5</v>
      </c>
      <c r="D59" s="86">
        <v>4</v>
      </c>
      <c r="E59" s="69">
        <v>3</v>
      </c>
      <c r="F59" s="69">
        <v>4</v>
      </c>
      <c r="G59" s="69">
        <v>12</v>
      </c>
      <c r="H59" s="69">
        <v>12</v>
      </c>
      <c r="I59" s="69"/>
      <c r="J59" s="69"/>
      <c r="K59" s="69"/>
      <c r="L59" s="69"/>
      <c r="M59" s="69"/>
      <c r="N59" s="70"/>
      <c r="O59" s="69"/>
      <c r="P59" s="70"/>
      <c r="Q59" s="70"/>
      <c r="R59" s="78">
        <f t="shared" si="9"/>
        <v>38.5</v>
      </c>
      <c r="S59" s="57"/>
      <c r="T59" s="69">
        <v>4</v>
      </c>
      <c r="U59" s="69">
        <v>0</v>
      </c>
      <c r="V59" s="69">
        <v>4</v>
      </c>
      <c r="W59" s="69">
        <v>4</v>
      </c>
      <c r="X59" s="86">
        <f t="shared" si="11"/>
        <v>8</v>
      </c>
      <c r="Y59" s="86">
        <f t="shared" si="11"/>
        <v>12</v>
      </c>
      <c r="Z59" s="69"/>
      <c r="AA59" s="69"/>
      <c r="AB59" s="69"/>
      <c r="AC59" s="69"/>
      <c r="AD59" s="69"/>
      <c r="AE59" s="70"/>
      <c r="AF59" s="69"/>
      <c r="AG59" s="70"/>
      <c r="AH59" s="70"/>
      <c r="AI59" s="78">
        <f t="shared" si="10"/>
        <v>32</v>
      </c>
      <c r="AJ59" s="57"/>
      <c r="AK59" s="69"/>
      <c r="AL59" s="69"/>
      <c r="AM59" s="69"/>
      <c r="AN59" s="70"/>
      <c r="AO59" s="70"/>
      <c r="AP59" s="78">
        <f t="shared" si="12"/>
        <v>0</v>
      </c>
      <c r="AQ59" s="57"/>
      <c r="AR59" s="69"/>
      <c r="AS59" s="69"/>
      <c r="AT59" s="69"/>
      <c r="AU59" s="70"/>
      <c r="AV59" s="70"/>
      <c r="AW59" s="90">
        <f t="shared" si="13"/>
        <v>0</v>
      </c>
      <c r="AX59" s="85"/>
      <c r="AY59" s="99">
        <f t="shared" si="14"/>
        <v>19.5</v>
      </c>
      <c r="AZ59" s="99">
        <f t="shared" si="15"/>
        <v>19</v>
      </c>
      <c r="BA59" s="99">
        <f t="shared" si="16"/>
        <v>12</v>
      </c>
      <c r="BB59" s="99">
        <f t="shared" si="17"/>
        <v>20</v>
      </c>
      <c r="BC59" s="99">
        <f t="shared" si="18"/>
        <v>0</v>
      </c>
      <c r="BD59" s="99">
        <f t="shared" si="19"/>
        <v>0</v>
      </c>
      <c r="BE59" s="99" t="str">
        <f t="shared" si="20"/>
        <v/>
      </c>
    </row>
    <row r="60" spans="1:57" ht="12" customHeight="1" x14ac:dyDescent="0.25">
      <c r="A60" s="46">
        <v>45</v>
      </c>
      <c r="B60" s="212" t="s">
        <v>151</v>
      </c>
      <c r="C60" s="69">
        <v>4</v>
      </c>
      <c r="D60" s="86">
        <v>2</v>
      </c>
      <c r="E60" s="69">
        <v>2.5</v>
      </c>
      <c r="F60" s="69">
        <v>1</v>
      </c>
      <c r="G60" s="69">
        <v>9</v>
      </c>
      <c r="H60" s="69">
        <v>9</v>
      </c>
      <c r="I60" s="69"/>
      <c r="J60" s="69"/>
      <c r="K60" s="69"/>
      <c r="L60" s="69"/>
      <c r="M60" s="69"/>
      <c r="N60" s="70"/>
      <c r="O60" s="69"/>
      <c r="P60" s="70"/>
      <c r="Q60" s="70"/>
      <c r="R60" s="78">
        <f t="shared" si="9"/>
        <v>27.5</v>
      </c>
      <c r="S60" s="57"/>
      <c r="T60" s="69">
        <v>4</v>
      </c>
      <c r="U60" s="69">
        <v>4</v>
      </c>
      <c r="V60" s="69">
        <v>2</v>
      </c>
      <c r="W60" s="69">
        <v>1</v>
      </c>
      <c r="X60" s="86">
        <f t="shared" si="11"/>
        <v>3</v>
      </c>
      <c r="Y60" s="86">
        <f t="shared" si="11"/>
        <v>4</v>
      </c>
      <c r="Z60" s="69"/>
      <c r="AA60" s="69"/>
      <c r="AB60" s="69"/>
      <c r="AC60" s="69"/>
      <c r="AD60" s="69"/>
      <c r="AE60" s="70"/>
      <c r="AF60" s="69"/>
      <c r="AG60" s="70"/>
      <c r="AH60" s="70"/>
      <c r="AI60" s="78">
        <f t="shared" si="10"/>
        <v>18</v>
      </c>
      <c r="AJ60" s="57"/>
      <c r="AK60" s="69"/>
      <c r="AL60" s="69"/>
      <c r="AM60" s="69"/>
      <c r="AN60" s="70"/>
      <c r="AO60" s="70"/>
      <c r="AP60" s="78">
        <f t="shared" si="12"/>
        <v>0</v>
      </c>
      <c r="AQ60" s="57"/>
      <c r="AR60" s="69"/>
      <c r="AS60" s="69"/>
      <c r="AT60" s="69"/>
      <c r="AU60" s="70"/>
      <c r="AV60" s="70"/>
      <c r="AW60" s="90">
        <f t="shared" si="13"/>
        <v>0</v>
      </c>
      <c r="AX60" s="85"/>
      <c r="AY60" s="99">
        <f t="shared" si="14"/>
        <v>15</v>
      </c>
      <c r="AZ60" s="99">
        <f t="shared" si="15"/>
        <v>12.5</v>
      </c>
      <c r="BA60" s="99">
        <f t="shared" si="16"/>
        <v>11</v>
      </c>
      <c r="BB60" s="99">
        <f t="shared" si="17"/>
        <v>7</v>
      </c>
      <c r="BC60" s="99">
        <f t="shared" si="18"/>
        <v>0</v>
      </c>
      <c r="BD60" s="99">
        <f t="shared" si="19"/>
        <v>0</v>
      </c>
      <c r="BE60" s="99" t="str">
        <f t="shared" si="20"/>
        <v/>
      </c>
    </row>
    <row r="61" spans="1:57" ht="12" customHeight="1" x14ac:dyDescent="0.25">
      <c r="A61" s="46">
        <v>46</v>
      </c>
      <c r="B61" s="212" t="s">
        <v>152</v>
      </c>
      <c r="C61" s="69">
        <v>4</v>
      </c>
      <c r="D61" s="86">
        <v>2</v>
      </c>
      <c r="E61" s="69">
        <v>2.5</v>
      </c>
      <c r="F61" s="69">
        <v>4</v>
      </c>
      <c r="G61" s="69">
        <v>12</v>
      </c>
      <c r="H61" s="69">
        <v>2</v>
      </c>
      <c r="I61" s="69"/>
      <c r="J61" s="69"/>
      <c r="K61" s="69"/>
      <c r="L61" s="69"/>
      <c r="M61" s="69"/>
      <c r="N61" s="70"/>
      <c r="O61" s="69"/>
      <c r="P61" s="70"/>
      <c r="Q61" s="70"/>
      <c r="R61" s="78">
        <f t="shared" si="9"/>
        <v>26.5</v>
      </c>
      <c r="S61" s="57"/>
      <c r="T61" s="69">
        <v>4</v>
      </c>
      <c r="U61" s="69">
        <v>0</v>
      </c>
      <c r="V61" s="69">
        <v>3</v>
      </c>
      <c r="W61" s="69">
        <v>2</v>
      </c>
      <c r="X61" s="86">
        <f t="shared" si="11"/>
        <v>5</v>
      </c>
      <c r="Y61" s="86">
        <f t="shared" si="11"/>
        <v>7</v>
      </c>
      <c r="Z61" s="69"/>
      <c r="AA61" s="69"/>
      <c r="AB61" s="69"/>
      <c r="AC61" s="69"/>
      <c r="AD61" s="69"/>
      <c r="AE61" s="70"/>
      <c r="AF61" s="69"/>
      <c r="AG61" s="70"/>
      <c r="AH61" s="70"/>
      <c r="AI61" s="78">
        <f t="shared" si="10"/>
        <v>21</v>
      </c>
      <c r="AJ61" s="57"/>
      <c r="AK61" s="69"/>
      <c r="AL61" s="69"/>
      <c r="AM61" s="69"/>
      <c r="AN61" s="70"/>
      <c r="AO61" s="70"/>
      <c r="AP61" s="78">
        <f t="shared" si="12"/>
        <v>0</v>
      </c>
      <c r="AQ61" s="57"/>
      <c r="AR61" s="69"/>
      <c r="AS61" s="69"/>
      <c r="AT61" s="69"/>
      <c r="AU61" s="70"/>
      <c r="AV61" s="70"/>
      <c r="AW61" s="90">
        <f t="shared" si="13"/>
        <v>0</v>
      </c>
      <c r="AX61" s="85"/>
      <c r="AY61" s="99">
        <f t="shared" si="14"/>
        <v>18</v>
      </c>
      <c r="AZ61" s="99">
        <f t="shared" si="15"/>
        <v>8.5</v>
      </c>
      <c r="BA61" s="99">
        <f t="shared" si="16"/>
        <v>9</v>
      </c>
      <c r="BB61" s="99">
        <f t="shared" si="17"/>
        <v>12</v>
      </c>
      <c r="BC61" s="99">
        <f t="shared" si="18"/>
        <v>0</v>
      </c>
      <c r="BD61" s="99">
        <f t="shared" si="19"/>
        <v>0</v>
      </c>
      <c r="BE61" s="99" t="str">
        <f t="shared" si="20"/>
        <v/>
      </c>
    </row>
    <row r="62" spans="1:57" ht="12" customHeight="1" x14ac:dyDescent="0.25">
      <c r="A62" s="46">
        <v>47</v>
      </c>
      <c r="B62" s="212" t="s">
        <v>153</v>
      </c>
      <c r="C62" s="69">
        <v>3</v>
      </c>
      <c r="D62" s="86">
        <v>2</v>
      </c>
      <c r="E62" s="69">
        <v>2.5</v>
      </c>
      <c r="F62" s="69">
        <v>1</v>
      </c>
      <c r="G62" s="69">
        <v>7</v>
      </c>
      <c r="H62" s="69">
        <v>8</v>
      </c>
      <c r="I62" s="69"/>
      <c r="J62" s="69"/>
      <c r="K62" s="69"/>
      <c r="L62" s="69"/>
      <c r="M62" s="69"/>
      <c r="N62" s="70"/>
      <c r="O62" s="69"/>
      <c r="P62" s="70"/>
      <c r="Q62" s="70"/>
      <c r="R62" s="78">
        <f t="shared" si="9"/>
        <v>23.5</v>
      </c>
      <c r="S62" s="57"/>
      <c r="T62" s="69">
        <v>4</v>
      </c>
      <c r="U62" s="69">
        <v>3</v>
      </c>
      <c r="V62" s="69">
        <v>0</v>
      </c>
      <c r="W62" s="69">
        <v>0</v>
      </c>
      <c r="X62" s="86">
        <f t="shared" si="11"/>
        <v>0</v>
      </c>
      <c r="Y62" s="86">
        <f t="shared" si="11"/>
        <v>0</v>
      </c>
      <c r="Z62" s="69"/>
      <c r="AA62" s="69"/>
      <c r="AB62" s="69"/>
      <c r="AC62" s="69"/>
      <c r="AD62" s="69"/>
      <c r="AE62" s="70"/>
      <c r="AF62" s="69"/>
      <c r="AG62" s="70"/>
      <c r="AH62" s="70"/>
      <c r="AI62" s="78">
        <f t="shared" si="10"/>
        <v>7</v>
      </c>
      <c r="AJ62" s="57"/>
      <c r="AK62" s="69"/>
      <c r="AL62" s="69"/>
      <c r="AM62" s="69"/>
      <c r="AN62" s="70"/>
      <c r="AO62" s="70"/>
      <c r="AP62" s="78">
        <f t="shared" si="12"/>
        <v>0</v>
      </c>
      <c r="AQ62" s="57"/>
      <c r="AR62" s="69"/>
      <c r="AS62" s="69"/>
      <c r="AT62" s="69"/>
      <c r="AU62" s="70"/>
      <c r="AV62" s="70"/>
      <c r="AW62" s="90">
        <f t="shared" si="13"/>
        <v>0</v>
      </c>
      <c r="AX62" s="85"/>
      <c r="AY62" s="99">
        <f t="shared" si="14"/>
        <v>12</v>
      </c>
      <c r="AZ62" s="99">
        <f t="shared" si="15"/>
        <v>11.5</v>
      </c>
      <c r="BA62" s="99">
        <f t="shared" si="16"/>
        <v>7</v>
      </c>
      <c r="BB62" s="99">
        <f t="shared" si="17"/>
        <v>0</v>
      </c>
      <c r="BC62" s="99">
        <f t="shared" si="18"/>
        <v>0</v>
      </c>
      <c r="BD62" s="99">
        <f t="shared" si="19"/>
        <v>0</v>
      </c>
      <c r="BE62" s="99" t="str">
        <f t="shared" si="20"/>
        <v/>
      </c>
    </row>
    <row r="63" spans="1:57" ht="12" customHeight="1" x14ac:dyDescent="0.25">
      <c r="A63" s="46">
        <v>48</v>
      </c>
      <c r="B63" s="212" t="s">
        <v>154</v>
      </c>
      <c r="C63" s="69">
        <v>2.5</v>
      </c>
      <c r="D63" s="86">
        <v>0</v>
      </c>
      <c r="E63" s="69">
        <v>4</v>
      </c>
      <c r="F63" s="69">
        <v>0.5</v>
      </c>
      <c r="G63" s="69">
        <v>10</v>
      </c>
      <c r="H63" s="69">
        <v>2</v>
      </c>
      <c r="I63" s="69"/>
      <c r="J63" s="69"/>
      <c r="K63" s="69"/>
      <c r="L63" s="69"/>
      <c r="M63" s="69"/>
      <c r="N63" s="70"/>
      <c r="O63" s="69"/>
      <c r="P63" s="70"/>
      <c r="Q63" s="70"/>
      <c r="R63" s="78">
        <f t="shared" si="9"/>
        <v>19</v>
      </c>
      <c r="S63" s="57"/>
      <c r="T63" s="69">
        <v>1</v>
      </c>
      <c r="U63" s="69">
        <v>1</v>
      </c>
      <c r="V63" s="69">
        <v>1</v>
      </c>
      <c r="W63" s="69">
        <v>0</v>
      </c>
      <c r="X63" s="86">
        <f t="shared" si="11"/>
        <v>1</v>
      </c>
      <c r="Y63" s="86">
        <f t="shared" si="11"/>
        <v>1</v>
      </c>
      <c r="Z63" s="69"/>
      <c r="AA63" s="69"/>
      <c r="AB63" s="69"/>
      <c r="AC63" s="69"/>
      <c r="AD63" s="69"/>
      <c r="AE63" s="70"/>
      <c r="AF63" s="69"/>
      <c r="AG63" s="70"/>
      <c r="AH63" s="70"/>
      <c r="AI63" s="78">
        <f t="shared" si="10"/>
        <v>5</v>
      </c>
      <c r="AJ63" s="57"/>
      <c r="AK63" s="69"/>
      <c r="AL63" s="69"/>
      <c r="AM63" s="69"/>
      <c r="AN63" s="70"/>
      <c r="AO63" s="70"/>
      <c r="AP63" s="78">
        <f t="shared" si="12"/>
        <v>0</v>
      </c>
      <c r="AQ63" s="57"/>
      <c r="AR63" s="69"/>
      <c r="AS63" s="69"/>
      <c r="AT63" s="69"/>
      <c r="AU63" s="70"/>
      <c r="AV63" s="70"/>
      <c r="AW63" s="90">
        <f t="shared" si="13"/>
        <v>0</v>
      </c>
      <c r="AX63" s="85"/>
      <c r="AY63" s="99">
        <f t="shared" si="14"/>
        <v>12.5</v>
      </c>
      <c r="AZ63" s="99">
        <f t="shared" si="15"/>
        <v>6.5</v>
      </c>
      <c r="BA63" s="99">
        <f t="shared" si="16"/>
        <v>3</v>
      </c>
      <c r="BB63" s="99">
        <f t="shared" si="17"/>
        <v>2</v>
      </c>
      <c r="BC63" s="99">
        <f t="shared" si="18"/>
        <v>0</v>
      </c>
      <c r="BD63" s="99">
        <f t="shared" si="19"/>
        <v>0</v>
      </c>
      <c r="BE63" s="99" t="str">
        <f t="shared" si="20"/>
        <v/>
      </c>
    </row>
    <row r="64" spans="1:57" ht="12" customHeight="1" x14ac:dyDescent="0.25">
      <c r="A64" s="46">
        <v>49</v>
      </c>
      <c r="B64" s="212" t="s">
        <v>155</v>
      </c>
      <c r="C64" s="69">
        <v>2.5</v>
      </c>
      <c r="D64" s="86">
        <v>4</v>
      </c>
      <c r="E64" s="69">
        <v>2.5</v>
      </c>
      <c r="F64" s="69">
        <v>4</v>
      </c>
      <c r="G64" s="69">
        <v>10</v>
      </c>
      <c r="H64" s="69">
        <v>7</v>
      </c>
      <c r="I64" s="69"/>
      <c r="J64" s="69"/>
      <c r="K64" s="69"/>
      <c r="L64" s="69"/>
      <c r="M64" s="69"/>
      <c r="N64" s="70"/>
      <c r="O64" s="69"/>
      <c r="P64" s="70"/>
      <c r="Q64" s="70"/>
      <c r="R64" s="78">
        <f t="shared" si="9"/>
        <v>30</v>
      </c>
      <c r="S64" s="57"/>
      <c r="T64" s="69">
        <v>4</v>
      </c>
      <c r="U64" s="69">
        <v>3</v>
      </c>
      <c r="V64" s="69">
        <v>2</v>
      </c>
      <c r="W64" s="69">
        <v>3</v>
      </c>
      <c r="X64" s="86">
        <f t="shared" si="11"/>
        <v>5</v>
      </c>
      <c r="Y64" s="86">
        <f t="shared" si="11"/>
        <v>8</v>
      </c>
      <c r="Z64" s="69"/>
      <c r="AA64" s="69"/>
      <c r="AB64" s="69"/>
      <c r="AC64" s="69"/>
      <c r="AD64" s="69"/>
      <c r="AE64" s="70"/>
      <c r="AF64" s="69"/>
      <c r="AG64" s="70"/>
      <c r="AH64" s="70"/>
      <c r="AI64" s="78">
        <f t="shared" si="10"/>
        <v>25</v>
      </c>
      <c r="AJ64" s="57"/>
      <c r="AK64" s="69"/>
      <c r="AL64" s="69"/>
      <c r="AM64" s="69"/>
      <c r="AN64" s="70"/>
      <c r="AO64" s="70"/>
      <c r="AP64" s="78">
        <f t="shared" si="12"/>
        <v>0</v>
      </c>
      <c r="AQ64" s="57"/>
      <c r="AR64" s="69"/>
      <c r="AS64" s="69"/>
      <c r="AT64" s="69"/>
      <c r="AU64" s="70"/>
      <c r="AV64" s="70"/>
      <c r="AW64" s="90">
        <f t="shared" si="13"/>
        <v>0</v>
      </c>
      <c r="AX64" s="85"/>
      <c r="AY64" s="99">
        <f t="shared" si="14"/>
        <v>16.5</v>
      </c>
      <c r="AZ64" s="99">
        <f t="shared" si="15"/>
        <v>13.5</v>
      </c>
      <c r="BA64" s="99">
        <f t="shared" si="16"/>
        <v>12</v>
      </c>
      <c r="BB64" s="99">
        <f t="shared" si="17"/>
        <v>13</v>
      </c>
      <c r="BC64" s="99">
        <f t="shared" si="18"/>
        <v>0</v>
      </c>
      <c r="BD64" s="99">
        <f t="shared" si="19"/>
        <v>0</v>
      </c>
      <c r="BE64" s="99" t="str">
        <f t="shared" si="20"/>
        <v/>
      </c>
    </row>
    <row r="65" spans="1:57" ht="12" customHeight="1" x14ac:dyDescent="0.25">
      <c r="A65" s="46">
        <v>50</v>
      </c>
      <c r="B65" s="212" t="s">
        <v>156</v>
      </c>
      <c r="C65" s="69">
        <v>4</v>
      </c>
      <c r="D65" s="86">
        <v>3</v>
      </c>
      <c r="E65" s="69">
        <v>3</v>
      </c>
      <c r="F65" s="69">
        <v>0</v>
      </c>
      <c r="G65" s="69">
        <v>7</v>
      </c>
      <c r="H65" s="69">
        <v>11</v>
      </c>
      <c r="I65" s="69"/>
      <c r="J65" s="69"/>
      <c r="K65" s="69"/>
      <c r="L65" s="69"/>
      <c r="M65" s="69"/>
      <c r="N65" s="70"/>
      <c r="O65" s="69"/>
      <c r="P65" s="70"/>
      <c r="Q65" s="70"/>
      <c r="R65" s="78">
        <f t="shared" si="9"/>
        <v>28</v>
      </c>
      <c r="S65" s="57"/>
      <c r="T65" s="69">
        <v>2</v>
      </c>
      <c r="U65" s="69">
        <v>0</v>
      </c>
      <c r="V65" s="69">
        <v>2</v>
      </c>
      <c r="W65" s="69">
        <v>3.5</v>
      </c>
      <c r="X65" s="86">
        <f t="shared" si="11"/>
        <v>5.5</v>
      </c>
      <c r="Y65" s="86">
        <f t="shared" si="11"/>
        <v>9</v>
      </c>
      <c r="Z65" s="69"/>
      <c r="AA65" s="69"/>
      <c r="AB65" s="69"/>
      <c r="AC65" s="69"/>
      <c r="AD65" s="69"/>
      <c r="AE65" s="70"/>
      <c r="AF65" s="69"/>
      <c r="AG65" s="70"/>
      <c r="AH65" s="70"/>
      <c r="AI65" s="78">
        <f t="shared" si="10"/>
        <v>22</v>
      </c>
      <c r="AJ65" s="57"/>
      <c r="AK65" s="69"/>
      <c r="AL65" s="69"/>
      <c r="AM65" s="69"/>
      <c r="AN65" s="70"/>
      <c r="AO65" s="70"/>
      <c r="AP65" s="78">
        <f t="shared" si="12"/>
        <v>0</v>
      </c>
      <c r="AQ65" s="57"/>
      <c r="AR65" s="69"/>
      <c r="AS65" s="69"/>
      <c r="AT65" s="69"/>
      <c r="AU65" s="70"/>
      <c r="AV65" s="70"/>
      <c r="AW65" s="90">
        <f t="shared" si="13"/>
        <v>0</v>
      </c>
      <c r="AX65" s="85"/>
      <c r="AY65" s="99">
        <f t="shared" si="14"/>
        <v>14</v>
      </c>
      <c r="AZ65" s="99">
        <f t="shared" si="15"/>
        <v>14</v>
      </c>
      <c r="BA65" s="99">
        <f t="shared" si="16"/>
        <v>7.5</v>
      </c>
      <c r="BB65" s="99">
        <f t="shared" si="17"/>
        <v>14.5</v>
      </c>
      <c r="BC65" s="99">
        <f t="shared" si="18"/>
        <v>0</v>
      </c>
      <c r="BD65" s="99">
        <f t="shared" si="19"/>
        <v>0</v>
      </c>
      <c r="BE65" s="99" t="str">
        <f t="shared" si="20"/>
        <v/>
      </c>
    </row>
    <row r="66" spans="1:57" ht="12" customHeight="1" x14ac:dyDescent="0.25">
      <c r="A66" s="46">
        <v>51</v>
      </c>
      <c r="B66" s="212" t="s">
        <v>157</v>
      </c>
      <c r="C66" s="69">
        <v>3</v>
      </c>
      <c r="D66" s="86">
        <v>2</v>
      </c>
      <c r="E66" s="69">
        <v>3</v>
      </c>
      <c r="F66" s="69">
        <v>1</v>
      </c>
      <c r="G66" s="69">
        <v>9</v>
      </c>
      <c r="H66" s="69">
        <v>11</v>
      </c>
      <c r="I66" s="69"/>
      <c r="J66" s="69"/>
      <c r="K66" s="69"/>
      <c r="L66" s="69"/>
      <c r="M66" s="69"/>
      <c r="N66" s="70"/>
      <c r="O66" s="69"/>
      <c r="P66" s="70"/>
      <c r="Q66" s="70"/>
      <c r="R66" s="78">
        <f t="shared" si="9"/>
        <v>29</v>
      </c>
      <c r="S66" s="57"/>
      <c r="T66" s="69">
        <v>4</v>
      </c>
      <c r="U66" s="69">
        <v>1</v>
      </c>
      <c r="V66" s="69">
        <v>1</v>
      </c>
      <c r="W66" s="69">
        <v>3.5</v>
      </c>
      <c r="X66" s="86">
        <f t="shared" si="11"/>
        <v>4.5</v>
      </c>
      <c r="Y66" s="86">
        <f t="shared" si="11"/>
        <v>8</v>
      </c>
      <c r="Z66" s="69"/>
      <c r="AA66" s="69"/>
      <c r="AB66" s="69"/>
      <c r="AC66" s="69"/>
      <c r="AD66" s="69"/>
      <c r="AE66" s="70"/>
      <c r="AF66" s="69"/>
      <c r="AG66" s="70"/>
      <c r="AH66" s="70"/>
      <c r="AI66" s="78">
        <f t="shared" si="10"/>
        <v>22</v>
      </c>
      <c r="AJ66" s="57"/>
      <c r="AK66" s="69"/>
      <c r="AL66" s="69"/>
      <c r="AM66" s="69"/>
      <c r="AN66" s="70"/>
      <c r="AO66" s="70"/>
      <c r="AP66" s="78">
        <f t="shared" si="12"/>
        <v>0</v>
      </c>
      <c r="AQ66" s="57"/>
      <c r="AR66" s="69"/>
      <c r="AS66" s="69"/>
      <c r="AT66" s="69"/>
      <c r="AU66" s="70"/>
      <c r="AV66" s="70"/>
      <c r="AW66" s="90">
        <f t="shared" si="13"/>
        <v>0</v>
      </c>
      <c r="AX66" s="85"/>
      <c r="AY66" s="99">
        <f t="shared" si="14"/>
        <v>14</v>
      </c>
      <c r="AZ66" s="99">
        <f t="shared" si="15"/>
        <v>15</v>
      </c>
      <c r="BA66" s="99">
        <f t="shared" si="16"/>
        <v>9.5</v>
      </c>
      <c r="BB66" s="99">
        <f t="shared" si="17"/>
        <v>12.5</v>
      </c>
      <c r="BC66" s="99">
        <f t="shared" si="18"/>
        <v>0</v>
      </c>
      <c r="BD66" s="99">
        <f t="shared" si="19"/>
        <v>0</v>
      </c>
      <c r="BE66" s="99" t="str">
        <f t="shared" si="20"/>
        <v/>
      </c>
    </row>
    <row r="67" spans="1:57" ht="12" customHeight="1" x14ac:dyDescent="0.25">
      <c r="A67" s="46">
        <v>52</v>
      </c>
      <c r="B67" s="212" t="s">
        <v>158</v>
      </c>
      <c r="C67" s="69">
        <v>3</v>
      </c>
      <c r="D67" s="86">
        <v>4</v>
      </c>
      <c r="E67" s="69">
        <v>4</v>
      </c>
      <c r="F67" s="69">
        <v>2</v>
      </c>
      <c r="G67" s="69">
        <v>11</v>
      </c>
      <c r="H67" s="69">
        <v>10</v>
      </c>
      <c r="I67" s="69"/>
      <c r="J67" s="69"/>
      <c r="K67" s="69"/>
      <c r="L67" s="69"/>
      <c r="M67" s="69"/>
      <c r="N67" s="70"/>
      <c r="O67" s="69"/>
      <c r="P67" s="70"/>
      <c r="Q67" s="70"/>
      <c r="R67" s="78">
        <f t="shared" si="9"/>
        <v>34</v>
      </c>
      <c r="S67" s="57"/>
      <c r="T67" s="69">
        <v>4</v>
      </c>
      <c r="U67" s="69">
        <v>2</v>
      </c>
      <c r="V67" s="69">
        <v>0.5</v>
      </c>
      <c r="W67" s="69">
        <v>2</v>
      </c>
      <c r="X67" s="86">
        <f t="shared" si="11"/>
        <v>2.5</v>
      </c>
      <c r="Y67" s="86">
        <f t="shared" si="11"/>
        <v>4.5</v>
      </c>
      <c r="Z67" s="69"/>
      <c r="AA67" s="69"/>
      <c r="AB67" s="69"/>
      <c r="AC67" s="69"/>
      <c r="AD67" s="69"/>
      <c r="AE67" s="70"/>
      <c r="AF67" s="69"/>
      <c r="AG67" s="70"/>
      <c r="AH67" s="70"/>
      <c r="AI67" s="78">
        <f t="shared" si="10"/>
        <v>15.5</v>
      </c>
      <c r="AJ67" s="57"/>
      <c r="AK67" s="69"/>
      <c r="AL67" s="69"/>
      <c r="AM67" s="69"/>
      <c r="AN67" s="70"/>
      <c r="AO67" s="70"/>
      <c r="AP67" s="78">
        <f t="shared" si="12"/>
        <v>0</v>
      </c>
      <c r="AQ67" s="57"/>
      <c r="AR67" s="69"/>
      <c r="AS67" s="69"/>
      <c r="AT67" s="69"/>
      <c r="AU67" s="70"/>
      <c r="AV67" s="70"/>
      <c r="AW67" s="90">
        <f t="shared" si="13"/>
        <v>0</v>
      </c>
      <c r="AX67" s="85"/>
      <c r="AY67" s="99">
        <f t="shared" si="14"/>
        <v>18</v>
      </c>
      <c r="AZ67" s="99">
        <f t="shared" si="15"/>
        <v>16</v>
      </c>
      <c r="BA67" s="99">
        <f t="shared" si="16"/>
        <v>8.5</v>
      </c>
      <c r="BB67" s="99">
        <f t="shared" si="17"/>
        <v>7</v>
      </c>
      <c r="BC67" s="99">
        <f t="shared" si="18"/>
        <v>0</v>
      </c>
      <c r="BD67" s="99">
        <f t="shared" si="19"/>
        <v>0</v>
      </c>
      <c r="BE67" s="99" t="str">
        <f t="shared" si="20"/>
        <v/>
      </c>
    </row>
    <row r="68" spans="1:57" ht="12" customHeight="1" x14ac:dyDescent="0.25">
      <c r="A68" s="46">
        <v>53</v>
      </c>
      <c r="B68" s="212" t="s">
        <v>159</v>
      </c>
      <c r="C68" s="69">
        <v>4</v>
      </c>
      <c r="D68" s="86">
        <v>4</v>
      </c>
      <c r="E68" s="69">
        <v>4</v>
      </c>
      <c r="F68" s="69">
        <v>4</v>
      </c>
      <c r="G68" s="69">
        <v>11</v>
      </c>
      <c r="H68" s="69">
        <v>10</v>
      </c>
      <c r="I68" s="69"/>
      <c r="J68" s="69"/>
      <c r="K68" s="69"/>
      <c r="L68" s="69"/>
      <c r="M68" s="69"/>
      <c r="N68" s="70"/>
      <c r="O68" s="69"/>
      <c r="P68" s="70"/>
      <c r="Q68" s="70"/>
      <c r="R68" s="78">
        <f t="shared" si="9"/>
        <v>37</v>
      </c>
      <c r="S68" s="57"/>
      <c r="T68" s="69">
        <v>4</v>
      </c>
      <c r="U68" s="69">
        <v>4</v>
      </c>
      <c r="V68" s="69">
        <v>2</v>
      </c>
      <c r="W68" s="69">
        <v>2</v>
      </c>
      <c r="X68" s="86">
        <f t="shared" si="11"/>
        <v>4</v>
      </c>
      <c r="Y68" s="86">
        <f t="shared" si="11"/>
        <v>6</v>
      </c>
      <c r="Z68" s="69"/>
      <c r="AA68" s="69"/>
      <c r="AB68" s="69"/>
      <c r="AC68" s="69"/>
      <c r="AD68" s="69"/>
      <c r="AE68" s="70"/>
      <c r="AF68" s="69"/>
      <c r="AG68" s="70"/>
      <c r="AH68" s="70"/>
      <c r="AI68" s="78">
        <f t="shared" si="10"/>
        <v>22</v>
      </c>
      <c r="AJ68" s="57"/>
      <c r="AK68" s="69"/>
      <c r="AL68" s="69"/>
      <c r="AM68" s="69"/>
      <c r="AN68" s="70"/>
      <c r="AO68" s="70"/>
      <c r="AP68" s="78">
        <f t="shared" si="12"/>
        <v>0</v>
      </c>
      <c r="AQ68" s="57"/>
      <c r="AR68" s="69"/>
      <c r="AS68" s="69"/>
      <c r="AT68" s="69"/>
      <c r="AU68" s="70"/>
      <c r="AV68" s="70"/>
      <c r="AW68" s="90">
        <f t="shared" si="13"/>
        <v>0</v>
      </c>
      <c r="AX68" s="85"/>
      <c r="AY68" s="99">
        <f t="shared" si="14"/>
        <v>19</v>
      </c>
      <c r="AZ68" s="99">
        <f t="shared" si="15"/>
        <v>18</v>
      </c>
      <c r="BA68" s="99">
        <f t="shared" si="16"/>
        <v>12</v>
      </c>
      <c r="BB68" s="99">
        <f t="shared" si="17"/>
        <v>10</v>
      </c>
      <c r="BC68" s="99">
        <f t="shared" si="18"/>
        <v>0</v>
      </c>
      <c r="BD68" s="99">
        <f t="shared" si="19"/>
        <v>0</v>
      </c>
      <c r="BE68" s="99" t="str">
        <f t="shared" si="20"/>
        <v/>
      </c>
    </row>
    <row r="69" spans="1:57" ht="12" customHeight="1" x14ac:dyDescent="0.25">
      <c r="A69" s="46">
        <v>54</v>
      </c>
      <c r="B69" s="212" t="s">
        <v>160</v>
      </c>
      <c r="C69" s="69">
        <v>4</v>
      </c>
      <c r="D69" s="86">
        <v>4</v>
      </c>
      <c r="E69" s="69">
        <v>3</v>
      </c>
      <c r="F69" s="69">
        <v>0.5</v>
      </c>
      <c r="G69" s="69">
        <v>3</v>
      </c>
      <c r="H69" s="69">
        <v>8</v>
      </c>
      <c r="I69" s="69"/>
      <c r="J69" s="69"/>
      <c r="K69" s="69"/>
      <c r="L69" s="69"/>
      <c r="M69" s="69"/>
      <c r="N69" s="70"/>
      <c r="O69" s="69"/>
      <c r="P69" s="70"/>
      <c r="Q69" s="70"/>
      <c r="R69" s="78">
        <f t="shared" si="9"/>
        <v>22.5</v>
      </c>
      <c r="S69" s="57"/>
      <c r="T69" s="69">
        <v>4</v>
      </c>
      <c r="U69" s="69">
        <v>0</v>
      </c>
      <c r="V69" s="69">
        <v>2</v>
      </c>
      <c r="W69" s="69">
        <v>2</v>
      </c>
      <c r="X69" s="86">
        <f t="shared" si="11"/>
        <v>4</v>
      </c>
      <c r="Y69" s="86">
        <f t="shared" si="11"/>
        <v>6</v>
      </c>
      <c r="Z69" s="69"/>
      <c r="AA69" s="69"/>
      <c r="AB69" s="69"/>
      <c r="AC69" s="69"/>
      <c r="AD69" s="69"/>
      <c r="AE69" s="70"/>
      <c r="AF69" s="69"/>
      <c r="AG69" s="70"/>
      <c r="AH69" s="70"/>
      <c r="AI69" s="78">
        <f t="shared" si="10"/>
        <v>18</v>
      </c>
      <c r="AJ69" s="57"/>
      <c r="AK69" s="69"/>
      <c r="AL69" s="69"/>
      <c r="AM69" s="69"/>
      <c r="AN69" s="70"/>
      <c r="AO69" s="70"/>
      <c r="AP69" s="78">
        <f t="shared" si="12"/>
        <v>0</v>
      </c>
      <c r="AQ69" s="57"/>
      <c r="AR69" s="69"/>
      <c r="AS69" s="69"/>
      <c r="AT69" s="69"/>
      <c r="AU69" s="70"/>
      <c r="AV69" s="70"/>
      <c r="AW69" s="90">
        <f t="shared" si="13"/>
        <v>0</v>
      </c>
      <c r="AX69" s="85"/>
      <c r="AY69" s="99">
        <f t="shared" si="14"/>
        <v>11</v>
      </c>
      <c r="AZ69" s="99">
        <f t="shared" si="15"/>
        <v>11.5</v>
      </c>
      <c r="BA69" s="99">
        <f t="shared" si="16"/>
        <v>8</v>
      </c>
      <c r="BB69" s="99">
        <f t="shared" si="17"/>
        <v>10</v>
      </c>
      <c r="BC69" s="99">
        <f t="shared" si="18"/>
        <v>0</v>
      </c>
      <c r="BD69" s="99">
        <f t="shared" si="19"/>
        <v>0</v>
      </c>
      <c r="BE69" s="99" t="str">
        <f t="shared" si="20"/>
        <v/>
      </c>
    </row>
    <row r="70" spans="1:57" ht="12" customHeight="1" x14ac:dyDescent="0.25">
      <c r="A70" s="46">
        <v>55</v>
      </c>
      <c r="B70" s="212" t="s">
        <v>161</v>
      </c>
      <c r="C70" s="69">
        <v>3</v>
      </c>
      <c r="D70" s="86">
        <v>2</v>
      </c>
      <c r="E70" s="69">
        <v>4</v>
      </c>
      <c r="F70" s="69">
        <v>1</v>
      </c>
      <c r="G70" s="69">
        <v>11</v>
      </c>
      <c r="H70" s="69">
        <v>12</v>
      </c>
      <c r="I70" s="69"/>
      <c r="J70" s="69"/>
      <c r="K70" s="69"/>
      <c r="L70" s="69"/>
      <c r="M70" s="69"/>
      <c r="N70" s="70"/>
      <c r="O70" s="69"/>
      <c r="P70" s="70"/>
      <c r="Q70" s="70"/>
      <c r="R70" s="78">
        <f t="shared" si="9"/>
        <v>33</v>
      </c>
      <c r="S70" s="57"/>
      <c r="T70" s="69">
        <v>3.5</v>
      </c>
      <c r="U70" s="69">
        <v>1</v>
      </c>
      <c r="V70" s="69">
        <v>3.5</v>
      </c>
      <c r="W70" s="69">
        <v>3.5</v>
      </c>
      <c r="X70" s="86">
        <f t="shared" si="11"/>
        <v>7</v>
      </c>
      <c r="Y70" s="86">
        <f t="shared" si="11"/>
        <v>10.5</v>
      </c>
      <c r="Z70" s="69"/>
      <c r="AA70" s="69"/>
      <c r="AB70" s="69"/>
      <c r="AC70" s="69"/>
      <c r="AD70" s="69"/>
      <c r="AE70" s="70"/>
      <c r="AF70" s="69"/>
      <c r="AG70" s="70"/>
      <c r="AH70" s="70"/>
      <c r="AI70" s="78">
        <f t="shared" si="10"/>
        <v>29</v>
      </c>
      <c r="AJ70" s="57"/>
      <c r="AK70" s="69"/>
      <c r="AL70" s="69"/>
      <c r="AM70" s="69"/>
      <c r="AN70" s="70"/>
      <c r="AO70" s="70"/>
      <c r="AP70" s="78">
        <f t="shared" si="12"/>
        <v>0</v>
      </c>
      <c r="AQ70" s="57"/>
      <c r="AR70" s="69"/>
      <c r="AS70" s="69"/>
      <c r="AT70" s="69"/>
      <c r="AU70" s="70"/>
      <c r="AV70" s="70"/>
      <c r="AW70" s="90">
        <f t="shared" si="13"/>
        <v>0</v>
      </c>
      <c r="AX70" s="85"/>
      <c r="AY70" s="99">
        <f t="shared" si="14"/>
        <v>16</v>
      </c>
      <c r="AZ70" s="99">
        <f t="shared" si="15"/>
        <v>17</v>
      </c>
      <c r="BA70" s="99">
        <f t="shared" si="16"/>
        <v>11.5</v>
      </c>
      <c r="BB70" s="99">
        <f t="shared" si="17"/>
        <v>17.5</v>
      </c>
      <c r="BC70" s="99">
        <f t="shared" si="18"/>
        <v>0</v>
      </c>
      <c r="BD70" s="99">
        <f t="shared" si="19"/>
        <v>0</v>
      </c>
      <c r="BE70" s="99" t="str">
        <f t="shared" si="20"/>
        <v/>
      </c>
    </row>
    <row r="71" spans="1:57" ht="12" customHeight="1" x14ac:dyDescent="0.25">
      <c r="A71" s="46">
        <v>56</v>
      </c>
      <c r="B71" s="212" t="s">
        <v>162</v>
      </c>
      <c r="C71" s="69">
        <v>4</v>
      </c>
      <c r="D71" s="86">
        <v>3</v>
      </c>
      <c r="E71" s="69">
        <v>2</v>
      </c>
      <c r="F71" s="69">
        <v>2</v>
      </c>
      <c r="G71" s="69">
        <v>1</v>
      </c>
      <c r="H71" s="69">
        <v>8</v>
      </c>
      <c r="I71" s="69"/>
      <c r="J71" s="69"/>
      <c r="K71" s="69"/>
      <c r="L71" s="69"/>
      <c r="M71" s="69"/>
      <c r="N71" s="70"/>
      <c r="O71" s="69"/>
      <c r="P71" s="70"/>
      <c r="Q71" s="70"/>
      <c r="R71" s="78">
        <f t="shared" si="9"/>
        <v>20</v>
      </c>
      <c r="S71" s="57"/>
      <c r="T71" s="69">
        <v>3.5</v>
      </c>
      <c r="U71" s="69">
        <v>2</v>
      </c>
      <c r="V71" s="69">
        <v>0</v>
      </c>
      <c r="W71" s="69">
        <v>0</v>
      </c>
      <c r="X71" s="86">
        <f t="shared" si="11"/>
        <v>0</v>
      </c>
      <c r="Y71" s="86">
        <f t="shared" si="11"/>
        <v>0</v>
      </c>
      <c r="Z71" s="69"/>
      <c r="AA71" s="69"/>
      <c r="AB71" s="69"/>
      <c r="AC71" s="69"/>
      <c r="AD71" s="69"/>
      <c r="AE71" s="70"/>
      <c r="AF71" s="69"/>
      <c r="AG71" s="70"/>
      <c r="AH71" s="70"/>
      <c r="AI71" s="78">
        <f t="shared" si="10"/>
        <v>5.5</v>
      </c>
      <c r="AJ71" s="57"/>
      <c r="AK71" s="69"/>
      <c r="AL71" s="69"/>
      <c r="AM71" s="69"/>
      <c r="AN71" s="70"/>
      <c r="AO71" s="70"/>
      <c r="AP71" s="78">
        <f t="shared" si="12"/>
        <v>0</v>
      </c>
      <c r="AQ71" s="57"/>
      <c r="AR71" s="69"/>
      <c r="AS71" s="69"/>
      <c r="AT71" s="69"/>
      <c r="AU71" s="70"/>
      <c r="AV71" s="70"/>
      <c r="AW71" s="90">
        <f t="shared" si="13"/>
        <v>0</v>
      </c>
      <c r="AX71" s="85"/>
      <c r="AY71" s="99">
        <f t="shared" si="14"/>
        <v>8</v>
      </c>
      <c r="AZ71" s="99">
        <f t="shared" si="15"/>
        <v>12</v>
      </c>
      <c r="BA71" s="99">
        <f t="shared" si="16"/>
        <v>5.5</v>
      </c>
      <c r="BB71" s="99">
        <f t="shared" si="17"/>
        <v>0</v>
      </c>
      <c r="BC71" s="99">
        <f t="shared" si="18"/>
        <v>0</v>
      </c>
      <c r="BD71" s="99">
        <f t="shared" si="19"/>
        <v>0</v>
      </c>
      <c r="BE71" s="99" t="str">
        <f t="shared" si="20"/>
        <v/>
      </c>
    </row>
    <row r="72" spans="1:57" ht="12" customHeight="1" x14ac:dyDescent="0.25">
      <c r="A72" s="46">
        <v>57</v>
      </c>
      <c r="B72" s="212" t="s">
        <v>163</v>
      </c>
      <c r="C72" s="69">
        <v>3</v>
      </c>
      <c r="D72" s="86">
        <v>0.5</v>
      </c>
      <c r="E72" s="69">
        <v>3</v>
      </c>
      <c r="F72" s="69">
        <v>1</v>
      </c>
      <c r="G72" s="69">
        <v>7</v>
      </c>
      <c r="H72" s="69">
        <v>8</v>
      </c>
      <c r="I72" s="69"/>
      <c r="J72" s="69"/>
      <c r="K72" s="69"/>
      <c r="L72" s="69"/>
      <c r="M72" s="69"/>
      <c r="N72" s="70"/>
      <c r="O72" s="69"/>
      <c r="P72" s="70"/>
      <c r="Q72" s="70"/>
      <c r="R72" s="78">
        <f t="shared" si="9"/>
        <v>22.5</v>
      </c>
      <c r="S72" s="57"/>
      <c r="T72" s="69">
        <v>1</v>
      </c>
      <c r="U72" s="69">
        <v>0</v>
      </c>
      <c r="V72" s="69">
        <v>4</v>
      </c>
      <c r="W72" s="69">
        <v>0</v>
      </c>
      <c r="X72" s="86">
        <f t="shared" si="11"/>
        <v>4</v>
      </c>
      <c r="Y72" s="86">
        <f t="shared" si="11"/>
        <v>4</v>
      </c>
      <c r="Z72" s="69"/>
      <c r="AA72" s="69"/>
      <c r="AB72" s="69"/>
      <c r="AC72" s="69"/>
      <c r="AD72" s="69"/>
      <c r="AE72" s="70"/>
      <c r="AF72" s="69"/>
      <c r="AG72" s="70"/>
      <c r="AH72" s="70"/>
      <c r="AI72" s="78">
        <f t="shared" si="10"/>
        <v>13</v>
      </c>
      <c r="AJ72" s="57"/>
      <c r="AK72" s="69"/>
      <c r="AL72" s="69"/>
      <c r="AM72" s="69"/>
      <c r="AN72" s="70"/>
      <c r="AO72" s="70"/>
      <c r="AP72" s="78">
        <f t="shared" si="12"/>
        <v>0</v>
      </c>
      <c r="AQ72" s="57"/>
      <c r="AR72" s="69"/>
      <c r="AS72" s="69"/>
      <c r="AT72" s="69"/>
      <c r="AU72" s="70"/>
      <c r="AV72" s="70"/>
      <c r="AW72" s="90">
        <f t="shared" si="13"/>
        <v>0</v>
      </c>
      <c r="AX72" s="85"/>
      <c r="AY72" s="99">
        <f t="shared" si="14"/>
        <v>10.5</v>
      </c>
      <c r="AZ72" s="99">
        <f t="shared" si="15"/>
        <v>12</v>
      </c>
      <c r="BA72" s="99">
        <f t="shared" si="16"/>
        <v>5</v>
      </c>
      <c r="BB72" s="99">
        <f t="shared" si="17"/>
        <v>8</v>
      </c>
      <c r="BC72" s="99">
        <f t="shared" si="18"/>
        <v>0</v>
      </c>
      <c r="BD72" s="99">
        <f t="shared" si="19"/>
        <v>0</v>
      </c>
      <c r="BE72" s="99" t="str">
        <f t="shared" si="20"/>
        <v/>
      </c>
    </row>
    <row r="73" spans="1:57" ht="12" customHeight="1" x14ac:dyDescent="0.25">
      <c r="A73" s="46">
        <v>58</v>
      </c>
      <c r="B73" s="212" t="s">
        <v>164</v>
      </c>
      <c r="C73" s="69">
        <v>3</v>
      </c>
      <c r="D73" s="86">
        <v>3</v>
      </c>
      <c r="E73" s="69">
        <v>3</v>
      </c>
      <c r="F73" s="69">
        <v>1</v>
      </c>
      <c r="G73" s="69">
        <v>10</v>
      </c>
      <c r="H73" s="69">
        <v>11</v>
      </c>
      <c r="I73" s="69"/>
      <c r="J73" s="69"/>
      <c r="K73" s="69"/>
      <c r="L73" s="69"/>
      <c r="M73" s="69"/>
      <c r="N73" s="70"/>
      <c r="O73" s="69"/>
      <c r="P73" s="70"/>
      <c r="Q73" s="70"/>
      <c r="R73" s="78">
        <f t="shared" si="9"/>
        <v>31</v>
      </c>
      <c r="S73" s="57"/>
      <c r="T73" s="69">
        <v>4</v>
      </c>
      <c r="U73" s="69">
        <v>4</v>
      </c>
      <c r="V73" s="69">
        <v>2.5</v>
      </c>
      <c r="W73" s="69">
        <v>4</v>
      </c>
      <c r="X73" s="86">
        <f t="shared" si="11"/>
        <v>6.5</v>
      </c>
      <c r="Y73" s="86">
        <f t="shared" si="11"/>
        <v>10.5</v>
      </c>
      <c r="Z73" s="69"/>
      <c r="AA73" s="69"/>
      <c r="AB73" s="69"/>
      <c r="AC73" s="69"/>
      <c r="AD73" s="69"/>
      <c r="AE73" s="70"/>
      <c r="AF73" s="69"/>
      <c r="AG73" s="70"/>
      <c r="AH73" s="70"/>
      <c r="AI73" s="78">
        <f t="shared" si="10"/>
        <v>31.5</v>
      </c>
      <c r="AJ73" s="57"/>
      <c r="AK73" s="69"/>
      <c r="AL73" s="69"/>
      <c r="AM73" s="69"/>
      <c r="AN73" s="70"/>
      <c r="AO73" s="70"/>
      <c r="AP73" s="78">
        <f t="shared" si="12"/>
        <v>0</v>
      </c>
      <c r="AQ73" s="57"/>
      <c r="AR73" s="69"/>
      <c r="AS73" s="69"/>
      <c r="AT73" s="69"/>
      <c r="AU73" s="70"/>
      <c r="AV73" s="70"/>
      <c r="AW73" s="90">
        <f t="shared" si="13"/>
        <v>0</v>
      </c>
      <c r="AX73" s="85"/>
      <c r="AY73" s="99">
        <f t="shared" si="14"/>
        <v>16</v>
      </c>
      <c r="AZ73" s="99">
        <f t="shared" si="15"/>
        <v>15</v>
      </c>
      <c r="BA73" s="99">
        <f t="shared" si="16"/>
        <v>14.5</v>
      </c>
      <c r="BB73" s="99">
        <f t="shared" si="17"/>
        <v>17</v>
      </c>
      <c r="BC73" s="99">
        <f t="shared" si="18"/>
        <v>0</v>
      </c>
      <c r="BD73" s="99">
        <f t="shared" si="19"/>
        <v>0</v>
      </c>
      <c r="BE73" s="99" t="str">
        <f t="shared" si="20"/>
        <v/>
      </c>
    </row>
    <row r="74" spans="1:57" ht="12" customHeight="1" x14ac:dyDescent="0.25">
      <c r="A74" s="46">
        <v>59</v>
      </c>
      <c r="B74" s="212" t="s">
        <v>165</v>
      </c>
      <c r="C74" s="69">
        <v>4</v>
      </c>
      <c r="D74" s="86">
        <v>0</v>
      </c>
      <c r="E74" s="69">
        <v>2</v>
      </c>
      <c r="F74" s="69">
        <v>1</v>
      </c>
      <c r="G74" s="69">
        <v>10</v>
      </c>
      <c r="H74" s="69">
        <v>7</v>
      </c>
      <c r="I74" s="69"/>
      <c r="J74" s="69"/>
      <c r="K74" s="69"/>
      <c r="L74" s="69"/>
      <c r="M74" s="69"/>
      <c r="N74" s="70"/>
      <c r="O74" s="69"/>
      <c r="P74" s="70"/>
      <c r="Q74" s="70"/>
      <c r="R74" s="78">
        <f t="shared" si="9"/>
        <v>24</v>
      </c>
      <c r="S74" s="57"/>
      <c r="T74" s="69">
        <v>2.5</v>
      </c>
      <c r="U74" s="69">
        <v>1</v>
      </c>
      <c r="V74" s="69">
        <v>4</v>
      </c>
      <c r="W74" s="69">
        <v>1</v>
      </c>
      <c r="X74" s="86">
        <f t="shared" si="11"/>
        <v>5</v>
      </c>
      <c r="Y74" s="86">
        <f t="shared" si="11"/>
        <v>6</v>
      </c>
      <c r="Z74" s="69"/>
      <c r="AA74" s="69"/>
      <c r="AB74" s="69"/>
      <c r="AC74" s="69"/>
      <c r="AD74" s="69"/>
      <c r="AE74" s="70"/>
      <c r="AF74" s="69"/>
      <c r="AG74" s="70"/>
      <c r="AH74" s="70"/>
      <c r="AI74" s="78">
        <f t="shared" si="10"/>
        <v>19.5</v>
      </c>
      <c r="AJ74" s="57"/>
      <c r="AK74" s="69"/>
      <c r="AL74" s="69"/>
      <c r="AM74" s="69"/>
      <c r="AN74" s="70"/>
      <c r="AO74" s="70"/>
      <c r="AP74" s="78">
        <f t="shared" si="12"/>
        <v>0</v>
      </c>
      <c r="AQ74" s="57"/>
      <c r="AR74" s="69"/>
      <c r="AS74" s="69"/>
      <c r="AT74" s="69"/>
      <c r="AU74" s="70"/>
      <c r="AV74" s="70"/>
      <c r="AW74" s="90">
        <f t="shared" si="13"/>
        <v>0</v>
      </c>
      <c r="AX74" s="85"/>
      <c r="AY74" s="99">
        <f t="shared" si="14"/>
        <v>14</v>
      </c>
      <c r="AZ74" s="99">
        <f t="shared" si="15"/>
        <v>10</v>
      </c>
      <c r="BA74" s="99">
        <f t="shared" si="16"/>
        <v>8.5</v>
      </c>
      <c r="BB74" s="99">
        <f t="shared" si="17"/>
        <v>11</v>
      </c>
      <c r="BC74" s="99">
        <f t="shared" si="18"/>
        <v>0</v>
      </c>
      <c r="BD74" s="99">
        <f t="shared" si="19"/>
        <v>0</v>
      </c>
      <c r="BE74" s="99" t="str">
        <f t="shared" si="20"/>
        <v/>
      </c>
    </row>
    <row r="75" spans="1:57" ht="12" customHeight="1" x14ac:dyDescent="0.25">
      <c r="A75" s="46">
        <v>60</v>
      </c>
      <c r="B75" s="212" t="s">
        <v>166</v>
      </c>
      <c r="C75" s="69">
        <v>3</v>
      </c>
      <c r="D75" s="86">
        <v>2</v>
      </c>
      <c r="E75" s="69">
        <v>1.5</v>
      </c>
      <c r="F75" s="69">
        <v>2</v>
      </c>
      <c r="G75" s="69">
        <v>9</v>
      </c>
      <c r="H75" s="69">
        <v>5</v>
      </c>
      <c r="I75" s="69"/>
      <c r="J75" s="69"/>
      <c r="K75" s="69"/>
      <c r="L75" s="69"/>
      <c r="M75" s="69"/>
      <c r="N75" s="70"/>
      <c r="O75" s="69"/>
      <c r="P75" s="70"/>
      <c r="Q75" s="70"/>
      <c r="R75" s="78">
        <f t="shared" si="9"/>
        <v>22.5</v>
      </c>
      <c r="S75" s="57"/>
      <c r="T75" s="69">
        <v>3</v>
      </c>
      <c r="U75" s="69">
        <v>1</v>
      </c>
      <c r="V75" s="69">
        <v>0</v>
      </c>
      <c r="W75" s="69">
        <v>0</v>
      </c>
      <c r="X75" s="86">
        <f t="shared" si="11"/>
        <v>0</v>
      </c>
      <c r="Y75" s="86">
        <f t="shared" si="11"/>
        <v>0</v>
      </c>
      <c r="Z75" s="69"/>
      <c r="AA75" s="69"/>
      <c r="AB75" s="69"/>
      <c r="AC75" s="69"/>
      <c r="AD75" s="69"/>
      <c r="AE75" s="70"/>
      <c r="AF75" s="69"/>
      <c r="AG75" s="70"/>
      <c r="AH75" s="70"/>
      <c r="AI75" s="78">
        <f t="shared" si="10"/>
        <v>4</v>
      </c>
      <c r="AJ75" s="57"/>
      <c r="AK75" s="69"/>
      <c r="AL75" s="69"/>
      <c r="AM75" s="69"/>
      <c r="AN75" s="70"/>
      <c r="AO75" s="70"/>
      <c r="AP75" s="78">
        <f t="shared" si="12"/>
        <v>0</v>
      </c>
      <c r="AQ75" s="57"/>
      <c r="AR75" s="69"/>
      <c r="AS75" s="69"/>
      <c r="AT75" s="69"/>
      <c r="AU75" s="70"/>
      <c r="AV75" s="70"/>
      <c r="AW75" s="90">
        <f t="shared" si="13"/>
        <v>0</v>
      </c>
      <c r="AX75" s="85"/>
      <c r="AY75" s="99">
        <f t="shared" si="14"/>
        <v>14</v>
      </c>
      <c r="AZ75" s="99">
        <f t="shared" si="15"/>
        <v>8.5</v>
      </c>
      <c r="BA75" s="99">
        <f t="shared" si="16"/>
        <v>4</v>
      </c>
      <c r="BB75" s="99">
        <f t="shared" si="17"/>
        <v>0</v>
      </c>
      <c r="BC75" s="99">
        <f t="shared" si="18"/>
        <v>0</v>
      </c>
      <c r="BD75" s="99">
        <f t="shared" si="19"/>
        <v>0</v>
      </c>
      <c r="BE75" s="99" t="str">
        <f t="shared" si="20"/>
        <v/>
      </c>
    </row>
    <row r="76" spans="1:57" ht="12" customHeight="1" x14ac:dyDescent="0.25">
      <c r="A76" s="46">
        <v>61</v>
      </c>
      <c r="B76" s="212" t="s">
        <v>167</v>
      </c>
      <c r="C76" s="69">
        <v>3</v>
      </c>
      <c r="D76" s="86">
        <v>4</v>
      </c>
      <c r="E76" s="69">
        <v>3</v>
      </c>
      <c r="F76" s="69">
        <v>2</v>
      </c>
      <c r="G76" s="69">
        <v>12</v>
      </c>
      <c r="H76" s="69">
        <v>8</v>
      </c>
      <c r="I76" s="69"/>
      <c r="J76" s="69"/>
      <c r="K76" s="69"/>
      <c r="L76" s="69"/>
      <c r="M76" s="69"/>
      <c r="N76" s="70"/>
      <c r="O76" s="69"/>
      <c r="P76" s="70"/>
      <c r="Q76" s="70"/>
      <c r="R76" s="78">
        <f t="shared" si="9"/>
        <v>32</v>
      </c>
      <c r="S76" s="57"/>
      <c r="T76" s="69">
        <v>4</v>
      </c>
      <c r="U76" s="69">
        <v>2</v>
      </c>
      <c r="V76" s="69">
        <v>2</v>
      </c>
      <c r="W76" s="69">
        <v>4</v>
      </c>
      <c r="X76" s="86">
        <f t="shared" si="11"/>
        <v>6</v>
      </c>
      <c r="Y76" s="86">
        <f t="shared" si="11"/>
        <v>10</v>
      </c>
      <c r="Z76" s="69"/>
      <c r="AA76" s="69"/>
      <c r="AB76" s="69"/>
      <c r="AC76" s="69"/>
      <c r="AD76" s="69"/>
      <c r="AE76" s="70"/>
      <c r="AF76" s="69"/>
      <c r="AG76" s="70"/>
      <c r="AH76" s="70"/>
      <c r="AI76" s="78">
        <f t="shared" si="10"/>
        <v>28</v>
      </c>
      <c r="AJ76" s="57"/>
      <c r="AK76" s="69"/>
      <c r="AL76" s="69"/>
      <c r="AM76" s="69"/>
      <c r="AN76" s="70"/>
      <c r="AO76" s="70"/>
      <c r="AP76" s="78">
        <f t="shared" si="12"/>
        <v>0</v>
      </c>
      <c r="AQ76" s="57"/>
      <c r="AR76" s="69"/>
      <c r="AS76" s="69"/>
      <c r="AT76" s="69"/>
      <c r="AU76" s="70"/>
      <c r="AV76" s="70"/>
      <c r="AW76" s="90">
        <f t="shared" si="13"/>
        <v>0</v>
      </c>
      <c r="AX76" s="85"/>
      <c r="AY76" s="99">
        <f t="shared" si="14"/>
        <v>19</v>
      </c>
      <c r="AZ76" s="99">
        <f t="shared" si="15"/>
        <v>13</v>
      </c>
      <c r="BA76" s="99">
        <f t="shared" si="16"/>
        <v>12</v>
      </c>
      <c r="BB76" s="99">
        <f t="shared" si="17"/>
        <v>16</v>
      </c>
      <c r="BC76" s="99">
        <f t="shared" si="18"/>
        <v>0</v>
      </c>
      <c r="BD76" s="99">
        <f t="shared" si="19"/>
        <v>0</v>
      </c>
      <c r="BE76" s="99" t="str">
        <f t="shared" si="20"/>
        <v/>
      </c>
    </row>
    <row r="77" spans="1:57" ht="12" customHeight="1" x14ac:dyDescent="0.25">
      <c r="A77" s="46">
        <v>62</v>
      </c>
      <c r="B77" s="212" t="s">
        <v>168</v>
      </c>
      <c r="C77" s="69">
        <v>3</v>
      </c>
      <c r="D77" s="86">
        <v>1</v>
      </c>
      <c r="E77" s="69">
        <v>3.5</v>
      </c>
      <c r="F77" s="69">
        <v>1</v>
      </c>
      <c r="G77" s="69">
        <v>9</v>
      </c>
      <c r="H77" s="69">
        <v>8</v>
      </c>
      <c r="I77" s="69"/>
      <c r="J77" s="69"/>
      <c r="K77" s="69"/>
      <c r="L77" s="69"/>
      <c r="M77" s="69"/>
      <c r="N77" s="70"/>
      <c r="O77" s="69"/>
      <c r="P77" s="70"/>
      <c r="Q77" s="70"/>
      <c r="R77" s="78">
        <f t="shared" si="9"/>
        <v>25.5</v>
      </c>
      <c r="S77" s="57"/>
      <c r="T77" s="69">
        <v>4</v>
      </c>
      <c r="U77" s="69">
        <v>4</v>
      </c>
      <c r="V77" s="69">
        <v>4</v>
      </c>
      <c r="W77" s="69">
        <v>2</v>
      </c>
      <c r="X77" s="86">
        <f t="shared" si="11"/>
        <v>6</v>
      </c>
      <c r="Y77" s="86">
        <f t="shared" si="11"/>
        <v>8</v>
      </c>
      <c r="Z77" s="69"/>
      <c r="AA77" s="69"/>
      <c r="AB77" s="69"/>
      <c r="AC77" s="69"/>
      <c r="AD77" s="69"/>
      <c r="AE77" s="70"/>
      <c r="AF77" s="69"/>
      <c r="AG77" s="70"/>
      <c r="AH77" s="70"/>
      <c r="AI77" s="78">
        <f t="shared" si="10"/>
        <v>28</v>
      </c>
      <c r="AJ77" s="57"/>
      <c r="AK77" s="69"/>
      <c r="AL77" s="69"/>
      <c r="AM77" s="69"/>
      <c r="AN77" s="70"/>
      <c r="AO77" s="70"/>
      <c r="AP77" s="78">
        <f t="shared" si="12"/>
        <v>0</v>
      </c>
      <c r="AQ77" s="57"/>
      <c r="AR77" s="69"/>
      <c r="AS77" s="69"/>
      <c r="AT77" s="69"/>
      <c r="AU77" s="70"/>
      <c r="AV77" s="70"/>
      <c r="AW77" s="90">
        <f t="shared" si="13"/>
        <v>0</v>
      </c>
      <c r="AX77" s="85"/>
      <c r="AY77" s="99">
        <f t="shared" si="14"/>
        <v>13</v>
      </c>
      <c r="AZ77" s="99">
        <f t="shared" si="15"/>
        <v>12.5</v>
      </c>
      <c r="BA77" s="99">
        <f t="shared" si="16"/>
        <v>14</v>
      </c>
      <c r="BB77" s="99">
        <f t="shared" si="17"/>
        <v>14</v>
      </c>
      <c r="BC77" s="99">
        <f t="shared" si="18"/>
        <v>0</v>
      </c>
      <c r="BD77" s="99">
        <f t="shared" si="19"/>
        <v>0</v>
      </c>
      <c r="BE77" s="99" t="str">
        <f t="shared" si="20"/>
        <v/>
      </c>
    </row>
    <row r="78" spans="1:57" ht="12" customHeight="1" x14ac:dyDescent="0.25">
      <c r="A78" s="46">
        <v>63</v>
      </c>
      <c r="B78" s="212" t="s">
        <v>169</v>
      </c>
      <c r="C78" s="69">
        <v>4</v>
      </c>
      <c r="D78" s="86">
        <v>4</v>
      </c>
      <c r="E78" s="69">
        <v>3</v>
      </c>
      <c r="F78" s="69">
        <v>4</v>
      </c>
      <c r="G78" s="69">
        <v>12</v>
      </c>
      <c r="H78" s="69">
        <v>9</v>
      </c>
      <c r="I78" s="69"/>
      <c r="J78" s="69"/>
      <c r="K78" s="69"/>
      <c r="L78" s="69"/>
      <c r="M78" s="69"/>
      <c r="N78" s="70"/>
      <c r="O78" s="69"/>
      <c r="P78" s="70"/>
      <c r="Q78" s="70"/>
      <c r="R78" s="78">
        <f t="shared" si="9"/>
        <v>36</v>
      </c>
      <c r="S78" s="57"/>
      <c r="T78" s="69">
        <v>4</v>
      </c>
      <c r="U78" s="69">
        <v>2</v>
      </c>
      <c r="V78" s="69">
        <v>4</v>
      </c>
      <c r="W78" s="69">
        <v>0</v>
      </c>
      <c r="X78" s="86">
        <f t="shared" si="11"/>
        <v>4</v>
      </c>
      <c r="Y78" s="86">
        <f t="shared" si="11"/>
        <v>4</v>
      </c>
      <c r="Z78" s="69"/>
      <c r="AA78" s="69"/>
      <c r="AB78" s="69"/>
      <c r="AC78" s="69"/>
      <c r="AD78" s="69"/>
      <c r="AE78" s="70"/>
      <c r="AF78" s="69"/>
      <c r="AG78" s="70"/>
      <c r="AH78" s="70"/>
      <c r="AI78" s="78">
        <f t="shared" si="10"/>
        <v>18</v>
      </c>
      <c r="AJ78" s="57"/>
      <c r="AK78" s="69"/>
      <c r="AL78" s="69"/>
      <c r="AM78" s="69"/>
      <c r="AN78" s="70"/>
      <c r="AO78" s="70"/>
      <c r="AP78" s="78">
        <f t="shared" si="12"/>
        <v>0</v>
      </c>
      <c r="AQ78" s="57"/>
      <c r="AR78" s="69"/>
      <c r="AS78" s="69"/>
      <c r="AT78" s="69"/>
      <c r="AU78" s="70"/>
      <c r="AV78" s="70"/>
      <c r="AW78" s="90">
        <f t="shared" si="13"/>
        <v>0</v>
      </c>
      <c r="AX78" s="85"/>
      <c r="AY78" s="99">
        <f t="shared" si="14"/>
        <v>20</v>
      </c>
      <c r="AZ78" s="99">
        <f t="shared" si="15"/>
        <v>16</v>
      </c>
      <c r="BA78" s="99">
        <f t="shared" si="16"/>
        <v>10</v>
      </c>
      <c r="BB78" s="99">
        <f t="shared" si="17"/>
        <v>8</v>
      </c>
      <c r="BC78" s="99">
        <f t="shared" si="18"/>
        <v>0</v>
      </c>
      <c r="BD78" s="99">
        <f t="shared" si="19"/>
        <v>0</v>
      </c>
      <c r="BE78" s="99" t="str">
        <f t="shared" si="20"/>
        <v/>
      </c>
    </row>
    <row r="79" spans="1:57" ht="12" customHeight="1" x14ac:dyDescent="0.25">
      <c r="A79" s="46">
        <v>64</v>
      </c>
      <c r="B79" s="47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70"/>
      <c r="O79" s="69"/>
      <c r="P79" s="70"/>
      <c r="Q79" s="70"/>
      <c r="R79" s="78">
        <f t="shared" si="9"/>
        <v>0</v>
      </c>
      <c r="S79" s="57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70"/>
      <c r="AF79" s="69"/>
      <c r="AG79" s="70"/>
      <c r="AH79" s="70"/>
      <c r="AI79" s="78">
        <f t="shared" si="10"/>
        <v>0</v>
      </c>
      <c r="AJ79" s="57"/>
      <c r="AK79" s="69"/>
      <c r="AL79" s="69"/>
      <c r="AM79" s="69"/>
      <c r="AN79" s="70"/>
      <c r="AO79" s="70"/>
      <c r="AP79" s="78">
        <f t="shared" ref="AP79:AP85" si="21">SUM(AK79:AO79)</f>
        <v>0</v>
      </c>
      <c r="AQ79" s="57"/>
      <c r="AR79" s="69"/>
      <c r="AS79" s="69"/>
      <c r="AT79" s="69"/>
      <c r="AU79" s="70"/>
      <c r="AV79" s="70"/>
      <c r="AW79" s="90">
        <f t="shared" ref="AW79:AW85" si="22">SUM(AR79:AV79)</f>
        <v>0</v>
      </c>
      <c r="AX79" s="85"/>
      <c r="AY79" s="99">
        <f t="shared" ref="AY79:AY85" si="23">SUMIF($C$9:$Q$9,1,$C79:$Q79)+SUMIF($C$10:$Q$10,1,$C79:$Q79)+SUMIF($C$11:$Q$11,1,$C79:$Q79)+SUMIF($C$12:$Q$12,1,$C79:$Q79)+SUMIF($T$9:$AH$9,1,$T79:$AH79)+SUMIF($T$10:$AH$10,1,$T79:$AH79)+SUMIF($T$11:$AH$11,1,$T79:$AH79)+SUMIF($T$12:$AH$12,1,$T79:$AH79)+SUMIF($AK$9:$AO$9,1,$AK79:$AO79)+SUMIF($AK$10:$AO$10,1,$AK79:$AO79)+SUMIF($AK$11:$AO$11,1,$AK79:$AO79)+SUMIF($AK$12:$AO$12,1,$AK79:$AO79)+SUMIF($AR$9:$AV$9,1,$AR79:$AV79)+SUMIF($AR$10:$AV$10,1,$AR79:$AV79)+SUMIF($AR$11:$AV$11,1,$AR79:$AV79)+SUMIF($AR$12:$AV$12,1,$AR79:$AV79)</f>
        <v>0</v>
      </c>
      <c r="AZ79" s="99">
        <f t="shared" ref="AZ79:AZ85" si="24">SUMIF($C$9:$Q$9,2,$C79:$Q79)+SUMIF($C$10:$Q$10,2,$C79:$Q79)+SUMIF($C$11:$Q$11,2,$C79:$Q79)+SUMIF($C$12:$Q$12,2,$C79:$Q79)+SUMIF($T$9:$AH$9,2,$T79:$AH79)+SUMIF($T$10:$AH$10,2,$T79:$AH79)+SUMIF($T$11:$AH$11,2,$T79:$AH79)+SUMIF($T$12:$AH$12,2,$T79:$AH79)+SUMIF($AK$9:$AO$9,2,$AK79:$AO79)+SUMIF($AK$10:$AO$10,2,$AK79:$AO79)+SUMIF($AK$11:$AO$11,2,$AK79:$AO79)+SUMIF($AK$12:$AO$12,2,$AK79:$AO79)+SUMIF($AR$9:$AV$9,2,$AR79:$AV79)+SUMIF($AR$10:$AV$10,2,$AR79:$AV79)+SUMIF($AR$11:$AV$11,2,$AR79:$AV79)+SUMIF($AR$12:$AV$12,2,$AR79:$AV79)</f>
        <v>0</v>
      </c>
      <c r="BA79" s="99">
        <f t="shared" ref="BA79:BA85" si="25">SUMIF($C$9:$Q$9,3,$C79:$Q79)+SUMIF($C$10:$Q$10,3,$C79:$Q79)+SUMIF($C$11:$Q$11,3,$C79:$Q79)+SUMIF($C$12:$Q$12,3,$C79:$Q79)+SUMIF($T$9:$AH$9,3,$T79:$AH79)+SUMIF($T$10:$AH$10,3,$T79:$AH79)+SUMIF($T$11:$AH$11,3,$T79:$AH79)+SUMIF($T$12:$AH$12,3,$T79:$AH79)+SUMIF($AK$9:$AO$9,3,$AK79:$AO79)+SUMIF($AK$10:$AO$10,3,$AK79:$AO79)+SUMIF($AK$11:$AO$11,3,$AK79:$AO79)+SUMIF($AK$12:$AO$12,3,$AK79:$AO79)+SUMIF($AR$9:$AV$9,3,$AR79:$AV79)+SUMIF($AR$10:$AV$10,3,$AR79:$AV79)+SUMIF($AR$11:$AV$11,3,$AR79:$AV79)+SUMIF($AR$12:$AV$12,3,$AR79:$AV79)</f>
        <v>0</v>
      </c>
      <c r="BB79" s="99">
        <f t="shared" ref="BB79:BB85" si="26">SUMIF($C$9:$Q$9,4,$C79:$Q79)+SUMIF($C$10:$Q$10,4,$C79:$Q79)+SUMIF($C$11:$Q$11,4,$C79:$Q79)+SUMIF($C$12:$Q$12,4,$C79:$Q79)+SUMIF($T$9:$AH$9,4,$T79:$AH79)+SUMIF($T$10:$AH$10,4,$T79:$AH79)+SUMIF($T$11:$AH$11,4,$T79:$AH79)+SUMIF($T$12:$AH$12,4,$T79:$AH79)+SUMIF($AK$9:$AO$9,4,$AK79:$AO79)+SUMIF($AK$10:$AO$10,4,$AK79:$AO79)+SUMIF($AK$11:$AO$11,4,$AK79:$AO79)+SUMIF($AK$12:$AO$12,4,$AK79:$AO79)+SUMIF($AR$9:$AV$9,4,$AR79:$AV79)+SUMIF($AR$10:$AV$10,4,$AR79:$AV79)+SUMIF($AR$11:$AV$11,4,$AR79:$AV79)+SUMIF($AR$12:$AV$12,4,$AR79:$AV79)</f>
        <v>0</v>
      </c>
      <c r="BC79" s="99">
        <f t="shared" ref="BC79:BC85" si="27">SUMIF($C$9:$Q$9,5,$C79:$Q79)+SUMIF($C$10:$Q$10,5,$C79:$Q79)+SUMIF($C$11:$Q$11,5,$C79:$Q79)+SUMIF($C$12:$Q$12,5,$C79:$Q79)+SUMIF($T$9:$AH$9,5,$T79:$AH79)+SUMIF($T$10:$AH$10,5,$T79:$AH79)+SUMIF($T$11:$AH$11,5,$T79:$AH79)+SUMIF($T$12:$AH$12,5,$T79:$AH79)+SUMIF($AK$9:$AO$9,5,$AK79:$AO79)+SUMIF($AK$10:$AO$10,5,$AK79:$AO79)+SUMIF($AK$11:$AO$11,5,$AK79:$AO79)+SUMIF($AK$12:$AO$12,5,$AK79:$AO79)+SUMIF($AR$9:$AV$9,5,$AR79:$AV79)+SUMIF($AR$10:$AV$10,5,$AR79:$AV79)+SUMIF($AR$11:$AV$11,5,$AR79:$AV79)+SUMIF($AR$12:$AV$12,5,$AR79:$AV79)</f>
        <v>0</v>
      </c>
      <c r="BD79" s="99">
        <f t="shared" ref="BD79:BD85" si="28">IF($T$6&gt;5,SUMIF($C$9:$Q$9,6,$C79:$Q79)+SUMIF($C$10:$Q$10,6,$C79:$Q79)+SUMIF($C$11:$Q$11,6,$C79:$Q79)+SUMIF($C$12:$Q$12,6,$C79:$Q79)+SUMIF($T$9:$AH$9,6,$T79:$AH79)+SUMIF($T$10:$AH$10,6,$T79:$AH79)+SUMIF($T$11:$AH$11,6,$T79:$AH79)+SUMIF($T$12:$AH$12,6,$T79:$AH79)+SUMIF($AK$9:$AO$9,6,$AK79:$AO79)+SUMIF($AK$10:$AO$10,6,$AK79:$AO79)+SUMIF($AK$11:$AO$11,6,$AK79:$AO79)+SUMIF($AK$12:$AO$12,6,$AK79:$AO79)+SUMIF($AR$9:$AV$9,6,$AR79:$AV79)+SUMIF($AR$10:$AV$10,6,$AR79:$AV79)+SUMIF($AR$11:$AV$11,6,$AR79:$AV79)+SUMIF($AR$12:$AV$12,6,$AR79:$AV79),"")</f>
        <v>0</v>
      </c>
      <c r="BE79" s="99" t="str">
        <f t="shared" ref="BE79:BE85" si="29">IF($T$6&gt;6,SUMIF($C$9:$Q$9,7,$C79:$Q79)+SUMIF($C$10:$Q$10,7,$C79:$Q79)+SUMIF($C$11:$Q$11,7,$C79:$Q79)+SUMIF($C$12:$Q$12,7,$C79:$Q79)+SUMIF($T$9:$AH$9,7,$T79:$AH79)+SUMIF($T$10:$AH$10,7,$T79:$AH79)+SUMIF($T$11:$AH$11,7,$T79:$AH79)+SUMIF($T$12:$AH$12,7,$T79:$AH79)+SUMIF($AK$9:$AO$9,7,$AK79:$AO79)+SUMIF($AK$10:$AO$10,7,$AK79:$AO79)+SUMIF($AK$11:$AO$11,7,$AK79:$AO79)+SUMIF($AK$12:$AO$12,7,$AK79:$AO79)+SUMIF($AR$9:$AV$9,7,$AR79:$AV79)+SUMIF($AR$10:$AV$10,7,$AR79:$AV79)+SUMIF($AR$11:$AV$11,7,$AR79:$AV79)+SUMIF($AR$12:$AV$12,7,$AR79:$AV79),"")</f>
        <v/>
      </c>
    </row>
    <row r="80" spans="1:57" ht="12" customHeight="1" x14ac:dyDescent="0.25">
      <c r="A80" s="46">
        <v>65</v>
      </c>
      <c r="B80" s="86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8">
        <f t="shared" ref="R80:R85" si="30">SUM(C80:Q80)</f>
        <v>0</v>
      </c>
      <c r="S80" s="57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8">
        <f t="shared" si="10"/>
        <v>0</v>
      </c>
      <c r="AJ80" s="57"/>
      <c r="AK80" s="70"/>
      <c r="AL80" s="70"/>
      <c r="AM80" s="70"/>
      <c r="AN80" s="70"/>
      <c r="AO80" s="70"/>
      <c r="AP80" s="78">
        <f t="shared" si="21"/>
        <v>0</v>
      </c>
      <c r="AQ80" s="57"/>
      <c r="AR80" s="70"/>
      <c r="AS80" s="70"/>
      <c r="AT80" s="70"/>
      <c r="AU80" s="70"/>
      <c r="AV80" s="70"/>
      <c r="AW80" s="90">
        <f t="shared" si="22"/>
        <v>0</v>
      </c>
      <c r="AX80" s="85"/>
      <c r="AY80" s="99">
        <f t="shared" si="23"/>
        <v>0</v>
      </c>
      <c r="AZ80" s="99">
        <f t="shared" si="24"/>
        <v>0</v>
      </c>
      <c r="BA80" s="99">
        <f t="shared" si="25"/>
        <v>0</v>
      </c>
      <c r="BB80" s="99">
        <f t="shared" si="26"/>
        <v>0</v>
      </c>
      <c r="BC80" s="99">
        <f t="shared" si="27"/>
        <v>0</v>
      </c>
      <c r="BD80" s="99">
        <f t="shared" si="28"/>
        <v>0</v>
      </c>
      <c r="BE80" s="99" t="str">
        <f t="shared" si="29"/>
        <v/>
      </c>
    </row>
    <row r="81" spans="1:57" ht="12" customHeight="1" x14ac:dyDescent="0.25">
      <c r="A81" s="46">
        <v>66</v>
      </c>
      <c r="B81" s="86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8">
        <f t="shared" si="30"/>
        <v>0</v>
      </c>
      <c r="S81" s="57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8">
        <f t="shared" ref="AI81:AI85" si="31">SUM(T81:AH81)</f>
        <v>0</v>
      </c>
      <c r="AJ81" s="57"/>
      <c r="AK81" s="70"/>
      <c r="AL81" s="70"/>
      <c r="AM81" s="70"/>
      <c r="AN81" s="70"/>
      <c r="AO81" s="70"/>
      <c r="AP81" s="78">
        <f t="shared" si="21"/>
        <v>0</v>
      </c>
      <c r="AQ81" s="57"/>
      <c r="AR81" s="70"/>
      <c r="AS81" s="70"/>
      <c r="AT81" s="70"/>
      <c r="AU81" s="70"/>
      <c r="AV81" s="70"/>
      <c r="AW81" s="90">
        <f t="shared" si="22"/>
        <v>0</v>
      </c>
      <c r="AX81" s="85"/>
      <c r="AY81" s="99">
        <f t="shared" si="23"/>
        <v>0</v>
      </c>
      <c r="AZ81" s="99">
        <f t="shared" si="24"/>
        <v>0</v>
      </c>
      <c r="BA81" s="99">
        <f t="shared" si="25"/>
        <v>0</v>
      </c>
      <c r="BB81" s="99">
        <f t="shared" si="26"/>
        <v>0</v>
      </c>
      <c r="BC81" s="99">
        <f t="shared" si="27"/>
        <v>0</v>
      </c>
      <c r="BD81" s="99">
        <f t="shared" si="28"/>
        <v>0</v>
      </c>
      <c r="BE81" s="99" t="str">
        <f t="shared" si="29"/>
        <v/>
      </c>
    </row>
    <row r="82" spans="1:57" ht="12" customHeight="1" x14ac:dyDescent="0.25">
      <c r="A82" s="46">
        <v>67</v>
      </c>
      <c r="B82" s="86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8">
        <f t="shared" si="30"/>
        <v>0</v>
      </c>
      <c r="S82" s="57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8">
        <f t="shared" si="31"/>
        <v>0</v>
      </c>
      <c r="AJ82" s="57"/>
      <c r="AK82" s="70"/>
      <c r="AL82" s="70"/>
      <c r="AM82" s="70"/>
      <c r="AN82" s="70"/>
      <c r="AO82" s="70"/>
      <c r="AP82" s="78">
        <f t="shared" si="21"/>
        <v>0</v>
      </c>
      <c r="AQ82" s="57"/>
      <c r="AR82" s="70"/>
      <c r="AS82" s="70"/>
      <c r="AT82" s="70"/>
      <c r="AU82" s="70"/>
      <c r="AV82" s="70"/>
      <c r="AW82" s="90">
        <f t="shared" si="22"/>
        <v>0</v>
      </c>
      <c r="AX82" s="85"/>
      <c r="AY82" s="99">
        <f t="shared" si="23"/>
        <v>0</v>
      </c>
      <c r="AZ82" s="99">
        <f t="shared" si="24"/>
        <v>0</v>
      </c>
      <c r="BA82" s="99">
        <f t="shared" si="25"/>
        <v>0</v>
      </c>
      <c r="BB82" s="99">
        <f t="shared" si="26"/>
        <v>0</v>
      </c>
      <c r="BC82" s="99">
        <f t="shared" si="27"/>
        <v>0</v>
      </c>
      <c r="BD82" s="99">
        <f t="shared" si="28"/>
        <v>0</v>
      </c>
      <c r="BE82" s="99" t="str">
        <f t="shared" si="29"/>
        <v/>
      </c>
    </row>
    <row r="83" spans="1:57" ht="12" customHeight="1" x14ac:dyDescent="0.25">
      <c r="A83" s="46">
        <v>68</v>
      </c>
      <c r="B83" s="86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8">
        <f t="shared" si="30"/>
        <v>0</v>
      </c>
      <c r="S83" s="57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8">
        <f t="shared" si="31"/>
        <v>0</v>
      </c>
      <c r="AJ83" s="57"/>
      <c r="AK83" s="70"/>
      <c r="AL83" s="70"/>
      <c r="AM83" s="70"/>
      <c r="AN83" s="70"/>
      <c r="AO83" s="70"/>
      <c r="AP83" s="78">
        <f t="shared" si="21"/>
        <v>0</v>
      </c>
      <c r="AQ83" s="57"/>
      <c r="AR83" s="70"/>
      <c r="AS83" s="70"/>
      <c r="AT83" s="70"/>
      <c r="AU83" s="70"/>
      <c r="AV83" s="70"/>
      <c r="AW83" s="90">
        <f t="shared" si="22"/>
        <v>0</v>
      </c>
      <c r="AX83" s="85"/>
      <c r="AY83" s="99">
        <f t="shared" si="23"/>
        <v>0</v>
      </c>
      <c r="AZ83" s="99">
        <f t="shared" si="24"/>
        <v>0</v>
      </c>
      <c r="BA83" s="99">
        <f t="shared" si="25"/>
        <v>0</v>
      </c>
      <c r="BB83" s="99">
        <f t="shared" si="26"/>
        <v>0</v>
      </c>
      <c r="BC83" s="99">
        <f t="shared" si="27"/>
        <v>0</v>
      </c>
      <c r="BD83" s="99">
        <f t="shared" si="28"/>
        <v>0</v>
      </c>
      <c r="BE83" s="99" t="str">
        <f t="shared" si="29"/>
        <v/>
      </c>
    </row>
    <row r="84" spans="1:57" ht="12" customHeight="1" x14ac:dyDescent="0.25">
      <c r="A84" s="46">
        <v>69</v>
      </c>
      <c r="B84" s="86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8">
        <f t="shared" si="30"/>
        <v>0</v>
      </c>
      <c r="S84" s="57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8">
        <f t="shared" si="31"/>
        <v>0</v>
      </c>
      <c r="AJ84" s="57"/>
      <c r="AK84" s="70"/>
      <c r="AL84" s="70"/>
      <c r="AM84" s="70"/>
      <c r="AN84" s="70"/>
      <c r="AO84" s="70"/>
      <c r="AP84" s="78">
        <f t="shared" si="21"/>
        <v>0</v>
      </c>
      <c r="AQ84" s="57"/>
      <c r="AR84" s="70"/>
      <c r="AS84" s="70"/>
      <c r="AT84" s="70"/>
      <c r="AU84" s="70"/>
      <c r="AV84" s="70"/>
      <c r="AW84" s="90">
        <f t="shared" si="22"/>
        <v>0</v>
      </c>
      <c r="AX84" s="85"/>
      <c r="AY84" s="99">
        <f t="shared" si="23"/>
        <v>0</v>
      </c>
      <c r="AZ84" s="99">
        <f t="shared" si="24"/>
        <v>0</v>
      </c>
      <c r="BA84" s="99">
        <f t="shared" si="25"/>
        <v>0</v>
      </c>
      <c r="BB84" s="99">
        <f t="shared" si="26"/>
        <v>0</v>
      </c>
      <c r="BC84" s="99">
        <f t="shared" si="27"/>
        <v>0</v>
      </c>
      <c r="BD84" s="99">
        <f t="shared" si="28"/>
        <v>0</v>
      </c>
      <c r="BE84" s="99" t="str">
        <f t="shared" si="29"/>
        <v/>
      </c>
    </row>
    <row r="85" spans="1:57" ht="12" customHeight="1" x14ac:dyDescent="0.25">
      <c r="A85" s="46">
        <v>70</v>
      </c>
      <c r="B85" s="86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8">
        <f t="shared" si="30"/>
        <v>0</v>
      </c>
      <c r="S85" s="71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8">
        <f t="shared" si="31"/>
        <v>0</v>
      </c>
      <c r="AJ85" s="71"/>
      <c r="AK85" s="70"/>
      <c r="AL85" s="70"/>
      <c r="AM85" s="70"/>
      <c r="AN85" s="70"/>
      <c r="AO85" s="70"/>
      <c r="AP85" s="78">
        <f t="shared" si="21"/>
        <v>0</v>
      </c>
      <c r="AQ85" s="71"/>
      <c r="AR85" s="70"/>
      <c r="AS85" s="70"/>
      <c r="AT85" s="70"/>
      <c r="AU85" s="70"/>
      <c r="AV85" s="70"/>
      <c r="AW85" s="90">
        <f t="shared" si="22"/>
        <v>0</v>
      </c>
      <c r="AX85" s="87"/>
      <c r="AY85" s="99">
        <f t="shared" si="23"/>
        <v>0</v>
      </c>
      <c r="AZ85" s="99">
        <f t="shared" si="24"/>
        <v>0</v>
      </c>
      <c r="BA85" s="99">
        <f t="shared" si="25"/>
        <v>0</v>
      </c>
      <c r="BB85" s="99">
        <f t="shared" si="26"/>
        <v>0</v>
      </c>
      <c r="BC85" s="99">
        <f t="shared" si="27"/>
        <v>0</v>
      </c>
      <c r="BD85" s="99">
        <f t="shared" si="28"/>
        <v>0</v>
      </c>
      <c r="BE85" s="99" t="str">
        <f t="shared" si="29"/>
        <v/>
      </c>
    </row>
    <row r="86" spans="1:57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K86" s="2"/>
      <c r="AL86" s="2"/>
      <c r="AM86" s="2"/>
      <c r="AN86" s="2"/>
      <c r="AO86" s="2"/>
      <c r="AR86" s="2"/>
      <c r="AS86" s="2"/>
      <c r="AT86" s="2"/>
      <c r="AU86" s="2"/>
      <c r="AV86" s="2"/>
    </row>
    <row r="87" spans="1:57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K87" s="2"/>
      <c r="AL87" s="2"/>
      <c r="AM87" s="2"/>
      <c r="AN87" s="2"/>
      <c r="AO87" s="2"/>
      <c r="AR87" s="2"/>
      <c r="AS87" s="2"/>
      <c r="AT87" s="2"/>
      <c r="AU87" s="2"/>
      <c r="AV87" s="2"/>
    </row>
    <row r="88" spans="1:57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K88" s="2"/>
      <c r="AL88" s="2"/>
      <c r="AM88" s="2"/>
      <c r="AN88" s="2"/>
      <c r="AO88" s="2"/>
      <c r="AR88" s="2"/>
      <c r="AS88" s="2"/>
      <c r="AT88" s="2"/>
      <c r="AU88" s="2"/>
      <c r="AV88" s="2"/>
    </row>
    <row r="89" spans="1:57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K89" s="2"/>
      <c r="AL89" s="2"/>
      <c r="AM89" s="2"/>
      <c r="AN89" s="2"/>
      <c r="AO89" s="2"/>
      <c r="AR89" s="2"/>
      <c r="AS89" s="2"/>
      <c r="AT89" s="2"/>
      <c r="AU89" s="2"/>
      <c r="AV89" s="2"/>
    </row>
    <row r="90" spans="1:57" s="3" customFormat="1" x14ac:dyDescent="0.25">
      <c r="A90"/>
      <c r="B90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K90" s="2"/>
      <c r="AL90" s="2"/>
      <c r="AM90" s="2"/>
      <c r="AN90" s="2"/>
      <c r="AO90" s="2"/>
      <c r="AR90" s="2"/>
      <c r="AS90" s="2"/>
      <c r="AT90" s="2"/>
      <c r="AU90" s="2"/>
      <c r="AV90" s="2"/>
      <c r="BC90" s="1"/>
      <c r="BD90" s="1"/>
      <c r="BE90" s="1"/>
    </row>
    <row r="91" spans="1:57" s="3" customFormat="1" x14ac:dyDescent="0.25">
      <c r="A91"/>
      <c r="B9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K91" s="2"/>
      <c r="AL91" s="2"/>
      <c r="AM91" s="2"/>
      <c r="AN91" s="2"/>
      <c r="AO91" s="2"/>
      <c r="AR91" s="2"/>
      <c r="AS91" s="2"/>
      <c r="AT91" s="2"/>
      <c r="AU91" s="2"/>
      <c r="AV91" s="2"/>
      <c r="BC91" s="1"/>
      <c r="BD91" s="1"/>
      <c r="BE91" s="1"/>
    </row>
    <row r="92" spans="1:57" s="3" customFormat="1" x14ac:dyDescent="0.25">
      <c r="A92"/>
      <c r="B9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K92" s="2"/>
      <c r="AL92" s="2"/>
      <c r="AM92" s="2"/>
      <c r="AN92" s="2"/>
      <c r="AO92" s="2"/>
      <c r="AR92" s="2"/>
      <c r="AS92" s="2"/>
      <c r="AT92" s="2"/>
      <c r="AU92" s="2"/>
      <c r="AV92" s="2"/>
      <c r="BC92" s="1"/>
      <c r="BD92" s="1"/>
      <c r="BE92" s="1"/>
    </row>
    <row r="93" spans="1:57" s="3" customFormat="1" x14ac:dyDescent="0.25">
      <c r="A93"/>
      <c r="B9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K93" s="2"/>
      <c r="AL93" s="2"/>
      <c r="AM93" s="2"/>
      <c r="AN93" s="2"/>
      <c r="AO93" s="2"/>
      <c r="AR93" s="2"/>
      <c r="AS93" s="2"/>
      <c r="AT93" s="2"/>
      <c r="AU93" s="2"/>
      <c r="AV93" s="2"/>
      <c r="BC93" s="1"/>
      <c r="BD93" s="1"/>
      <c r="BE93" s="1"/>
    </row>
    <row r="94" spans="1:57" s="3" customFormat="1" x14ac:dyDescent="0.25">
      <c r="A94"/>
      <c r="B94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K94" s="2"/>
      <c r="AL94" s="2"/>
      <c r="AM94" s="2"/>
      <c r="AN94" s="2"/>
      <c r="AO94" s="2"/>
      <c r="AR94" s="2"/>
      <c r="AS94" s="2"/>
      <c r="AT94" s="2"/>
      <c r="AU94" s="2"/>
      <c r="AV94" s="2"/>
      <c r="BC94" s="1"/>
      <c r="BD94" s="1"/>
      <c r="BE94" s="1"/>
    </row>
    <row r="95" spans="1:57" s="3" customFormat="1" x14ac:dyDescent="0.25">
      <c r="A95"/>
      <c r="B95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K95" s="2"/>
      <c r="AL95" s="2"/>
      <c r="AM95" s="2"/>
      <c r="AN95" s="2"/>
      <c r="AO95" s="2"/>
      <c r="AR95" s="2"/>
      <c r="AS95" s="2"/>
      <c r="AT95" s="2"/>
      <c r="AU95" s="2"/>
      <c r="AV95" s="2"/>
      <c r="BC95" s="1"/>
      <c r="BD95" s="1"/>
      <c r="BE95" s="1"/>
    </row>
    <row r="96" spans="1:57" s="3" customFormat="1" x14ac:dyDescent="0.25">
      <c r="A96"/>
      <c r="B96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K96" s="2"/>
      <c r="AL96" s="2"/>
      <c r="AM96" s="2"/>
      <c r="AN96" s="2"/>
      <c r="AO96" s="2"/>
      <c r="AR96" s="2"/>
      <c r="AS96" s="2"/>
      <c r="AT96" s="2"/>
      <c r="AU96" s="2"/>
      <c r="AV96" s="2"/>
      <c r="BC96" s="1"/>
      <c r="BD96" s="1"/>
      <c r="BE96" s="1"/>
    </row>
    <row r="97" spans="1:57" s="3" customFormat="1" x14ac:dyDescent="0.25">
      <c r="A97"/>
      <c r="B97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K97" s="2"/>
      <c r="AL97" s="2"/>
      <c r="AM97" s="2"/>
      <c r="AN97" s="2"/>
      <c r="AO97" s="2"/>
      <c r="AR97" s="2"/>
      <c r="AS97" s="2"/>
      <c r="AT97" s="2"/>
      <c r="AU97" s="2"/>
      <c r="AV97" s="2"/>
      <c r="BC97" s="1"/>
      <c r="BD97" s="1"/>
      <c r="BE97" s="1"/>
    </row>
    <row r="98" spans="1:57" s="3" customFormat="1" x14ac:dyDescent="0.25">
      <c r="A98"/>
      <c r="B9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K98" s="2"/>
      <c r="AL98" s="2"/>
      <c r="AM98" s="2"/>
      <c r="AN98" s="2"/>
      <c r="AO98" s="2"/>
      <c r="AR98" s="2"/>
      <c r="AS98" s="2"/>
      <c r="AT98" s="2"/>
      <c r="AU98" s="2"/>
      <c r="AV98" s="2"/>
      <c r="BC98" s="1"/>
      <c r="BD98" s="1"/>
      <c r="BE98" s="1"/>
    </row>
    <row r="99" spans="1:57" s="3" customFormat="1" x14ac:dyDescent="0.25">
      <c r="A99"/>
      <c r="B99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K99" s="2"/>
      <c r="AL99" s="2"/>
      <c r="AM99" s="2"/>
      <c r="AN99" s="2"/>
      <c r="AO99" s="2"/>
      <c r="AR99" s="2"/>
      <c r="AS99" s="2"/>
      <c r="AT99" s="2"/>
      <c r="AU99" s="2"/>
      <c r="AV99" s="2"/>
      <c r="BC99" s="1"/>
      <c r="BD99" s="1"/>
      <c r="BE99" s="1"/>
    </row>
    <row r="100" spans="1:57" s="3" customFormat="1" x14ac:dyDescent="0.25">
      <c r="A100"/>
      <c r="B100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K100" s="2"/>
      <c r="AL100" s="2"/>
      <c r="AM100" s="2"/>
      <c r="AN100" s="2"/>
      <c r="AO100" s="2"/>
      <c r="AR100" s="2"/>
      <c r="AS100" s="2"/>
      <c r="AT100" s="2"/>
      <c r="AU100" s="2"/>
      <c r="AV100" s="2"/>
      <c r="BC100" s="1"/>
      <c r="BD100" s="1"/>
      <c r="BE100" s="1"/>
    </row>
    <row r="101" spans="1:57" s="3" customFormat="1" x14ac:dyDescent="0.25">
      <c r="A101"/>
      <c r="B10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K101" s="2"/>
      <c r="AL101" s="2"/>
      <c r="AM101" s="2"/>
      <c r="AN101" s="2"/>
      <c r="AO101" s="2"/>
      <c r="AR101" s="2"/>
      <c r="AS101" s="2"/>
      <c r="AT101" s="2"/>
      <c r="AU101" s="2"/>
      <c r="AV101" s="2"/>
      <c r="BC101" s="1"/>
      <c r="BD101" s="1"/>
      <c r="BE101" s="1"/>
    </row>
    <row r="102" spans="1:57" s="3" customFormat="1" x14ac:dyDescent="0.25">
      <c r="A102"/>
      <c r="B10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K102" s="2"/>
      <c r="AL102" s="2"/>
      <c r="AM102" s="2"/>
      <c r="AN102" s="2"/>
      <c r="AO102" s="2"/>
      <c r="AR102" s="2"/>
      <c r="AS102" s="2"/>
      <c r="AT102" s="2"/>
      <c r="AU102" s="2"/>
      <c r="AV102" s="2"/>
      <c r="BC102" s="1"/>
      <c r="BD102" s="1"/>
      <c r="BE102" s="1"/>
    </row>
    <row r="103" spans="1:57" s="3" customFormat="1" x14ac:dyDescent="0.25">
      <c r="A103"/>
      <c r="B10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K103" s="2"/>
      <c r="AL103" s="2"/>
      <c r="AM103" s="2"/>
      <c r="AN103" s="2"/>
      <c r="AO103" s="2"/>
      <c r="AR103" s="2"/>
      <c r="AS103" s="2"/>
      <c r="AT103" s="2"/>
      <c r="AU103" s="2"/>
      <c r="AV103" s="2"/>
      <c r="BC103" s="1"/>
      <c r="BD103" s="1"/>
      <c r="BE103" s="1"/>
    </row>
    <row r="104" spans="1:57" s="3" customFormat="1" x14ac:dyDescent="0.25">
      <c r="A104"/>
      <c r="B104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K104" s="2"/>
      <c r="AL104" s="2"/>
      <c r="AM104" s="2"/>
      <c r="AN104" s="2"/>
      <c r="AO104" s="2"/>
      <c r="AR104" s="2"/>
      <c r="AS104" s="2"/>
      <c r="AT104" s="2"/>
      <c r="AU104" s="2"/>
      <c r="AV104" s="2"/>
      <c r="BC104" s="1"/>
      <c r="BD104" s="1"/>
      <c r="BE104" s="1"/>
    </row>
    <row r="105" spans="1:57" s="3" customFormat="1" x14ac:dyDescent="0.25">
      <c r="A105"/>
      <c r="B105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K105" s="2"/>
      <c r="AL105" s="2"/>
      <c r="AM105" s="2"/>
      <c r="AN105" s="2"/>
      <c r="AO105" s="2"/>
      <c r="AR105" s="2"/>
      <c r="AS105" s="2"/>
      <c r="AT105" s="2"/>
      <c r="AU105" s="2"/>
      <c r="AV105" s="2"/>
      <c r="BC105" s="1"/>
      <c r="BD105" s="1"/>
      <c r="BE105" s="1"/>
    </row>
    <row r="106" spans="1:57" s="3" customFormat="1" x14ac:dyDescent="0.25">
      <c r="A106"/>
      <c r="B106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K106" s="2"/>
      <c r="AL106" s="2"/>
      <c r="AM106" s="2"/>
      <c r="AN106" s="2"/>
      <c r="AO106" s="2"/>
      <c r="AR106" s="2"/>
      <c r="AS106" s="2"/>
      <c r="AT106" s="2"/>
      <c r="AU106" s="2"/>
      <c r="AV106" s="2"/>
      <c r="BC106" s="1"/>
      <c r="BD106" s="1"/>
      <c r="BE106" s="1"/>
    </row>
    <row r="107" spans="1:57" s="3" customFormat="1" x14ac:dyDescent="0.25">
      <c r="A107"/>
      <c r="B107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K107" s="2"/>
      <c r="AL107" s="2"/>
      <c r="AM107" s="2"/>
      <c r="AN107" s="2"/>
      <c r="AO107" s="2"/>
      <c r="AR107" s="2"/>
      <c r="AS107" s="2"/>
      <c r="AT107" s="2"/>
      <c r="AU107" s="2"/>
      <c r="AV107" s="2"/>
      <c r="BC107" s="1"/>
      <c r="BD107" s="1"/>
      <c r="BE107" s="1"/>
    </row>
    <row r="108" spans="1:57" s="3" customFormat="1" x14ac:dyDescent="0.25">
      <c r="A108"/>
      <c r="B108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K108" s="2"/>
      <c r="AL108" s="2"/>
      <c r="AM108" s="2"/>
      <c r="AN108" s="2"/>
      <c r="AO108" s="2"/>
      <c r="AR108" s="2"/>
      <c r="AS108" s="2"/>
      <c r="AT108" s="2"/>
      <c r="AU108" s="2"/>
      <c r="AV108" s="2"/>
      <c r="BC108" s="1"/>
      <c r="BD108" s="1"/>
      <c r="BE108" s="1"/>
    </row>
    <row r="109" spans="1:57" s="3" customFormat="1" x14ac:dyDescent="0.25">
      <c r="A109"/>
      <c r="B109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K109" s="2"/>
      <c r="AL109" s="2"/>
      <c r="AM109" s="2"/>
      <c r="AN109" s="2"/>
      <c r="AO109" s="2"/>
      <c r="AR109" s="2"/>
      <c r="AS109" s="2"/>
      <c r="AT109" s="2"/>
      <c r="AU109" s="2"/>
      <c r="AV109" s="2"/>
      <c r="BC109" s="1"/>
      <c r="BD109" s="1"/>
      <c r="BE109" s="1"/>
    </row>
    <row r="110" spans="1:57" s="3" customFormat="1" x14ac:dyDescent="0.25">
      <c r="A110"/>
      <c r="B110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K110" s="2"/>
      <c r="AL110" s="2"/>
      <c r="AM110" s="2"/>
      <c r="AN110" s="2"/>
      <c r="AO110" s="2"/>
      <c r="AR110" s="2"/>
      <c r="AS110" s="2"/>
      <c r="AT110" s="2"/>
      <c r="AU110" s="2"/>
      <c r="AV110" s="2"/>
      <c r="BC110" s="1"/>
      <c r="BD110" s="1"/>
      <c r="BE110" s="1"/>
    </row>
    <row r="111" spans="1:57" s="3" customFormat="1" x14ac:dyDescent="0.25">
      <c r="A111"/>
      <c r="B11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K111" s="2"/>
      <c r="AL111" s="2"/>
      <c r="AM111" s="2"/>
      <c r="AN111" s="2"/>
      <c r="AO111" s="2"/>
      <c r="AR111" s="2"/>
      <c r="AS111" s="2"/>
      <c r="AT111" s="2"/>
      <c r="AU111" s="2"/>
      <c r="AV111" s="2"/>
      <c r="BC111" s="1"/>
      <c r="BD111" s="1"/>
      <c r="BE111" s="1"/>
    </row>
    <row r="112" spans="1:57" s="3" customFormat="1" x14ac:dyDescent="0.25">
      <c r="A112"/>
      <c r="B11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K112" s="2"/>
      <c r="AL112" s="2"/>
      <c r="AM112" s="2"/>
      <c r="AN112" s="2"/>
      <c r="AO112" s="2"/>
      <c r="AR112" s="2"/>
      <c r="AS112" s="2"/>
      <c r="AT112" s="2"/>
      <c r="AU112" s="2"/>
      <c r="AV112" s="2"/>
      <c r="BC112" s="1"/>
      <c r="BD112" s="1"/>
      <c r="BE112" s="1"/>
    </row>
    <row r="113" spans="1:57" s="3" customFormat="1" x14ac:dyDescent="0.25">
      <c r="A113"/>
      <c r="B11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K113" s="2"/>
      <c r="AL113" s="2"/>
      <c r="AM113" s="2"/>
      <c r="AN113" s="2"/>
      <c r="AO113" s="2"/>
      <c r="AR113" s="2"/>
      <c r="AS113" s="2"/>
      <c r="AT113" s="2"/>
      <c r="AU113" s="2"/>
      <c r="AV113" s="2"/>
      <c r="BC113" s="1"/>
      <c r="BD113" s="1"/>
      <c r="BE113" s="1"/>
    </row>
    <row r="114" spans="1:57" s="3" customFormat="1" x14ac:dyDescent="0.25">
      <c r="A114"/>
      <c r="B114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K114" s="2"/>
      <c r="AL114" s="2"/>
      <c r="AM114" s="2"/>
      <c r="AN114" s="2"/>
      <c r="AO114" s="2"/>
      <c r="AR114" s="2"/>
      <c r="AS114" s="2"/>
      <c r="AT114" s="2"/>
      <c r="AU114" s="2"/>
      <c r="AV114" s="2"/>
      <c r="BC114" s="1"/>
      <c r="BD114" s="1"/>
      <c r="BE114" s="1"/>
    </row>
    <row r="115" spans="1:57" s="3" customFormat="1" x14ac:dyDescent="0.25">
      <c r="A115"/>
      <c r="B115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K115" s="2"/>
      <c r="AL115" s="2"/>
      <c r="AM115" s="2"/>
      <c r="AN115" s="2"/>
      <c r="AO115" s="2"/>
      <c r="AR115" s="2"/>
      <c r="AS115" s="2"/>
      <c r="AT115" s="2"/>
      <c r="AU115" s="2"/>
      <c r="AV115" s="2"/>
      <c r="BC115" s="1"/>
      <c r="BD115" s="1"/>
      <c r="BE115" s="1"/>
    </row>
    <row r="116" spans="1:57" s="3" customFormat="1" x14ac:dyDescent="0.25">
      <c r="A116"/>
      <c r="B116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K116" s="2"/>
      <c r="AL116" s="2"/>
      <c r="AM116" s="2"/>
      <c r="AN116" s="2"/>
      <c r="AO116" s="2"/>
      <c r="AR116" s="2"/>
      <c r="AS116" s="2"/>
      <c r="AT116" s="2"/>
      <c r="AU116" s="2"/>
      <c r="AV116" s="2"/>
      <c r="BC116" s="1"/>
      <c r="BD116" s="1"/>
      <c r="BE116" s="1"/>
    </row>
    <row r="117" spans="1:57" s="3" customFormat="1" x14ac:dyDescent="0.25">
      <c r="A117"/>
      <c r="B11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K117" s="2"/>
      <c r="AL117" s="2"/>
      <c r="AM117" s="2"/>
      <c r="AN117" s="2"/>
      <c r="AO117" s="2"/>
      <c r="AR117" s="2"/>
      <c r="AS117" s="2"/>
      <c r="AT117" s="2"/>
      <c r="AU117" s="2"/>
      <c r="AV117" s="2"/>
      <c r="BC117" s="1"/>
      <c r="BD117" s="1"/>
      <c r="BE117" s="1"/>
    </row>
    <row r="118" spans="1:57" s="3" customFormat="1" x14ac:dyDescent="0.25">
      <c r="A118"/>
      <c r="B118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K118" s="2"/>
      <c r="AL118" s="2"/>
      <c r="AM118" s="2"/>
      <c r="AN118" s="2"/>
      <c r="AO118" s="2"/>
      <c r="AR118" s="2"/>
      <c r="AS118" s="2"/>
      <c r="AT118" s="2"/>
      <c r="AU118" s="2"/>
      <c r="AV118" s="2"/>
      <c r="BC118" s="1"/>
      <c r="BD118" s="1"/>
      <c r="BE118" s="1"/>
    </row>
    <row r="119" spans="1:57" s="3" customFormat="1" x14ac:dyDescent="0.25">
      <c r="A119"/>
      <c r="B119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K119" s="2"/>
      <c r="AL119" s="2"/>
      <c r="AM119" s="2"/>
      <c r="AN119" s="2"/>
      <c r="AO119" s="2"/>
      <c r="AR119" s="2"/>
      <c r="AS119" s="2"/>
      <c r="AT119" s="2"/>
      <c r="AU119" s="2"/>
      <c r="AV119" s="2"/>
      <c r="BC119" s="1"/>
      <c r="BD119" s="1"/>
      <c r="BE119" s="1"/>
    </row>
    <row r="120" spans="1:57" s="3" customFormat="1" x14ac:dyDescent="0.25">
      <c r="A120"/>
      <c r="B120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K120" s="2"/>
      <c r="AL120" s="2"/>
      <c r="AM120" s="2"/>
      <c r="AN120" s="2"/>
      <c r="AO120" s="2"/>
      <c r="AR120" s="2"/>
      <c r="AS120" s="2"/>
      <c r="AT120" s="2"/>
      <c r="AU120" s="2"/>
      <c r="AV120" s="2"/>
      <c r="BC120" s="1"/>
      <c r="BD120" s="1"/>
      <c r="BE120" s="1"/>
    </row>
    <row r="121" spans="1:57" s="3" customFormat="1" x14ac:dyDescent="0.25">
      <c r="A121"/>
      <c r="B12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K121" s="2"/>
      <c r="AL121" s="2"/>
      <c r="AM121" s="2"/>
      <c r="AN121" s="2"/>
      <c r="AO121" s="2"/>
      <c r="AR121" s="2"/>
      <c r="AS121" s="2"/>
      <c r="AT121" s="2"/>
      <c r="AU121" s="2"/>
      <c r="AV121" s="2"/>
      <c r="BC121" s="1"/>
      <c r="BD121" s="1"/>
      <c r="BE121" s="1"/>
    </row>
    <row r="122" spans="1:57" s="3" customFormat="1" x14ac:dyDescent="0.25">
      <c r="A122"/>
      <c r="B12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K122" s="2"/>
      <c r="AL122" s="2"/>
      <c r="AM122" s="2"/>
      <c r="AN122" s="2"/>
      <c r="AO122" s="2"/>
      <c r="AR122" s="2"/>
      <c r="AS122" s="2"/>
      <c r="AT122" s="2"/>
      <c r="AU122" s="2"/>
      <c r="AV122" s="2"/>
      <c r="BC122" s="1"/>
      <c r="BD122" s="1"/>
      <c r="BE122" s="1"/>
    </row>
    <row r="123" spans="1:57" s="3" customFormat="1" x14ac:dyDescent="0.25">
      <c r="A123"/>
      <c r="B12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K123" s="2"/>
      <c r="AL123" s="2"/>
      <c r="AM123" s="2"/>
      <c r="AN123" s="2"/>
      <c r="AO123" s="2"/>
      <c r="AR123" s="2"/>
      <c r="AS123" s="2"/>
      <c r="AT123" s="2"/>
      <c r="AU123" s="2"/>
      <c r="AV123" s="2"/>
      <c r="BC123" s="1"/>
      <c r="BD123" s="1"/>
      <c r="BE123" s="1"/>
    </row>
    <row r="124" spans="1:57" s="3" customFormat="1" x14ac:dyDescent="0.25">
      <c r="A124"/>
      <c r="B124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K124" s="2"/>
      <c r="AL124" s="2"/>
      <c r="AM124" s="2"/>
      <c r="AN124" s="2"/>
      <c r="AO124" s="2"/>
      <c r="AR124" s="2"/>
      <c r="AS124" s="2"/>
      <c r="AT124" s="2"/>
      <c r="AU124" s="2"/>
      <c r="AV124" s="2"/>
      <c r="BC124" s="1"/>
      <c r="BD124" s="1"/>
      <c r="BE124" s="1"/>
    </row>
    <row r="125" spans="1:57" s="3" customFormat="1" x14ac:dyDescent="0.25">
      <c r="A125"/>
      <c r="B125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K125" s="2"/>
      <c r="AL125" s="2"/>
      <c r="AM125" s="2"/>
      <c r="AN125" s="2"/>
      <c r="AO125" s="2"/>
      <c r="AR125" s="2"/>
      <c r="AS125" s="2"/>
      <c r="AT125" s="2"/>
      <c r="AU125" s="2"/>
      <c r="AV125" s="2"/>
      <c r="BC125" s="1"/>
      <c r="BD125" s="1"/>
      <c r="BE125" s="1"/>
    </row>
    <row r="126" spans="1:57" s="3" customFormat="1" x14ac:dyDescent="0.25">
      <c r="A126"/>
      <c r="B126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K126" s="2"/>
      <c r="AL126" s="2"/>
      <c r="AM126" s="2"/>
      <c r="AN126" s="2"/>
      <c r="AO126" s="2"/>
      <c r="AR126" s="2"/>
      <c r="AS126" s="2"/>
      <c r="AT126" s="2"/>
      <c r="AU126" s="2"/>
      <c r="AV126" s="2"/>
      <c r="BC126" s="1"/>
      <c r="BD126" s="1"/>
      <c r="BE126" s="1"/>
    </row>
    <row r="127" spans="1:57" s="3" customFormat="1" x14ac:dyDescent="0.25">
      <c r="A127"/>
      <c r="B127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K127" s="2"/>
      <c r="AL127" s="2"/>
      <c r="AM127" s="2"/>
      <c r="AN127" s="2"/>
      <c r="AO127" s="2"/>
      <c r="AR127" s="2"/>
      <c r="AS127" s="2"/>
      <c r="AT127" s="2"/>
      <c r="AU127" s="2"/>
      <c r="AV127" s="2"/>
      <c r="BC127" s="1"/>
      <c r="BD127" s="1"/>
      <c r="BE127" s="1"/>
    </row>
    <row r="128" spans="1:57" s="3" customFormat="1" x14ac:dyDescent="0.25">
      <c r="A128"/>
      <c r="B128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K128" s="2"/>
      <c r="AL128" s="2"/>
      <c r="AM128" s="2"/>
      <c r="AN128" s="2"/>
      <c r="AO128" s="2"/>
      <c r="AR128" s="2"/>
      <c r="AS128" s="2"/>
      <c r="AT128" s="2"/>
      <c r="AU128" s="2"/>
      <c r="AV128" s="2"/>
      <c r="BC128" s="1"/>
      <c r="BD128" s="1"/>
      <c r="BE128" s="1"/>
    </row>
    <row r="129" spans="1:57" s="3" customFormat="1" x14ac:dyDescent="0.25">
      <c r="A129"/>
      <c r="B129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K129" s="2"/>
      <c r="AL129" s="2"/>
      <c r="AM129" s="2"/>
      <c r="AN129" s="2"/>
      <c r="AO129" s="2"/>
      <c r="AR129" s="2"/>
      <c r="AS129" s="2"/>
      <c r="AT129" s="2"/>
      <c r="AU129" s="2"/>
      <c r="AV129" s="2"/>
      <c r="BC129" s="1"/>
      <c r="BD129" s="1"/>
      <c r="BE129" s="1"/>
    </row>
    <row r="130" spans="1:57" s="3" customFormat="1" x14ac:dyDescent="0.25">
      <c r="A130"/>
      <c r="B130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K130" s="2"/>
      <c r="AL130" s="2"/>
      <c r="AM130" s="2"/>
      <c r="AN130" s="2"/>
      <c r="AO130" s="2"/>
      <c r="AR130" s="2"/>
      <c r="AS130" s="2"/>
      <c r="AT130" s="2"/>
      <c r="AU130" s="2"/>
      <c r="AV130" s="2"/>
      <c r="BC130" s="1"/>
      <c r="BD130" s="1"/>
      <c r="BE130" s="1"/>
    </row>
    <row r="131" spans="1:57" s="3" customFormat="1" x14ac:dyDescent="0.25">
      <c r="A131"/>
      <c r="B13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K131" s="2"/>
      <c r="AL131" s="2"/>
      <c r="AM131" s="2"/>
      <c r="AN131" s="2"/>
      <c r="AO131" s="2"/>
      <c r="AR131" s="2"/>
      <c r="AS131" s="2"/>
      <c r="AT131" s="2"/>
      <c r="AU131" s="2"/>
      <c r="AV131" s="2"/>
      <c r="BC131" s="1"/>
      <c r="BD131" s="1"/>
      <c r="BE131" s="1"/>
    </row>
    <row r="132" spans="1:57" s="3" customFormat="1" x14ac:dyDescent="0.25">
      <c r="A132"/>
      <c r="B13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K132" s="2"/>
      <c r="AL132" s="2"/>
      <c r="AM132" s="2"/>
      <c r="AN132" s="2"/>
      <c r="AO132" s="2"/>
      <c r="AR132" s="2"/>
      <c r="AS132" s="2"/>
      <c r="AT132" s="2"/>
      <c r="AU132" s="2"/>
      <c r="AV132" s="2"/>
      <c r="BC132" s="1"/>
      <c r="BD132" s="1"/>
      <c r="BE132" s="1"/>
    </row>
    <row r="133" spans="1:57" s="3" customFormat="1" x14ac:dyDescent="0.25">
      <c r="A133"/>
      <c r="B13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K133" s="2"/>
      <c r="AL133" s="2"/>
      <c r="AM133" s="2"/>
      <c r="AN133" s="2"/>
      <c r="AO133" s="2"/>
      <c r="AR133" s="2"/>
      <c r="AS133" s="2"/>
      <c r="AT133" s="2"/>
      <c r="AU133" s="2"/>
      <c r="AV133" s="2"/>
      <c r="BC133" s="1"/>
      <c r="BD133" s="1"/>
      <c r="BE133" s="1"/>
    </row>
    <row r="134" spans="1:57" s="3" customFormat="1" x14ac:dyDescent="0.25">
      <c r="A134"/>
      <c r="B134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K134" s="2"/>
      <c r="AL134" s="2"/>
      <c r="AM134" s="2"/>
      <c r="AN134" s="2"/>
      <c r="AO134" s="2"/>
      <c r="AR134" s="2"/>
      <c r="AS134" s="2"/>
      <c r="AT134" s="2"/>
      <c r="AU134" s="2"/>
      <c r="AV134" s="2"/>
      <c r="BC134" s="1"/>
      <c r="BD134" s="1"/>
      <c r="BE134" s="1"/>
    </row>
    <row r="135" spans="1:57" s="3" customFormat="1" x14ac:dyDescent="0.25">
      <c r="A135"/>
      <c r="B135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K135" s="2"/>
      <c r="AL135" s="2"/>
      <c r="AM135" s="2"/>
      <c r="AN135" s="2"/>
      <c r="AO135" s="2"/>
      <c r="AR135" s="2"/>
      <c r="AS135" s="2"/>
      <c r="AT135" s="2"/>
      <c r="AU135" s="2"/>
      <c r="AV135" s="2"/>
      <c r="BC135" s="1"/>
      <c r="BD135" s="1"/>
      <c r="BE135" s="1"/>
    </row>
    <row r="136" spans="1:57" s="3" customFormat="1" x14ac:dyDescent="0.25">
      <c r="A136"/>
      <c r="B136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K136" s="2"/>
      <c r="AL136" s="2"/>
      <c r="AM136" s="2"/>
      <c r="AN136" s="2"/>
      <c r="AO136" s="2"/>
      <c r="AR136" s="2"/>
      <c r="AS136" s="2"/>
      <c r="AT136" s="2"/>
      <c r="AU136" s="2"/>
      <c r="AV136" s="2"/>
      <c r="BC136" s="1"/>
      <c r="BD136" s="1"/>
      <c r="BE136" s="1"/>
    </row>
    <row r="137" spans="1:57" s="3" customFormat="1" x14ac:dyDescent="0.25">
      <c r="A137"/>
      <c r="B137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K137" s="2"/>
      <c r="AL137" s="2"/>
      <c r="AM137" s="2"/>
      <c r="AN137" s="2"/>
      <c r="AO137" s="2"/>
      <c r="AR137" s="2"/>
      <c r="AS137" s="2"/>
      <c r="AT137" s="2"/>
      <c r="AU137" s="2"/>
      <c r="AV137" s="2"/>
      <c r="BC137" s="1"/>
      <c r="BD137" s="1"/>
      <c r="BE137" s="1"/>
    </row>
    <row r="138" spans="1:57" s="3" customFormat="1" x14ac:dyDescent="0.25">
      <c r="A138"/>
      <c r="B138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K138" s="2"/>
      <c r="AL138" s="2"/>
      <c r="AM138" s="2"/>
      <c r="AN138" s="2"/>
      <c r="AO138" s="2"/>
      <c r="AR138" s="2"/>
      <c r="AS138" s="2"/>
      <c r="AT138" s="2"/>
      <c r="AU138" s="2"/>
      <c r="AV138" s="2"/>
      <c r="BC138" s="1"/>
      <c r="BD138" s="1"/>
      <c r="BE138" s="1"/>
    </row>
    <row r="139" spans="1:57" s="3" customFormat="1" x14ac:dyDescent="0.25">
      <c r="A139"/>
      <c r="B139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K139" s="2"/>
      <c r="AL139" s="2"/>
      <c r="AM139" s="2"/>
      <c r="AN139" s="2"/>
      <c r="AO139" s="2"/>
      <c r="AR139" s="2"/>
      <c r="AS139" s="2"/>
      <c r="AT139" s="2"/>
      <c r="AU139" s="2"/>
      <c r="AV139" s="2"/>
      <c r="BC139" s="1"/>
      <c r="BD139" s="1"/>
      <c r="BE139" s="1"/>
    </row>
    <row r="140" spans="1:57" s="3" customFormat="1" x14ac:dyDescent="0.25">
      <c r="A140"/>
      <c r="B140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K140" s="2"/>
      <c r="AL140" s="2"/>
      <c r="AM140" s="2"/>
      <c r="AN140" s="2"/>
      <c r="AO140" s="2"/>
      <c r="AR140" s="2"/>
      <c r="AS140" s="2"/>
      <c r="AT140" s="2"/>
      <c r="AU140" s="2"/>
      <c r="AV140" s="2"/>
      <c r="BC140" s="1"/>
      <c r="BD140" s="1"/>
      <c r="BE140" s="1"/>
    </row>
    <row r="141" spans="1:57" s="3" customFormat="1" x14ac:dyDescent="0.25">
      <c r="A141"/>
      <c r="B14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K141" s="2"/>
      <c r="AL141" s="2"/>
      <c r="AM141" s="2"/>
      <c r="AN141" s="2"/>
      <c r="AO141" s="2"/>
      <c r="AR141" s="2"/>
      <c r="AS141" s="2"/>
      <c r="AT141" s="2"/>
      <c r="AU141" s="2"/>
      <c r="AV141" s="2"/>
      <c r="BC141" s="1"/>
      <c r="BD141" s="1"/>
      <c r="BE141" s="1"/>
    </row>
    <row r="142" spans="1:57" s="3" customFormat="1" x14ac:dyDescent="0.25">
      <c r="A142"/>
      <c r="B14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K142" s="2"/>
      <c r="AL142" s="2"/>
      <c r="AM142" s="2"/>
      <c r="AN142" s="2"/>
      <c r="AO142" s="2"/>
      <c r="AR142" s="2"/>
      <c r="AS142" s="2"/>
      <c r="AT142" s="2"/>
      <c r="AU142" s="2"/>
      <c r="AV142" s="2"/>
      <c r="BC142" s="1"/>
      <c r="BD142" s="1"/>
      <c r="BE142" s="1"/>
    </row>
    <row r="143" spans="1:57" s="3" customFormat="1" x14ac:dyDescent="0.25">
      <c r="A143"/>
      <c r="B14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K143" s="2"/>
      <c r="AL143" s="2"/>
      <c r="AM143" s="2"/>
      <c r="AN143" s="2"/>
      <c r="AO143" s="2"/>
      <c r="AR143" s="2"/>
      <c r="AS143" s="2"/>
      <c r="AT143" s="2"/>
      <c r="AU143" s="2"/>
      <c r="AV143" s="2"/>
      <c r="BC143" s="1"/>
      <c r="BD143" s="1"/>
      <c r="BE143" s="1"/>
    </row>
    <row r="144" spans="1:57" s="3" customFormat="1" x14ac:dyDescent="0.25">
      <c r="A144"/>
      <c r="B144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K144" s="2"/>
      <c r="AL144" s="2"/>
      <c r="AM144" s="2"/>
      <c r="AN144" s="2"/>
      <c r="AO144" s="2"/>
      <c r="AR144" s="2"/>
      <c r="AS144" s="2"/>
      <c r="AT144" s="2"/>
      <c r="AU144" s="2"/>
      <c r="AV144" s="2"/>
      <c r="BC144" s="1"/>
      <c r="BD144" s="1"/>
      <c r="BE144" s="1"/>
    </row>
    <row r="145" spans="1:57" s="3" customFormat="1" x14ac:dyDescent="0.25">
      <c r="A145"/>
      <c r="B145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K145" s="2"/>
      <c r="AL145" s="2"/>
      <c r="AM145" s="2"/>
      <c r="AN145" s="2"/>
      <c r="AO145" s="2"/>
      <c r="AR145" s="2"/>
      <c r="AS145" s="2"/>
      <c r="AT145" s="2"/>
      <c r="AU145" s="2"/>
      <c r="AV145" s="2"/>
      <c r="BC145" s="1"/>
      <c r="BD145" s="1"/>
      <c r="BE145" s="1"/>
    </row>
    <row r="146" spans="1:57" s="3" customFormat="1" x14ac:dyDescent="0.25">
      <c r="A146"/>
      <c r="B146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K146" s="2"/>
      <c r="AL146" s="2"/>
      <c r="AM146" s="2"/>
      <c r="AN146" s="2"/>
      <c r="AO146" s="2"/>
      <c r="AR146" s="2"/>
      <c r="AS146" s="2"/>
      <c r="AT146" s="2"/>
      <c r="AU146" s="2"/>
      <c r="AV146" s="2"/>
      <c r="BC146" s="1"/>
      <c r="BD146" s="1"/>
      <c r="BE146" s="1"/>
    </row>
    <row r="147" spans="1:57" s="3" customFormat="1" x14ac:dyDescent="0.25">
      <c r="A147"/>
      <c r="B147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K147" s="2"/>
      <c r="AL147" s="2"/>
      <c r="AM147" s="2"/>
      <c r="AN147" s="2"/>
      <c r="AO147" s="2"/>
      <c r="AR147" s="2"/>
      <c r="AS147" s="2"/>
      <c r="AT147" s="2"/>
      <c r="AU147" s="2"/>
      <c r="AV147" s="2"/>
      <c r="BC147" s="1"/>
      <c r="BD147" s="1"/>
      <c r="BE147" s="1"/>
    </row>
    <row r="148" spans="1:57" s="3" customFormat="1" x14ac:dyDescent="0.25">
      <c r="A148"/>
      <c r="B14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K148" s="2"/>
      <c r="AL148" s="2"/>
      <c r="AM148" s="2"/>
      <c r="AN148" s="2"/>
      <c r="AO148" s="2"/>
      <c r="AR148" s="2"/>
      <c r="AS148" s="2"/>
      <c r="AT148" s="2"/>
      <c r="AU148" s="2"/>
      <c r="AV148" s="2"/>
      <c r="BC148" s="1"/>
      <c r="BD148" s="1"/>
      <c r="BE148" s="1"/>
    </row>
    <row r="149" spans="1:57" s="3" customFormat="1" x14ac:dyDescent="0.25">
      <c r="A149"/>
      <c r="B149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K149" s="2"/>
      <c r="AL149" s="2"/>
      <c r="AM149" s="2"/>
      <c r="AN149" s="2"/>
      <c r="AO149" s="2"/>
      <c r="AR149" s="2"/>
      <c r="AS149" s="2"/>
      <c r="AT149" s="2"/>
      <c r="AU149" s="2"/>
      <c r="AV149" s="2"/>
      <c r="BC149" s="1"/>
      <c r="BD149" s="1"/>
      <c r="BE149" s="1"/>
    </row>
    <row r="150" spans="1:57" s="3" customFormat="1" x14ac:dyDescent="0.25">
      <c r="A150"/>
      <c r="B150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K150" s="2"/>
      <c r="AL150" s="2"/>
      <c r="AM150" s="2"/>
      <c r="AN150" s="2"/>
      <c r="AO150" s="2"/>
      <c r="AR150" s="2"/>
      <c r="AS150" s="2"/>
      <c r="AT150" s="2"/>
      <c r="AU150" s="2"/>
      <c r="AV150" s="2"/>
      <c r="BC150" s="1"/>
      <c r="BD150" s="1"/>
      <c r="BE150" s="1"/>
    </row>
    <row r="151" spans="1:57" s="3" customFormat="1" x14ac:dyDescent="0.25">
      <c r="A151"/>
      <c r="B15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K151" s="2"/>
      <c r="AL151" s="2"/>
      <c r="AM151" s="2"/>
      <c r="AN151" s="2"/>
      <c r="AO151" s="2"/>
      <c r="AR151" s="2"/>
      <c r="AS151" s="2"/>
      <c r="AT151" s="2"/>
      <c r="AU151" s="2"/>
      <c r="AV151" s="2"/>
      <c r="BC151" s="1"/>
      <c r="BD151" s="1"/>
      <c r="BE151" s="1"/>
    </row>
    <row r="152" spans="1:57" s="3" customFormat="1" x14ac:dyDescent="0.25">
      <c r="A152"/>
      <c r="B15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K152" s="2"/>
      <c r="AL152" s="2"/>
      <c r="AM152" s="2"/>
      <c r="AN152" s="2"/>
      <c r="AO152" s="2"/>
      <c r="AR152" s="2"/>
      <c r="AS152" s="2"/>
      <c r="AT152" s="2"/>
      <c r="AU152" s="2"/>
      <c r="AV152" s="2"/>
      <c r="BC152" s="1"/>
      <c r="BD152" s="1"/>
      <c r="BE152" s="1"/>
    </row>
    <row r="153" spans="1:57" s="3" customFormat="1" x14ac:dyDescent="0.25">
      <c r="A153"/>
      <c r="B15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K153" s="2"/>
      <c r="AL153" s="2"/>
      <c r="AM153" s="2"/>
      <c r="AN153" s="2"/>
      <c r="AO153" s="2"/>
      <c r="AR153" s="2"/>
      <c r="AS153" s="2"/>
      <c r="AT153" s="2"/>
      <c r="AU153" s="2"/>
      <c r="AV153" s="2"/>
      <c r="BC153" s="1"/>
      <c r="BD153" s="1"/>
      <c r="BE153" s="1"/>
    </row>
    <row r="154" spans="1:57" s="3" customFormat="1" x14ac:dyDescent="0.25">
      <c r="A154"/>
      <c r="B154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K154" s="2"/>
      <c r="AL154" s="2"/>
      <c r="AM154" s="2"/>
      <c r="AN154" s="2"/>
      <c r="AO154" s="2"/>
      <c r="AR154" s="2"/>
      <c r="AS154" s="2"/>
      <c r="AT154" s="2"/>
      <c r="AU154" s="2"/>
      <c r="AV154" s="2"/>
      <c r="BC154" s="1"/>
      <c r="BD154" s="1"/>
      <c r="BE154" s="1"/>
    </row>
    <row r="155" spans="1:57" s="3" customFormat="1" x14ac:dyDescent="0.25">
      <c r="A155"/>
      <c r="B155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K155" s="2"/>
      <c r="AL155" s="2"/>
      <c r="AM155" s="2"/>
      <c r="AN155" s="2"/>
      <c r="AO155" s="2"/>
      <c r="AR155" s="2"/>
      <c r="AS155" s="2"/>
      <c r="AT155" s="2"/>
      <c r="AU155" s="2"/>
      <c r="AV155" s="2"/>
      <c r="BC155" s="1"/>
      <c r="BD155" s="1"/>
      <c r="BE155" s="1"/>
    </row>
    <row r="156" spans="1:57" s="3" customFormat="1" x14ac:dyDescent="0.25">
      <c r="A156"/>
      <c r="B156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K156" s="2"/>
      <c r="AL156" s="2"/>
      <c r="AM156" s="2"/>
      <c r="AN156" s="2"/>
      <c r="AO156" s="2"/>
      <c r="AR156" s="2"/>
      <c r="AS156" s="2"/>
      <c r="AT156" s="2"/>
      <c r="AU156" s="2"/>
      <c r="AV156" s="2"/>
      <c r="BC156" s="1"/>
      <c r="BD156" s="1"/>
      <c r="BE156" s="1"/>
    </row>
    <row r="157" spans="1:57" s="3" customFormat="1" x14ac:dyDescent="0.25">
      <c r="A157"/>
      <c r="B157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K157" s="2"/>
      <c r="AL157" s="2"/>
      <c r="AM157" s="2"/>
      <c r="AN157" s="2"/>
      <c r="AO157" s="2"/>
      <c r="AR157" s="2"/>
      <c r="AS157" s="2"/>
      <c r="AT157" s="2"/>
      <c r="AU157" s="2"/>
      <c r="AV157" s="2"/>
      <c r="BC157" s="1"/>
      <c r="BD157" s="1"/>
      <c r="BE157" s="1"/>
    </row>
    <row r="158" spans="1:57" s="3" customFormat="1" x14ac:dyDescent="0.25">
      <c r="A158"/>
      <c r="B158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K158" s="2"/>
      <c r="AL158" s="2"/>
      <c r="AM158" s="2"/>
      <c r="AN158" s="2"/>
      <c r="AO158" s="2"/>
      <c r="AR158" s="2"/>
      <c r="AS158" s="2"/>
      <c r="AT158" s="2"/>
      <c r="AU158" s="2"/>
      <c r="AV158" s="2"/>
      <c r="BC158" s="1"/>
      <c r="BD158" s="1"/>
      <c r="BE158" s="1"/>
    </row>
    <row r="159" spans="1:57" s="3" customFormat="1" x14ac:dyDescent="0.25">
      <c r="A159"/>
      <c r="B159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K159" s="2"/>
      <c r="AL159" s="2"/>
      <c r="AM159" s="2"/>
      <c r="AN159" s="2"/>
      <c r="AO159" s="2"/>
      <c r="AR159" s="2"/>
      <c r="AS159" s="2"/>
      <c r="AT159" s="2"/>
      <c r="AU159" s="2"/>
      <c r="AV159" s="2"/>
      <c r="BC159" s="1"/>
      <c r="BD159" s="1"/>
      <c r="BE159" s="1"/>
    </row>
    <row r="160" spans="1:57" s="3" customFormat="1" x14ac:dyDescent="0.25">
      <c r="A160"/>
      <c r="B160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K160" s="2"/>
      <c r="AL160" s="2"/>
      <c r="AM160" s="2"/>
      <c r="AN160" s="2"/>
      <c r="AO160" s="2"/>
      <c r="AR160" s="2"/>
      <c r="AS160" s="2"/>
      <c r="AT160" s="2"/>
      <c r="AU160" s="2"/>
      <c r="AV160" s="2"/>
      <c r="BC160" s="1"/>
      <c r="BD160" s="1"/>
      <c r="BE160" s="1"/>
    </row>
    <row r="161" spans="1:57" s="3" customFormat="1" x14ac:dyDescent="0.25">
      <c r="A161"/>
      <c r="B16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K161" s="2"/>
      <c r="AL161" s="2"/>
      <c r="AM161" s="2"/>
      <c r="AN161" s="2"/>
      <c r="AO161" s="2"/>
      <c r="AR161" s="2"/>
      <c r="AS161" s="2"/>
      <c r="AT161" s="2"/>
      <c r="AU161" s="2"/>
      <c r="AV161" s="2"/>
      <c r="BC161" s="1"/>
      <c r="BD161" s="1"/>
      <c r="BE161" s="1"/>
    </row>
    <row r="162" spans="1:57" s="3" customFormat="1" x14ac:dyDescent="0.25">
      <c r="A162"/>
      <c r="B16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K162" s="2"/>
      <c r="AL162" s="2"/>
      <c r="AM162" s="2"/>
      <c r="AN162" s="2"/>
      <c r="AO162" s="2"/>
      <c r="AR162" s="2"/>
      <c r="AS162" s="2"/>
      <c r="AT162" s="2"/>
      <c r="AU162" s="2"/>
      <c r="AV162" s="2"/>
      <c r="BC162" s="1"/>
      <c r="BD162" s="1"/>
      <c r="BE162" s="1"/>
    </row>
    <row r="163" spans="1:57" s="3" customFormat="1" x14ac:dyDescent="0.25">
      <c r="A163"/>
      <c r="B16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K163" s="2"/>
      <c r="AL163" s="2"/>
      <c r="AM163" s="2"/>
      <c r="AN163" s="2"/>
      <c r="AO163" s="2"/>
      <c r="AR163" s="2"/>
      <c r="AS163" s="2"/>
      <c r="AT163" s="2"/>
      <c r="AU163" s="2"/>
      <c r="AV163" s="2"/>
      <c r="BC163" s="1"/>
      <c r="BD163" s="1"/>
      <c r="BE163" s="1"/>
    </row>
    <row r="164" spans="1:57" s="3" customFormat="1" x14ac:dyDescent="0.25">
      <c r="A164"/>
      <c r="B164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K164" s="2"/>
      <c r="AL164" s="2"/>
      <c r="AM164" s="2"/>
      <c r="AN164" s="2"/>
      <c r="AO164" s="2"/>
      <c r="AR164" s="2"/>
      <c r="AS164" s="2"/>
      <c r="AT164" s="2"/>
      <c r="AU164" s="2"/>
      <c r="AV164" s="2"/>
      <c r="BC164" s="1"/>
      <c r="BD164" s="1"/>
      <c r="BE164" s="1"/>
    </row>
    <row r="165" spans="1:57" s="3" customFormat="1" x14ac:dyDescent="0.25">
      <c r="A165"/>
      <c r="B165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K165" s="2"/>
      <c r="AL165" s="2"/>
      <c r="AM165" s="2"/>
      <c r="AN165" s="2"/>
      <c r="AO165" s="2"/>
      <c r="AR165" s="2"/>
      <c r="AS165" s="2"/>
      <c r="AT165" s="2"/>
      <c r="AU165" s="2"/>
      <c r="AV165" s="2"/>
      <c r="BC165" s="1"/>
      <c r="BD165" s="1"/>
      <c r="BE165" s="1"/>
    </row>
    <row r="166" spans="1:57" s="3" customFormat="1" x14ac:dyDescent="0.25">
      <c r="A166"/>
      <c r="B166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K166" s="2"/>
      <c r="AL166" s="2"/>
      <c r="AM166" s="2"/>
      <c r="AN166" s="2"/>
      <c r="AO166" s="2"/>
      <c r="AR166" s="2"/>
      <c r="AS166" s="2"/>
      <c r="AT166" s="2"/>
      <c r="AU166" s="2"/>
      <c r="AV166" s="2"/>
      <c r="BC166" s="1"/>
      <c r="BD166" s="1"/>
      <c r="BE166" s="1"/>
    </row>
    <row r="167" spans="1:57" s="3" customFormat="1" x14ac:dyDescent="0.25">
      <c r="A167"/>
      <c r="B167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K167" s="2"/>
      <c r="AL167" s="2"/>
      <c r="AM167" s="2"/>
      <c r="AN167" s="2"/>
      <c r="AO167" s="2"/>
      <c r="AR167" s="2"/>
      <c r="AS167" s="2"/>
      <c r="AT167" s="2"/>
      <c r="AU167" s="2"/>
      <c r="AV167" s="2"/>
      <c r="BC167" s="1"/>
      <c r="BD167" s="1"/>
      <c r="BE167" s="1"/>
    </row>
    <row r="168" spans="1:57" s="3" customFormat="1" x14ac:dyDescent="0.25">
      <c r="A168"/>
      <c r="B168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K168" s="2"/>
      <c r="AL168" s="2"/>
      <c r="AM168" s="2"/>
      <c r="AN168" s="2"/>
      <c r="AO168" s="2"/>
      <c r="AR168" s="2"/>
      <c r="AS168" s="2"/>
      <c r="AT168" s="2"/>
      <c r="AU168" s="2"/>
      <c r="AV168" s="2"/>
      <c r="BC168" s="1"/>
      <c r="BD168" s="1"/>
      <c r="BE168" s="1"/>
    </row>
    <row r="169" spans="1:57" s="3" customFormat="1" x14ac:dyDescent="0.25">
      <c r="A169"/>
      <c r="B169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K169" s="2"/>
      <c r="AL169" s="2"/>
      <c r="AM169" s="2"/>
      <c r="AN169" s="2"/>
      <c r="AO169" s="2"/>
      <c r="AR169" s="2"/>
      <c r="AS169" s="2"/>
      <c r="AT169" s="2"/>
      <c r="AU169" s="2"/>
      <c r="AV169" s="2"/>
      <c r="BC169" s="1"/>
      <c r="BD169" s="1"/>
      <c r="BE169" s="1"/>
    </row>
    <row r="170" spans="1:57" s="3" customFormat="1" x14ac:dyDescent="0.25">
      <c r="A170"/>
      <c r="B170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K170" s="2"/>
      <c r="AL170" s="2"/>
      <c r="AM170" s="2"/>
      <c r="AN170" s="2"/>
      <c r="AO170" s="2"/>
      <c r="AR170" s="2"/>
      <c r="AS170" s="2"/>
      <c r="AT170" s="2"/>
      <c r="AU170" s="2"/>
      <c r="AV170" s="2"/>
      <c r="BC170" s="1"/>
      <c r="BD170" s="1"/>
      <c r="BE170" s="1"/>
    </row>
    <row r="171" spans="1:57" s="3" customFormat="1" x14ac:dyDescent="0.25">
      <c r="A171"/>
      <c r="B17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K171" s="2"/>
      <c r="AL171" s="2"/>
      <c r="AM171" s="2"/>
      <c r="AN171" s="2"/>
      <c r="AO171" s="2"/>
      <c r="AR171" s="2"/>
      <c r="AS171" s="2"/>
      <c r="AT171" s="2"/>
      <c r="AU171" s="2"/>
      <c r="AV171" s="2"/>
      <c r="BC171" s="1"/>
      <c r="BD171" s="1"/>
      <c r="BE171" s="1"/>
    </row>
    <row r="172" spans="1:57" s="3" customFormat="1" x14ac:dyDescent="0.25">
      <c r="A172"/>
      <c r="B17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K172" s="2"/>
      <c r="AL172" s="2"/>
      <c r="AM172" s="2"/>
      <c r="AN172" s="2"/>
      <c r="AO172" s="2"/>
      <c r="AR172" s="2"/>
      <c r="AS172" s="2"/>
      <c r="AT172" s="2"/>
      <c r="AU172" s="2"/>
      <c r="AV172" s="2"/>
      <c r="BC172" s="1"/>
      <c r="BD172" s="1"/>
      <c r="BE172" s="1"/>
    </row>
    <row r="173" spans="1:57" s="3" customFormat="1" x14ac:dyDescent="0.25">
      <c r="A173"/>
      <c r="B17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K173" s="2"/>
      <c r="AL173" s="2"/>
      <c r="AM173" s="2"/>
      <c r="AN173" s="2"/>
      <c r="AO173" s="2"/>
      <c r="AR173" s="2"/>
      <c r="AS173" s="2"/>
      <c r="AT173" s="2"/>
      <c r="AU173" s="2"/>
      <c r="AV173" s="2"/>
      <c r="BC173" s="1"/>
      <c r="BD173" s="1"/>
      <c r="BE173" s="1"/>
    </row>
    <row r="174" spans="1:57" s="3" customFormat="1" x14ac:dyDescent="0.25">
      <c r="A174"/>
      <c r="B174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K174" s="2"/>
      <c r="AL174" s="2"/>
      <c r="AM174" s="2"/>
      <c r="AN174" s="2"/>
      <c r="AO174" s="2"/>
      <c r="AR174" s="2"/>
      <c r="AS174" s="2"/>
      <c r="AT174" s="2"/>
      <c r="AU174" s="2"/>
      <c r="AV174" s="2"/>
      <c r="BC174" s="1"/>
      <c r="BD174" s="1"/>
      <c r="BE174" s="1"/>
    </row>
    <row r="175" spans="1:57" s="3" customFormat="1" x14ac:dyDescent="0.25">
      <c r="A175"/>
      <c r="B175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K175" s="2"/>
      <c r="AL175" s="2"/>
      <c r="AM175" s="2"/>
      <c r="AN175" s="2"/>
      <c r="AO175" s="2"/>
      <c r="AR175" s="2"/>
      <c r="AS175" s="2"/>
      <c r="AT175" s="2"/>
      <c r="AU175" s="2"/>
      <c r="AV175" s="2"/>
      <c r="BC175" s="1"/>
      <c r="BD175" s="1"/>
      <c r="BE175" s="1"/>
    </row>
    <row r="176" spans="1:57" s="3" customFormat="1" x14ac:dyDescent="0.25">
      <c r="A176"/>
      <c r="B176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K176" s="2"/>
      <c r="AL176" s="2"/>
      <c r="AM176" s="2"/>
      <c r="AN176" s="2"/>
      <c r="AO176" s="2"/>
      <c r="AR176" s="2"/>
      <c r="AS176" s="2"/>
      <c r="AT176" s="2"/>
      <c r="AU176" s="2"/>
      <c r="AV176" s="2"/>
      <c r="BC176" s="1"/>
      <c r="BD176" s="1"/>
      <c r="BE176" s="1"/>
    </row>
    <row r="177" spans="1:57" s="3" customFormat="1" x14ac:dyDescent="0.25">
      <c r="A177"/>
      <c r="B177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K177" s="2"/>
      <c r="AL177" s="2"/>
      <c r="AM177" s="2"/>
      <c r="AN177" s="2"/>
      <c r="AO177" s="2"/>
      <c r="AR177" s="2"/>
      <c r="AS177" s="2"/>
      <c r="AT177" s="2"/>
      <c r="AU177" s="2"/>
      <c r="AV177" s="2"/>
      <c r="BC177" s="1"/>
      <c r="BD177" s="1"/>
      <c r="BE177" s="1"/>
    </row>
    <row r="178" spans="1:57" s="3" customFormat="1" x14ac:dyDescent="0.25">
      <c r="A178"/>
      <c r="B178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K178" s="2"/>
      <c r="AL178" s="2"/>
      <c r="AM178" s="2"/>
      <c r="AN178" s="2"/>
      <c r="AO178" s="2"/>
      <c r="AR178" s="2"/>
      <c r="AS178" s="2"/>
      <c r="AT178" s="2"/>
      <c r="AU178" s="2"/>
      <c r="AV178" s="2"/>
      <c r="BC178" s="1"/>
      <c r="BD178" s="1"/>
      <c r="BE178" s="1"/>
    </row>
    <row r="179" spans="1:57" s="3" customFormat="1" x14ac:dyDescent="0.25">
      <c r="A179"/>
      <c r="B179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K179" s="2"/>
      <c r="AL179" s="2"/>
      <c r="AM179" s="2"/>
      <c r="AN179" s="2"/>
      <c r="AO179" s="2"/>
      <c r="AR179" s="2"/>
      <c r="AS179" s="2"/>
      <c r="AT179" s="2"/>
      <c r="AU179" s="2"/>
      <c r="AV179" s="2"/>
      <c r="BC179" s="1"/>
      <c r="BD179" s="1"/>
      <c r="BE179" s="1"/>
    </row>
    <row r="180" spans="1:57" s="3" customFormat="1" x14ac:dyDescent="0.25">
      <c r="A180"/>
      <c r="B180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K180" s="2"/>
      <c r="AL180" s="2"/>
      <c r="AM180" s="2"/>
      <c r="AN180" s="2"/>
      <c r="AO180" s="2"/>
      <c r="AR180" s="2"/>
      <c r="AS180" s="2"/>
      <c r="AT180" s="2"/>
      <c r="AU180" s="2"/>
      <c r="AV180" s="2"/>
      <c r="BC180" s="1"/>
      <c r="BD180" s="1"/>
      <c r="BE180" s="1"/>
    </row>
    <row r="181" spans="1:57" s="3" customFormat="1" x14ac:dyDescent="0.25">
      <c r="A181"/>
      <c r="B18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K181" s="2"/>
      <c r="AL181" s="2"/>
      <c r="AM181" s="2"/>
      <c r="AN181" s="2"/>
      <c r="AO181" s="2"/>
      <c r="AR181" s="2"/>
      <c r="AS181" s="2"/>
      <c r="AT181" s="2"/>
      <c r="AU181" s="2"/>
      <c r="AV181" s="2"/>
      <c r="BC181" s="1"/>
      <c r="BD181" s="1"/>
      <c r="BE181" s="1"/>
    </row>
    <row r="182" spans="1:57" s="3" customFormat="1" x14ac:dyDescent="0.25">
      <c r="A182"/>
      <c r="B18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K182" s="2"/>
      <c r="AL182" s="2"/>
      <c r="AM182" s="2"/>
      <c r="AN182" s="2"/>
      <c r="AO182" s="2"/>
      <c r="AR182" s="2"/>
      <c r="AS182" s="2"/>
      <c r="AT182" s="2"/>
      <c r="AU182" s="2"/>
      <c r="AV182" s="2"/>
      <c r="BC182" s="1"/>
      <c r="BD182" s="1"/>
      <c r="BE182" s="1"/>
    </row>
    <row r="183" spans="1:57" s="3" customFormat="1" x14ac:dyDescent="0.25">
      <c r="A183"/>
      <c r="B18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K183" s="2"/>
      <c r="AL183" s="2"/>
      <c r="AM183" s="2"/>
      <c r="AN183" s="2"/>
      <c r="AO183" s="2"/>
      <c r="AR183" s="2"/>
      <c r="AS183" s="2"/>
      <c r="AT183" s="2"/>
      <c r="AU183" s="2"/>
      <c r="AV183" s="2"/>
      <c r="BC183" s="1"/>
      <c r="BD183" s="1"/>
      <c r="BE183" s="1"/>
    </row>
    <row r="184" spans="1:57" s="3" customFormat="1" x14ac:dyDescent="0.25">
      <c r="A184"/>
      <c r="B184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K184" s="2"/>
      <c r="AL184" s="2"/>
      <c r="AM184" s="2"/>
      <c r="AN184" s="2"/>
      <c r="AO184" s="2"/>
      <c r="AR184" s="2"/>
      <c r="AS184" s="2"/>
      <c r="AT184" s="2"/>
      <c r="AU184" s="2"/>
      <c r="AV184" s="2"/>
      <c r="BC184" s="1"/>
      <c r="BD184" s="1"/>
      <c r="BE184" s="1"/>
    </row>
    <row r="185" spans="1:57" s="3" customFormat="1" x14ac:dyDescent="0.25">
      <c r="A185"/>
      <c r="B185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K185" s="2"/>
      <c r="AL185" s="2"/>
      <c r="AM185" s="2"/>
      <c r="AN185" s="2"/>
      <c r="AO185" s="2"/>
      <c r="AR185" s="2"/>
      <c r="AS185" s="2"/>
      <c r="AT185" s="2"/>
      <c r="AU185" s="2"/>
      <c r="AV185" s="2"/>
      <c r="BC185" s="1"/>
      <c r="BD185" s="1"/>
      <c r="BE185" s="1"/>
    </row>
    <row r="186" spans="1:57" s="3" customFormat="1" x14ac:dyDescent="0.25">
      <c r="A186"/>
      <c r="B186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K186" s="2"/>
      <c r="AL186" s="2"/>
      <c r="AM186" s="2"/>
      <c r="AN186" s="2"/>
      <c r="AO186" s="2"/>
      <c r="AR186" s="2"/>
      <c r="AS186" s="2"/>
      <c r="AT186" s="2"/>
      <c r="AU186" s="2"/>
      <c r="AV186" s="2"/>
      <c r="BC186" s="1"/>
      <c r="BD186" s="1"/>
      <c r="BE186" s="1"/>
    </row>
    <row r="187" spans="1:57" s="3" customFormat="1" x14ac:dyDescent="0.25">
      <c r="A187"/>
      <c r="B187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K187" s="2"/>
      <c r="AL187" s="2"/>
      <c r="AM187" s="2"/>
      <c r="AN187" s="2"/>
      <c r="AO187" s="2"/>
      <c r="AR187" s="2"/>
      <c r="AS187" s="2"/>
      <c r="AT187" s="2"/>
      <c r="AU187" s="2"/>
      <c r="AV187" s="2"/>
      <c r="BC187" s="1"/>
      <c r="BD187" s="1"/>
      <c r="BE187" s="1"/>
    </row>
    <row r="188" spans="1:57" s="3" customFormat="1" x14ac:dyDescent="0.25">
      <c r="A188"/>
      <c r="B188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K188" s="2"/>
      <c r="AL188" s="2"/>
      <c r="AM188" s="2"/>
      <c r="AN188" s="2"/>
      <c r="AO188" s="2"/>
      <c r="AR188" s="2"/>
      <c r="AS188" s="2"/>
      <c r="AT188" s="2"/>
      <c r="AU188" s="2"/>
      <c r="AV188" s="2"/>
      <c r="BC188" s="1"/>
      <c r="BD188" s="1"/>
      <c r="BE188" s="1"/>
    </row>
    <row r="189" spans="1:57" s="3" customFormat="1" x14ac:dyDescent="0.25">
      <c r="A189"/>
      <c r="B189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K189" s="2"/>
      <c r="AL189" s="2"/>
      <c r="AM189" s="2"/>
      <c r="AN189" s="2"/>
      <c r="AO189" s="2"/>
      <c r="AR189" s="2"/>
      <c r="AS189" s="2"/>
      <c r="AT189" s="2"/>
      <c r="AU189" s="2"/>
      <c r="AV189" s="2"/>
      <c r="BC189" s="1"/>
      <c r="BD189" s="1"/>
      <c r="BE189" s="1"/>
    </row>
    <row r="190" spans="1:57" s="3" customFormat="1" x14ac:dyDescent="0.25">
      <c r="A190"/>
      <c r="B190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K190" s="2"/>
      <c r="AL190" s="2"/>
      <c r="AM190" s="2"/>
      <c r="AN190" s="2"/>
      <c r="AO190" s="2"/>
      <c r="AR190" s="2"/>
      <c r="AS190" s="2"/>
      <c r="AT190" s="2"/>
      <c r="AU190" s="2"/>
      <c r="AV190" s="2"/>
      <c r="BC190" s="1"/>
      <c r="BD190" s="1"/>
      <c r="BE190" s="1"/>
    </row>
    <row r="191" spans="1:57" s="3" customFormat="1" x14ac:dyDescent="0.25">
      <c r="A191"/>
      <c r="B19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K191" s="2"/>
      <c r="AL191" s="2"/>
      <c r="AM191" s="2"/>
      <c r="AN191" s="2"/>
      <c r="AO191" s="2"/>
      <c r="AR191" s="2"/>
      <c r="AS191" s="2"/>
      <c r="AT191" s="2"/>
      <c r="AU191" s="2"/>
      <c r="AV191" s="2"/>
      <c r="BC191" s="1"/>
      <c r="BD191" s="1"/>
      <c r="BE191" s="1"/>
    </row>
    <row r="192" spans="1:57" s="3" customFormat="1" x14ac:dyDescent="0.25">
      <c r="A192"/>
      <c r="B19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K192" s="2"/>
      <c r="AL192" s="2"/>
      <c r="AM192" s="2"/>
      <c r="AN192" s="2"/>
      <c r="AO192" s="2"/>
      <c r="AR192" s="2"/>
      <c r="AS192" s="2"/>
      <c r="AT192" s="2"/>
      <c r="AU192" s="2"/>
      <c r="AV192" s="2"/>
      <c r="BC192" s="1"/>
      <c r="BD192" s="1"/>
      <c r="BE192" s="1"/>
    </row>
    <row r="193" spans="1:57" s="3" customFormat="1" x14ac:dyDescent="0.25">
      <c r="A193"/>
      <c r="B19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K193" s="2"/>
      <c r="AL193" s="2"/>
      <c r="AM193" s="2"/>
      <c r="AN193" s="2"/>
      <c r="AO193" s="2"/>
      <c r="AR193" s="2"/>
      <c r="AS193" s="2"/>
      <c r="AT193" s="2"/>
      <c r="AU193" s="2"/>
      <c r="AV193" s="2"/>
      <c r="BC193" s="1"/>
      <c r="BD193" s="1"/>
      <c r="BE193" s="1"/>
    </row>
    <row r="194" spans="1:57" s="3" customFormat="1" x14ac:dyDescent="0.25">
      <c r="A194"/>
      <c r="B194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K194" s="2"/>
      <c r="AL194" s="2"/>
      <c r="AM194" s="2"/>
      <c r="AN194" s="2"/>
      <c r="AO194" s="2"/>
      <c r="AR194" s="2"/>
      <c r="AS194" s="2"/>
      <c r="AT194" s="2"/>
      <c r="AU194" s="2"/>
      <c r="AV194" s="2"/>
      <c r="BC194" s="1"/>
      <c r="BD194" s="1"/>
      <c r="BE194" s="1"/>
    </row>
    <row r="195" spans="1:57" s="3" customFormat="1" x14ac:dyDescent="0.25">
      <c r="A195"/>
      <c r="B195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K195" s="2"/>
      <c r="AL195" s="2"/>
      <c r="AM195" s="2"/>
      <c r="AN195" s="2"/>
      <c r="AO195" s="2"/>
      <c r="AR195" s="2"/>
      <c r="AS195" s="2"/>
      <c r="AT195" s="2"/>
      <c r="AU195" s="2"/>
      <c r="AV195" s="2"/>
      <c r="BC195" s="1"/>
      <c r="BD195" s="1"/>
      <c r="BE195" s="1"/>
    </row>
    <row r="196" spans="1:57" s="3" customFormat="1" x14ac:dyDescent="0.25">
      <c r="A196"/>
      <c r="B196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K196" s="2"/>
      <c r="AL196" s="2"/>
      <c r="AM196" s="2"/>
      <c r="AN196" s="2"/>
      <c r="AO196" s="2"/>
      <c r="AR196" s="2"/>
      <c r="AS196" s="2"/>
      <c r="AT196" s="2"/>
      <c r="AU196" s="2"/>
      <c r="AV196" s="2"/>
      <c r="BC196" s="1"/>
      <c r="BD196" s="1"/>
      <c r="BE196" s="1"/>
    </row>
    <row r="197" spans="1:57" s="3" customFormat="1" x14ac:dyDescent="0.25">
      <c r="A197"/>
      <c r="B197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K197" s="2"/>
      <c r="AL197" s="2"/>
      <c r="AM197" s="2"/>
      <c r="AN197" s="2"/>
      <c r="AO197" s="2"/>
      <c r="AR197" s="2"/>
      <c r="AS197" s="2"/>
      <c r="AT197" s="2"/>
      <c r="AU197" s="2"/>
      <c r="AV197" s="2"/>
      <c r="BC197" s="1"/>
      <c r="BD197" s="1"/>
      <c r="BE197" s="1"/>
    </row>
    <row r="198" spans="1:57" s="3" customFormat="1" x14ac:dyDescent="0.25">
      <c r="A198"/>
      <c r="B198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K198" s="2"/>
      <c r="AL198" s="2"/>
      <c r="AM198" s="2"/>
      <c r="AN198" s="2"/>
      <c r="AO198" s="2"/>
      <c r="AR198" s="2"/>
      <c r="AS198" s="2"/>
      <c r="AT198" s="2"/>
      <c r="AU198" s="2"/>
      <c r="AV198" s="2"/>
      <c r="BC198" s="1"/>
      <c r="BD198" s="1"/>
      <c r="BE198" s="1"/>
    </row>
    <row r="199" spans="1:57" s="3" customFormat="1" x14ac:dyDescent="0.25">
      <c r="A199"/>
      <c r="B199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K199" s="2"/>
      <c r="AL199" s="2"/>
      <c r="AM199" s="2"/>
      <c r="AN199" s="2"/>
      <c r="AO199" s="2"/>
      <c r="AR199" s="2"/>
      <c r="AS199" s="2"/>
      <c r="AT199" s="2"/>
      <c r="AU199" s="2"/>
      <c r="AV199" s="2"/>
      <c r="BC199" s="1"/>
      <c r="BD199" s="1"/>
      <c r="BE199" s="1"/>
    </row>
    <row r="200" spans="1:57" s="3" customFormat="1" x14ac:dyDescent="0.25">
      <c r="A200"/>
      <c r="B200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K200" s="2"/>
      <c r="AL200" s="2"/>
      <c r="AM200" s="2"/>
      <c r="AN200" s="2"/>
      <c r="AO200" s="2"/>
      <c r="AR200" s="2"/>
      <c r="AS200" s="2"/>
      <c r="AT200" s="2"/>
      <c r="AU200" s="2"/>
      <c r="AV200" s="2"/>
      <c r="BC200" s="1"/>
      <c r="BD200" s="1"/>
      <c r="BE200" s="1"/>
    </row>
    <row r="201" spans="1:57" s="3" customFormat="1" x14ac:dyDescent="0.25">
      <c r="A201"/>
      <c r="B20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K201" s="2"/>
      <c r="AL201" s="2"/>
      <c r="AM201" s="2"/>
      <c r="AN201" s="2"/>
      <c r="AO201" s="2"/>
      <c r="AR201" s="2"/>
      <c r="AS201" s="2"/>
      <c r="AT201" s="2"/>
      <c r="AU201" s="2"/>
      <c r="AV201" s="2"/>
      <c r="BC201" s="1"/>
      <c r="BD201" s="1"/>
      <c r="BE201" s="1"/>
    </row>
    <row r="202" spans="1:57" s="3" customFormat="1" x14ac:dyDescent="0.25">
      <c r="A202"/>
      <c r="B20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K202" s="2"/>
      <c r="AL202" s="2"/>
      <c r="AM202" s="2"/>
      <c r="AN202" s="2"/>
      <c r="AO202" s="2"/>
      <c r="AR202" s="2"/>
      <c r="AS202" s="2"/>
      <c r="AT202" s="2"/>
      <c r="AU202" s="2"/>
      <c r="AV202" s="2"/>
      <c r="BC202" s="1"/>
      <c r="BD202" s="1"/>
      <c r="BE202" s="1"/>
    </row>
    <row r="203" spans="1:57" s="3" customFormat="1" x14ac:dyDescent="0.25">
      <c r="A203"/>
      <c r="B20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K203" s="2"/>
      <c r="AL203" s="2"/>
      <c r="AM203" s="2"/>
      <c r="AN203" s="2"/>
      <c r="AO203" s="2"/>
      <c r="AR203" s="2"/>
      <c r="AS203" s="2"/>
      <c r="AT203" s="2"/>
      <c r="AU203" s="2"/>
      <c r="AV203" s="2"/>
      <c r="BC203" s="1"/>
      <c r="BD203" s="1"/>
      <c r="BE203" s="1"/>
    </row>
    <row r="204" spans="1:57" s="3" customFormat="1" x14ac:dyDescent="0.25">
      <c r="A204"/>
      <c r="B204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K204" s="2"/>
      <c r="AL204" s="2"/>
      <c r="AM204" s="2"/>
      <c r="AN204" s="2"/>
      <c r="AO204" s="2"/>
      <c r="AR204" s="2"/>
      <c r="AS204" s="2"/>
      <c r="AT204" s="2"/>
      <c r="AU204" s="2"/>
      <c r="AV204" s="2"/>
      <c r="BC204" s="1"/>
      <c r="BD204" s="1"/>
      <c r="BE204" s="1"/>
    </row>
    <row r="205" spans="1:57" s="3" customFormat="1" x14ac:dyDescent="0.25">
      <c r="A205"/>
      <c r="B205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K205" s="2"/>
      <c r="AL205" s="2"/>
      <c r="AM205" s="2"/>
      <c r="AN205" s="2"/>
      <c r="AO205" s="2"/>
      <c r="AR205" s="2"/>
      <c r="AS205" s="2"/>
      <c r="AT205" s="2"/>
      <c r="AU205" s="2"/>
      <c r="AV205" s="2"/>
      <c r="BC205" s="1"/>
      <c r="BD205" s="1"/>
      <c r="BE205" s="1"/>
    </row>
    <row r="206" spans="1:57" s="3" customFormat="1" x14ac:dyDescent="0.25">
      <c r="A206"/>
      <c r="B206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K206" s="2"/>
      <c r="AL206" s="2"/>
      <c r="AM206" s="2"/>
      <c r="AN206" s="2"/>
      <c r="AO206" s="2"/>
      <c r="AR206" s="2"/>
      <c r="AS206" s="2"/>
      <c r="AT206" s="2"/>
      <c r="AU206" s="2"/>
      <c r="AV206" s="2"/>
      <c r="BC206" s="1"/>
      <c r="BD206" s="1"/>
      <c r="BE206" s="1"/>
    </row>
    <row r="207" spans="1:57" s="3" customFormat="1" x14ac:dyDescent="0.25">
      <c r="A207"/>
      <c r="B207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K207" s="2"/>
      <c r="AL207" s="2"/>
      <c r="AM207" s="2"/>
      <c r="AN207" s="2"/>
      <c r="AO207" s="2"/>
      <c r="AR207" s="2"/>
      <c r="AS207" s="2"/>
      <c r="AT207" s="2"/>
      <c r="AU207" s="2"/>
      <c r="AV207" s="2"/>
      <c r="BC207" s="1"/>
      <c r="BD207" s="1"/>
      <c r="BE207" s="1"/>
    </row>
    <row r="208" spans="1:57" s="3" customFormat="1" x14ac:dyDescent="0.25">
      <c r="A208"/>
      <c r="B208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K208" s="2"/>
      <c r="AL208" s="2"/>
      <c r="AM208" s="2"/>
      <c r="AN208" s="2"/>
      <c r="AO208" s="2"/>
      <c r="AR208" s="2"/>
      <c r="AS208" s="2"/>
      <c r="AT208" s="2"/>
      <c r="AU208" s="2"/>
      <c r="AV208" s="2"/>
      <c r="BC208" s="1"/>
      <c r="BD208" s="1"/>
      <c r="BE208" s="1"/>
    </row>
    <row r="209" spans="1:57" s="3" customFormat="1" x14ac:dyDescent="0.25">
      <c r="A209"/>
      <c r="B209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K209" s="2"/>
      <c r="AL209" s="2"/>
      <c r="AM209" s="2"/>
      <c r="AN209" s="2"/>
      <c r="AO209" s="2"/>
      <c r="AR209" s="2"/>
      <c r="AS209" s="2"/>
      <c r="AT209" s="2"/>
      <c r="AU209" s="2"/>
      <c r="AV209" s="2"/>
      <c r="BC209" s="1"/>
      <c r="BD209" s="1"/>
      <c r="BE209" s="1"/>
    </row>
    <row r="210" spans="1:57" s="3" customFormat="1" x14ac:dyDescent="0.25">
      <c r="A210"/>
      <c r="B210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K210" s="2"/>
      <c r="AL210" s="2"/>
      <c r="AM210" s="2"/>
      <c r="AN210" s="2"/>
      <c r="AO210" s="2"/>
      <c r="AR210" s="2"/>
      <c r="AS210" s="2"/>
      <c r="AT210" s="2"/>
      <c r="AU210" s="2"/>
      <c r="AV210" s="2"/>
      <c r="BC210" s="1"/>
      <c r="BD210" s="1"/>
      <c r="BE210" s="1"/>
    </row>
    <row r="211" spans="1:57" s="3" customFormat="1" x14ac:dyDescent="0.25">
      <c r="A211"/>
      <c r="B21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K211" s="2"/>
      <c r="AL211" s="2"/>
      <c r="AM211" s="2"/>
      <c r="AN211" s="2"/>
      <c r="AO211" s="2"/>
      <c r="AR211" s="2"/>
      <c r="AS211" s="2"/>
      <c r="AT211" s="2"/>
      <c r="AU211" s="2"/>
      <c r="AV211" s="2"/>
      <c r="BC211" s="1"/>
      <c r="BD211" s="1"/>
      <c r="BE211" s="1"/>
    </row>
    <row r="212" spans="1:57" s="3" customFormat="1" x14ac:dyDescent="0.25">
      <c r="A212"/>
      <c r="B21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K212" s="2"/>
      <c r="AL212" s="2"/>
      <c r="AM212" s="2"/>
      <c r="AN212" s="2"/>
      <c r="AO212" s="2"/>
      <c r="AR212" s="2"/>
      <c r="AS212" s="2"/>
      <c r="AT212" s="2"/>
      <c r="AU212" s="2"/>
      <c r="AV212" s="2"/>
      <c r="BC212" s="1"/>
      <c r="BD212" s="1"/>
      <c r="BE212" s="1"/>
    </row>
    <row r="213" spans="1:57" s="3" customFormat="1" x14ac:dyDescent="0.25">
      <c r="A213"/>
      <c r="B21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K213" s="2"/>
      <c r="AL213" s="2"/>
      <c r="AM213" s="2"/>
      <c r="AN213" s="2"/>
      <c r="AO213" s="2"/>
      <c r="AR213" s="2"/>
      <c r="AS213" s="2"/>
      <c r="AT213" s="2"/>
      <c r="AU213" s="2"/>
      <c r="AV213" s="2"/>
      <c r="BC213" s="1"/>
      <c r="BD213" s="1"/>
      <c r="BE213" s="1"/>
    </row>
    <row r="214" spans="1:57" s="3" customFormat="1" x14ac:dyDescent="0.25">
      <c r="A214"/>
      <c r="B214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K214" s="2"/>
      <c r="AL214" s="2"/>
      <c r="AM214" s="2"/>
      <c r="AN214" s="2"/>
      <c r="AO214" s="2"/>
      <c r="AR214" s="2"/>
      <c r="AS214" s="2"/>
      <c r="AT214" s="2"/>
      <c r="AU214" s="2"/>
      <c r="AV214" s="2"/>
      <c r="BC214" s="1"/>
      <c r="BD214" s="1"/>
      <c r="BE214" s="1"/>
    </row>
    <row r="215" spans="1:57" s="3" customFormat="1" x14ac:dyDescent="0.25">
      <c r="A215"/>
      <c r="B215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K215" s="2"/>
      <c r="AL215" s="2"/>
      <c r="AM215" s="2"/>
      <c r="AN215" s="2"/>
      <c r="AO215" s="2"/>
      <c r="AR215" s="2"/>
      <c r="AS215" s="2"/>
      <c r="AT215" s="2"/>
      <c r="AU215" s="2"/>
      <c r="AV215" s="2"/>
      <c r="BC215" s="1"/>
      <c r="BD215" s="1"/>
      <c r="BE215" s="1"/>
    </row>
    <row r="216" spans="1:57" s="3" customFormat="1" x14ac:dyDescent="0.25">
      <c r="A216"/>
      <c r="B216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K216" s="2"/>
      <c r="AL216" s="2"/>
      <c r="AM216" s="2"/>
      <c r="AN216" s="2"/>
      <c r="AO216" s="2"/>
      <c r="AR216" s="2"/>
      <c r="AS216" s="2"/>
      <c r="AT216" s="2"/>
      <c r="AU216" s="2"/>
      <c r="AV216" s="2"/>
      <c r="BC216" s="1"/>
      <c r="BD216" s="1"/>
      <c r="BE216" s="1"/>
    </row>
    <row r="217" spans="1:57" s="3" customFormat="1" x14ac:dyDescent="0.25">
      <c r="A217"/>
      <c r="B217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K217" s="2"/>
      <c r="AL217" s="2"/>
      <c r="AM217" s="2"/>
      <c r="AN217" s="2"/>
      <c r="AO217" s="2"/>
      <c r="AR217" s="2"/>
      <c r="AS217" s="2"/>
      <c r="AT217" s="2"/>
      <c r="AU217" s="2"/>
      <c r="AV217" s="2"/>
      <c r="BC217" s="1"/>
      <c r="BD217" s="1"/>
      <c r="BE217" s="1"/>
    </row>
    <row r="218" spans="1:57" s="3" customFormat="1" x14ac:dyDescent="0.25">
      <c r="A218"/>
      <c r="B218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K218" s="2"/>
      <c r="AL218" s="2"/>
      <c r="AM218" s="2"/>
      <c r="AN218" s="2"/>
      <c r="AO218" s="2"/>
      <c r="AR218" s="2"/>
      <c r="AS218" s="2"/>
      <c r="AT218" s="2"/>
      <c r="AU218" s="2"/>
      <c r="AV218" s="2"/>
      <c r="BC218" s="1"/>
      <c r="BD218" s="1"/>
      <c r="BE218" s="1"/>
    </row>
    <row r="219" spans="1:57" s="3" customFormat="1" x14ac:dyDescent="0.25">
      <c r="A219"/>
      <c r="B219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K219" s="2"/>
      <c r="AL219" s="2"/>
      <c r="AM219" s="2"/>
      <c r="AN219" s="2"/>
      <c r="AO219" s="2"/>
      <c r="AR219" s="2"/>
      <c r="AS219" s="2"/>
      <c r="AT219" s="2"/>
      <c r="AU219" s="2"/>
      <c r="AV219" s="2"/>
      <c r="BC219" s="1"/>
      <c r="BD219" s="1"/>
      <c r="BE219" s="1"/>
    </row>
    <row r="220" spans="1:57" s="3" customFormat="1" x14ac:dyDescent="0.25">
      <c r="A220"/>
      <c r="B220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K220" s="2"/>
      <c r="AL220" s="2"/>
      <c r="AM220" s="2"/>
      <c r="AN220" s="2"/>
      <c r="AO220" s="2"/>
      <c r="AR220" s="2"/>
      <c r="AS220" s="2"/>
      <c r="AT220" s="2"/>
      <c r="AU220" s="2"/>
      <c r="AV220" s="2"/>
      <c r="BC220" s="1"/>
      <c r="BD220" s="1"/>
      <c r="BE220" s="1"/>
    </row>
    <row r="221" spans="1:57" s="3" customFormat="1" x14ac:dyDescent="0.25">
      <c r="A221"/>
      <c r="B22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K221" s="2"/>
      <c r="AL221" s="2"/>
      <c r="AM221" s="2"/>
      <c r="AN221" s="2"/>
      <c r="AO221" s="2"/>
      <c r="AR221" s="2"/>
      <c r="AS221" s="2"/>
      <c r="AT221" s="2"/>
      <c r="AU221" s="2"/>
      <c r="AV221" s="2"/>
      <c r="BC221" s="1"/>
      <c r="BD221" s="1"/>
      <c r="BE221" s="1"/>
    </row>
    <row r="222" spans="1:57" s="3" customFormat="1" x14ac:dyDescent="0.25">
      <c r="A222"/>
      <c r="B22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K222" s="2"/>
      <c r="AL222" s="2"/>
      <c r="AM222" s="2"/>
      <c r="AN222" s="2"/>
      <c r="AO222" s="2"/>
      <c r="AR222" s="2"/>
      <c r="AS222" s="2"/>
      <c r="AT222" s="2"/>
      <c r="AU222" s="2"/>
      <c r="AV222" s="2"/>
      <c r="BC222" s="1"/>
      <c r="BD222" s="1"/>
      <c r="BE222" s="1"/>
    </row>
    <row r="223" spans="1:57" s="3" customFormat="1" x14ac:dyDescent="0.25">
      <c r="A223"/>
      <c r="B22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K223" s="2"/>
      <c r="AL223" s="2"/>
      <c r="AM223" s="2"/>
      <c r="AN223" s="2"/>
      <c r="AO223" s="2"/>
      <c r="AR223" s="2"/>
      <c r="AS223" s="2"/>
      <c r="AT223" s="2"/>
      <c r="AU223" s="2"/>
      <c r="AV223" s="2"/>
      <c r="BC223" s="1"/>
      <c r="BD223" s="1"/>
      <c r="BE223" s="1"/>
    </row>
    <row r="224" spans="1:57" s="3" customFormat="1" x14ac:dyDescent="0.25">
      <c r="A224"/>
      <c r="B224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K224" s="2"/>
      <c r="AL224" s="2"/>
      <c r="AM224" s="2"/>
      <c r="AN224" s="2"/>
      <c r="AO224" s="2"/>
      <c r="AR224" s="2"/>
      <c r="AS224" s="2"/>
      <c r="AT224" s="2"/>
      <c r="AU224" s="2"/>
      <c r="AV224" s="2"/>
      <c r="BC224" s="1"/>
      <c r="BD224" s="1"/>
      <c r="BE224" s="1"/>
    </row>
    <row r="225" spans="1:57" s="3" customFormat="1" x14ac:dyDescent="0.25">
      <c r="A225"/>
      <c r="B225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K225" s="2"/>
      <c r="AL225" s="2"/>
      <c r="AM225" s="2"/>
      <c r="AN225" s="2"/>
      <c r="AO225" s="2"/>
      <c r="AR225" s="2"/>
      <c r="AS225" s="2"/>
      <c r="AT225" s="2"/>
      <c r="AU225" s="2"/>
      <c r="AV225" s="2"/>
      <c r="BC225" s="1"/>
      <c r="BD225" s="1"/>
      <c r="BE225" s="1"/>
    </row>
    <row r="226" spans="1:57" s="3" customFormat="1" x14ac:dyDescent="0.25">
      <c r="A226"/>
      <c r="B226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K226" s="2"/>
      <c r="AL226" s="2"/>
      <c r="AM226" s="2"/>
      <c r="AN226" s="2"/>
      <c r="AO226" s="2"/>
      <c r="AR226" s="2"/>
      <c r="AS226" s="2"/>
      <c r="AT226" s="2"/>
      <c r="AU226" s="2"/>
      <c r="AV226" s="2"/>
      <c r="BC226" s="1"/>
      <c r="BD226" s="1"/>
      <c r="BE226" s="1"/>
    </row>
    <row r="227" spans="1:57" s="3" customFormat="1" x14ac:dyDescent="0.25">
      <c r="A227"/>
      <c r="B227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K227" s="2"/>
      <c r="AL227" s="2"/>
      <c r="AM227" s="2"/>
      <c r="AN227" s="2"/>
      <c r="AO227" s="2"/>
      <c r="AR227" s="2"/>
      <c r="AS227" s="2"/>
      <c r="AT227" s="2"/>
      <c r="AU227" s="2"/>
      <c r="AV227" s="2"/>
      <c r="BC227" s="1"/>
      <c r="BD227" s="1"/>
      <c r="BE227" s="1"/>
    </row>
    <row r="228" spans="1:57" s="3" customFormat="1" x14ac:dyDescent="0.25">
      <c r="A228"/>
      <c r="B228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K228" s="2"/>
      <c r="AL228" s="2"/>
      <c r="AM228" s="2"/>
      <c r="AN228" s="2"/>
      <c r="AO228" s="2"/>
      <c r="AR228" s="2"/>
      <c r="AS228" s="2"/>
      <c r="AT228" s="2"/>
      <c r="AU228" s="2"/>
      <c r="AV228" s="2"/>
      <c r="BC228" s="1"/>
      <c r="BD228" s="1"/>
      <c r="BE228" s="1"/>
    </row>
    <row r="229" spans="1:57" s="3" customFormat="1" x14ac:dyDescent="0.25">
      <c r="A229"/>
      <c r="B229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K229" s="2"/>
      <c r="AL229" s="2"/>
      <c r="AM229" s="2"/>
      <c r="AN229" s="2"/>
      <c r="AO229" s="2"/>
      <c r="AR229" s="2"/>
      <c r="AS229" s="2"/>
      <c r="AT229" s="2"/>
      <c r="AU229" s="2"/>
      <c r="AV229" s="2"/>
      <c r="BC229" s="1"/>
      <c r="BD229" s="1"/>
      <c r="BE229" s="1"/>
    </row>
    <row r="230" spans="1:57" s="3" customFormat="1" x14ac:dyDescent="0.25">
      <c r="A230"/>
      <c r="B230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K230" s="2"/>
      <c r="AL230" s="2"/>
      <c r="AM230" s="2"/>
      <c r="AN230" s="2"/>
      <c r="AO230" s="2"/>
      <c r="AR230" s="2"/>
      <c r="AS230" s="2"/>
      <c r="AT230" s="2"/>
      <c r="AU230" s="2"/>
      <c r="AV230" s="2"/>
      <c r="BC230" s="1"/>
      <c r="BD230" s="1"/>
      <c r="BE230" s="1"/>
    </row>
    <row r="231" spans="1:57" s="3" customFormat="1" x14ac:dyDescent="0.25">
      <c r="A231"/>
      <c r="B23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K231" s="2"/>
      <c r="AL231" s="2"/>
      <c r="AM231" s="2"/>
      <c r="AN231" s="2"/>
      <c r="AO231" s="2"/>
      <c r="AR231" s="2"/>
      <c r="AS231" s="2"/>
      <c r="AT231" s="2"/>
      <c r="AU231" s="2"/>
      <c r="AV231" s="2"/>
      <c r="BC231" s="1"/>
      <c r="BD231" s="1"/>
      <c r="BE231" s="1"/>
    </row>
    <row r="232" spans="1:57" s="3" customFormat="1" x14ac:dyDescent="0.25">
      <c r="A232"/>
      <c r="B23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K232" s="2"/>
      <c r="AL232" s="2"/>
      <c r="AM232" s="2"/>
      <c r="AN232" s="2"/>
      <c r="AO232" s="2"/>
      <c r="AR232" s="2"/>
      <c r="AS232" s="2"/>
      <c r="AT232" s="2"/>
      <c r="AU232" s="2"/>
      <c r="AV232" s="2"/>
      <c r="BC232" s="1"/>
      <c r="BD232" s="1"/>
      <c r="BE232" s="1"/>
    </row>
    <row r="233" spans="1:57" s="3" customFormat="1" x14ac:dyDescent="0.25">
      <c r="A233"/>
      <c r="B23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K233" s="2"/>
      <c r="AL233" s="2"/>
      <c r="AM233" s="2"/>
      <c r="AN233" s="2"/>
      <c r="AO233" s="2"/>
      <c r="AR233" s="2"/>
      <c r="AS233" s="2"/>
      <c r="AT233" s="2"/>
      <c r="AU233" s="2"/>
      <c r="AV233" s="2"/>
      <c r="BC233" s="1"/>
      <c r="BD233" s="1"/>
      <c r="BE233" s="1"/>
    </row>
    <row r="234" spans="1:57" s="3" customFormat="1" x14ac:dyDescent="0.25">
      <c r="A234"/>
      <c r="B234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K234" s="2"/>
      <c r="AL234" s="2"/>
      <c r="AM234" s="2"/>
      <c r="AN234" s="2"/>
      <c r="AO234" s="2"/>
      <c r="AR234" s="2"/>
      <c r="AS234" s="2"/>
      <c r="AT234" s="2"/>
      <c r="AU234" s="2"/>
      <c r="AV234" s="2"/>
      <c r="BC234" s="1"/>
      <c r="BD234" s="1"/>
      <c r="BE234" s="1"/>
    </row>
    <row r="235" spans="1:57" s="3" customFormat="1" x14ac:dyDescent="0.25">
      <c r="A235"/>
      <c r="B235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K235" s="2"/>
      <c r="AL235" s="2"/>
      <c r="AM235" s="2"/>
      <c r="AN235" s="2"/>
      <c r="AO235" s="2"/>
      <c r="AR235" s="2"/>
      <c r="AS235" s="2"/>
      <c r="AT235" s="2"/>
      <c r="AU235" s="2"/>
      <c r="AV235" s="2"/>
      <c r="BC235" s="1"/>
      <c r="BD235" s="1"/>
      <c r="BE235" s="1"/>
    </row>
    <row r="236" spans="1:57" s="3" customFormat="1" x14ac:dyDescent="0.25">
      <c r="A236"/>
      <c r="B236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K236" s="2"/>
      <c r="AL236" s="2"/>
      <c r="AM236" s="2"/>
      <c r="AN236" s="2"/>
      <c r="AO236" s="2"/>
      <c r="AR236" s="2"/>
      <c r="AS236" s="2"/>
      <c r="AT236" s="2"/>
      <c r="AU236" s="2"/>
      <c r="AV236" s="2"/>
      <c r="BC236" s="1"/>
      <c r="BD236" s="1"/>
      <c r="BE236" s="1"/>
    </row>
    <row r="237" spans="1:57" s="3" customFormat="1" x14ac:dyDescent="0.25">
      <c r="A237"/>
      <c r="B237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K237" s="2"/>
      <c r="AL237" s="2"/>
      <c r="AM237" s="2"/>
      <c r="AN237" s="2"/>
      <c r="AO237" s="2"/>
      <c r="AR237" s="2"/>
      <c r="AS237" s="2"/>
      <c r="AT237" s="2"/>
      <c r="AU237" s="2"/>
      <c r="AV237" s="2"/>
      <c r="BC237" s="1"/>
      <c r="BD237" s="1"/>
      <c r="BE237" s="1"/>
    </row>
    <row r="238" spans="1:57" s="3" customFormat="1" x14ac:dyDescent="0.25">
      <c r="A238"/>
      <c r="B238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K238" s="2"/>
      <c r="AL238" s="2"/>
      <c r="AM238" s="2"/>
      <c r="AN238" s="2"/>
      <c r="AO238" s="2"/>
      <c r="AR238" s="2"/>
      <c r="AS238" s="2"/>
      <c r="AT238" s="2"/>
      <c r="AU238" s="2"/>
      <c r="AV238" s="2"/>
      <c r="BC238" s="1"/>
      <c r="BD238" s="1"/>
      <c r="BE238" s="1"/>
    </row>
    <row r="239" spans="1:57" s="3" customFormat="1" x14ac:dyDescent="0.25">
      <c r="A239"/>
      <c r="B239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K239" s="2"/>
      <c r="AL239" s="2"/>
      <c r="AM239" s="2"/>
      <c r="AN239" s="2"/>
      <c r="AO239" s="2"/>
      <c r="AR239" s="2"/>
      <c r="AS239" s="2"/>
      <c r="AT239" s="2"/>
      <c r="AU239" s="2"/>
      <c r="AV239" s="2"/>
      <c r="BC239" s="1"/>
      <c r="BD239" s="1"/>
      <c r="BE239" s="1"/>
    </row>
    <row r="240" spans="1:57" s="3" customFormat="1" x14ac:dyDescent="0.25">
      <c r="A240"/>
      <c r="B240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K240" s="2"/>
      <c r="AL240" s="2"/>
      <c r="AM240" s="2"/>
      <c r="AN240" s="2"/>
      <c r="AO240" s="2"/>
      <c r="AR240" s="2"/>
      <c r="AS240" s="2"/>
      <c r="AT240" s="2"/>
      <c r="AU240" s="2"/>
      <c r="AV240" s="2"/>
      <c r="BC240" s="1"/>
      <c r="BD240" s="1"/>
      <c r="BE240" s="1"/>
    </row>
    <row r="241" spans="1:57" s="3" customFormat="1" x14ac:dyDescent="0.25">
      <c r="A241"/>
      <c r="B24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K241" s="2"/>
      <c r="AL241" s="2"/>
      <c r="AM241" s="2"/>
      <c r="AN241" s="2"/>
      <c r="AO241" s="2"/>
      <c r="AR241" s="2"/>
      <c r="AS241" s="2"/>
      <c r="AT241" s="2"/>
      <c r="AU241" s="2"/>
      <c r="AV241" s="2"/>
      <c r="BC241" s="1"/>
      <c r="BD241" s="1"/>
      <c r="BE241" s="1"/>
    </row>
    <row r="242" spans="1:57" s="3" customFormat="1" x14ac:dyDescent="0.25">
      <c r="A242"/>
      <c r="B24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K242" s="2"/>
      <c r="AL242" s="2"/>
      <c r="AM242" s="2"/>
      <c r="AN242" s="2"/>
      <c r="AO242" s="2"/>
      <c r="AR242" s="2"/>
      <c r="AS242" s="2"/>
      <c r="AT242" s="2"/>
      <c r="AU242" s="2"/>
      <c r="AV242" s="2"/>
      <c r="BC242" s="1"/>
      <c r="BD242" s="1"/>
      <c r="BE242" s="1"/>
    </row>
    <row r="243" spans="1:57" s="3" customFormat="1" x14ac:dyDescent="0.25">
      <c r="A243"/>
      <c r="B24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K243" s="2"/>
      <c r="AL243" s="2"/>
      <c r="AM243" s="2"/>
      <c r="AN243" s="2"/>
      <c r="AO243" s="2"/>
      <c r="AR243" s="2"/>
      <c r="AS243" s="2"/>
      <c r="AT243" s="2"/>
      <c r="AU243" s="2"/>
      <c r="AV243" s="2"/>
      <c r="BC243" s="1"/>
      <c r="BD243" s="1"/>
      <c r="BE243" s="1"/>
    </row>
    <row r="244" spans="1:57" s="3" customFormat="1" x14ac:dyDescent="0.25">
      <c r="A244"/>
      <c r="B244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K244" s="2"/>
      <c r="AL244" s="2"/>
      <c r="AM244" s="2"/>
      <c r="AN244" s="2"/>
      <c r="AO244" s="2"/>
      <c r="AR244" s="2"/>
      <c r="AS244" s="2"/>
      <c r="AT244" s="2"/>
      <c r="AU244" s="2"/>
      <c r="AV244" s="2"/>
      <c r="BC244" s="1"/>
      <c r="BD244" s="1"/>
      <c r="BE244" s="1"/>
    </row>
    <row r="245" spans="1:57" s="3" customFormat="1" x14ac:dyDescent="0.25">
      <c r="A245"/>
      <c r="B245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K245" s="2"/>
      <c r="AL245" s="2"/>
      <c r="AM245" s="2"/>
      <c r="AN245" s="2"/>
      <c r="AO245" s="2"/>
      <c r="AR245" s="2"/>
      <c r="AS245" s="2"/>
      <c r="AT245" s="2"/>
      <c r="AU245" s="2"/>
      <c r="AV245" s="2"/>
      <c r="BC245" s="1"/>
      <c r="BD245" s="1"/>
      <c r="BE245" s="1"/>
    </row>
    <row r="246" spans="1:57" s="3" customFormat="1" x14ac:dyDescent="0.25">
      <c r="A246"/>
      <c r="B246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K246" s="2"/>
      <c r="AL246" s="2"/>
      <c r="AM246" s="2"/>
      <c r="AN246" s="2"/>
      <c r="AO246" s="2"/>
      <c r="AR246" s="2"/>
      <c r="AS246" s="2"/>
      <c r="AT246" s="2"/>
      <c r="AU246" s="2"/>
      <c r="AV246" s="2"/>
      <c r="BC246" s="1"/>
      <c r="BD246" s="1"/>
      <c r="BE246" s="1"/>
    </row>
    <row r="247" spans="1:57" s="3" customFormat="1" x14ac:dyDescent="0.25">
      <c r="A247"/>
      <c r="B247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K247" s="2"/>
      <c r="AL247" s="2"/>
      <c r="AM247" s="2"/>
      <c r="AN247" s="2"/>
      <c r="AO247" s="2"/>
      <c r="AR247" s="2"/>
      <c r="AS247" s="2"/>
      <c r="AT247" s="2"/>
      <c r="AU247" s="2"/>
      <c r="AV247" s="2"/>
      <c r="BC247" s="1"/>
      <c r="BD247" s="1"/>
      <c r="BE247" s="1"/>
    </row>
    <row r="248" spans="1:57" s="3" customFormat="1" x14ac:dyDescent="0.25">
      <c r="A248"/>
      <c r="B248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K248" s="2"/>
      <c r="AL248" s="2"/>
      <c r="AM248" s="2"/>
      <c r="AN248" s="2"/>
      <c r="AO248" s="2"/>
      <c r="AR248" s="2"/>
      <c r="AS248" s="2"/>
      <c r="AT248" s="2"/>
      <c r="AU248" s="2"/>
      <c r="AV248" s="2"/>
      <c r="BC248" s="1"/>
      <c r="BD248" s="1"/>
      <c r="BE248" s="1"/>
    </row>
    <row r="249" spans="1:57" s="3" customFormat="1" x14ac:dyDescent="0.25">
      <c r="A249"/>
      <c r="B249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K249" s="2"/>
      <c r="AL249" s="2"/>
      <c r="AM249" s="2"/>
      <c r="AN249" s="2"/>
      <c r="AO249" s="2"/>
      <c r="AR249" s="2"/>
      <c r="AS249" s="2"/>
      <c r="AT249" s="2"/>
      <c r="AU249" s="2"/>
      <c r="AV249" s="2"/>
      <c r="BC249" s="1"/>
      <c r="BD249" s="1"/>
      <c r="BE249" s="1"/>
    </row>
    <row r="250" spans="1:57" s="3" customFormat="1" x14ac:dyDescent="0.25">
      <c r="A250"/>
      <c r="B250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K250" s="2"/>
      <c r="AL250" s="2"/>
      <c r="AM250" s="2"/>
      <c r="AN250" s="2"/>
      <c r="AO250" s="2"/>
      <c r="AR250" s="2"/>
      <c r="AS250" s="2"/>
      <c r="AT250" s="2"/>
      <c r="AU250" s="2"/>
      <c r="AV250" s="2"/>
      <c r="BC250" s="1"/>
      <c r="BD250" s="1"/>
      <c r="BE250" s="1"/>
    </row>
    <row r="251" spans="1:57" s="3" customFormat="1" x14ac:dyDescent="0.25">
      <c r="A251"/>
      <c r="B25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K251" s="2"/>
      <c r="AL251" s="2"/>
      <c r="AM251" s="2"/>
      <c r="AN251" s="2"/>
      <c r="AO251" s="2"/>
      <c r="AR251" s="2"/>
      <c r="AS251" s="2"/>
      <c r="AT251" s="2"/>
      <c r="AU251" s="2"/>
      <c r="AV251" s="2"/>
      <c r="BC251" s="1"/>
      <c r="BD251" s="1"/>
      <c r="BE251" s="1"/>
    </row>
    <row r="252" spans="1:57" s="3" customFormat="1" x14ac:dyDescent="0.25">
      <c r="A252"/>
      <c r="B25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K252" s="2"/>
      <c r="AL252" s="2"/>
      <c r="AM252" s="2"/>
      <c r="AN252" s="2"/>
      <c r="AO252" s="2"/>
      <c r="AR252" s="2"/>
      <c r="AS252" s="2"/>
      <c r="AT252" s="2"/>
      <c r="AU252" s="2"/>
      <c r="AV252" s="2"/>
      <c r="BC252" s="1"/>
      <c r="BD252" s="1"/>
      <c r="BE252" s="1"/>
    </row>
    <row r="253" spans="1:57" s="3" customFormat="1" x14ac:dyDescent="0.25">
      <c r="A253"/>
      <c r="B25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K253" s="2"/>
      <c r="AL253" s="2"/>
      <c r="AM253" s="2"/>
      <c r="AN253" s="2"/>
      <c r="AO253" s="2"/>
      <c r="AR253" s="2"/>
      <c r="AS253" s="2"/>
      <c r="AT253" s="2"/>
      <c r="AU253" s="2"/>
      <c r="AV253" s="2"/>
      <c r="BC253" s="1"/>
      <c r="BD253" s="1"/>
      <c r="BE253" s="1"/>
    </row>
    <row r="254" spans="1:57" s="3" customFormat="1" x14ac:dyDescent="0.25">
      <c r="A254"/>
      <c r="B254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K254" s="2"/>
      <c r="AL254" s="2"/>
      <c r="AM254" s="2"/>
      <c r="AN254" s="2"/>
      <c r="AO254" s="2"/>
      <c r="AR254" s="2"/>
      <c r="AS254" s="2"/>
      <c r="AT254" s="2"/>
      <c r="AU254" s="2"/>
      <c r="AV254" s="2"/>
      <c r="BC254" s="1"/>
      <c r="BD254" s="1"/>
      <c r="BE254" s="1"/>
    </row>
    <row r="255" spans="1:57" s="3" customFormat="1" x14ac:dyDescent="0.25">
      <c r="A255"/>
      <c r="B255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K255" s="2"/>
      <c r="AL255" s="2"/>
      <c r="AM255" s="2"/>
      <c r="AN255" s="2"/>
      <c r="AO255" s="2"/>
      <c r="AR255" s="2"/>
      <c r="AS255" s="2"/>
      <c r="AT255" s="2"/>
      <c r="AU255" s="2"/>
      <c r="AV255" s="2"/>
      <c r="BC255" s="1"/>
      <c r="BD255" s="1"/>
      <c r="BE255" s="1"/>
    </row>
    <row r="256" spans="1:57" s="3" customFormat="1" x14ac:dyDescent="0.25">
      <c r="A256"/>
      <c r="B256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K256" s="2"/>
      <c r="AL256" s="2"/>
      <c r="AM256" s="2"/>
      <c r="AN256" s="2"/>
      <c r="AO256" s="2"/>
      <c r="AR256" s="2"/>
      <c r="AS256" s="2"/>
      <c r="AT256" s="2"/>
      <c r="AU256" s="2"/>
      <c r="AV256" s="2"/>
      <c r="BC256" s="1"/>
      <c r="BD256" s="1"/>
      <c r="BE256" s="1"/>
    </row>
    <row r="257" spans="1:57" s="3" customFormat="1" x14ac:dyDescent="0.25">
      <c r="A257"/>
      <c r="B257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K257" s="2"/>
      <c r="AL257" s="2"/>
      <c r="AM257" s="2"/>
      <c r="AN257" s="2"/>
      <c r="AO257" s="2"/>
      <c r="AR257" s="2"/>
      <c r="AS257" s="2"/>
      <c r="AT257" s="2"/>
      <c r="AU257" s="2"/>
      <c r="AV257" s="2"/>
      <c r="BC257" s="1"/>
      <c r="BD257" s="1"/>
      <c r="BE257" s="1"/>
    </row>
    <row r="258" spans="1:57" s="3" customFormat="1" x14ac:dyDescent="0.25">
      <c r="A258"/>
      <c r="B258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K258" s="2"/>
      <c r="AL258" s="2"/>
      <c r="AM258" s="2"/>
      <c r="AN258" s="2"/>
      <c r="AO258" s="2"/>
      <c r="AR258" s="2"/>
      <c r="AS258" s="2"/>
      <c r="AT258" s="2"/>
      <c r="AU258" s="2"/>
      <c r="AV258" s="2"/>
      <c r="BC258" s="1"/>
      <c r="BD258" s="1"/>
      <c r="BE258" s="1"/>
    </row>
    <row r="259" spans="1:57" s="3" customFormat="1" x14ac:dyDescent="0.25">
      <c r="A259"/>
      <c r="B259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K259" s="2"/>
      <c r="AL259" s="2"/>
      <c r="AM259" s="2"/>
      <c r="AN259" s="2"/>
      <c r="AO259" s="2"/>
      <c r="AR259" s="2"/>
      <c r="AS259" s="2"/>
      <c r="AT259" s="2"/>
      <c r="AU259" s="2"/>
      <c r="AV259" s="2"/>
      <c r="BC259" s="1"/>
      <c r="BD259" s="1"/>
      <c r="BE259" s="1"/>
    </row>
    <row r="260" spans="1:57" s="3" customFormat="1" x14ac:dyDescent="0.25">
      <c r="A260"/>
      <c r="B260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K260" s="2"/>
      <c r="AL260" s="2"/>
      <c r="AM260" s="2"/>
      <c r="AN260" s="2"/>
      <c r="AO260" s="2"/>
      <c r="AR260" s="2"/>
      <c r="AS260" s="2"/>
      <c r="AT260" s="2"/>
      <c r="AU260" s="2"/>
      <c r="AV260" s="2"/>
      <c r="BC260" s="1"/>
      <c r="BD260" s="1"/>
      <c r="BE260" s="1"/>
    </row>
    <row r="261" spans="1:57" s="3" customFormat="1" x14ac:dyDescent="0.25">
      <c r="A261"/>
      <c r="B26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K261" s="2"/>
      <c r="AL261" s="2"/>
      <c r="AM261" s="2"/>
      <c r="AN261" s="2"/>
      <c r="AO261" s="2"/>
      <c r="AR261" s="2"/>
      <c r="AS261" s="2"/>
      <c r="AT261" s="2"/>
      <c r="AU261" s="2"/>
      <c r="AV261" s="2"/>
      <c r="BC261" s="1"/>
      <c r="BD261" s="1"/>
      <c r="BE261" s="1"/>
    </row>
    <row r="262" spans="1:57" s="3" customFormat="1" x14ac:dyDescent="0.25">
      <c r="A262"/>
      <c r="B26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K262" s="2"/>
      <c r="AL262" s="2"/>
      <c r="AM262" s="2"/>
      <c r="AN262" s="2"/>
      <c r="AO262" s="2"/>
      <c r="AR262" s="2"/>
      <c r="AS262" s="2"/>
      <c r="AT262" s="2"/>
      <c r="AU262" s="2"/>
      <c r="AV262" s="2"/>
      <c r="BC262" s="1"/>
      <c r="BD262" s="1"/>
      <c r="BE262" s="1"/>
    </row>
    <row r="263" spans="1:57" s="3" customFormat="1" x14ac:dyDescent="0.25">
      <c r="A263"/>
      <c r="B26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K263" s="2"/>
      <c r="AL263" s="2"/>
      <c r="AM263" s="2"/>
      <c r="AN263" s="2"/>
      <c r="AO263" s="2"/>
      <c r="AR263" s="2"/>
      <c r="AS263" s="2"/>
      <c r="AT263" s="2"/>
      <c r="AU263" s="2"/>
      <c r="AV263" s="2"/>
      <c r="BC263" s="1"/>
      <c r="BD263" s="1"/>
      <c r="BE263" s="1"/>
    </row>
    <row r="264" spans="1:57" s="3" customFormat="1" x14ac:dyDescent="0.25">
      <c r="A264"/>
      <c r="B264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K264" s="2"/>
      <c r="AL264" s="2"/>
      <c r="AM264" s="2"/>
      <c r="AN264" s="2"/>
      <c r="AO264" s="2"/>
      <c r="AR264" s="2"/>
      <c r="AS264" s="2"/>
      <c r="AT264" s="2"/>
      <c r="AU264" s="2"/>
      <c r="AV264" s="2"/>
      <c r="BC264" s="1"/>
      <c r="BD264" s="1"/>
      <c r="BE264" s="1"/>
    </row>
    <row r="265" spans="1:57" s="3" customFormat="1" x14ac:dyDescent="0.25">
      <c r="A265"/>
      <c r="B265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K265" s="2"/>
      <c r="AL265" s="2"/>
      <c r="AM265" s="2"/>
      <c r="AN265" s="2"/>
      <c r="AO265" s="2"/>
      <c r="AR265" s="2"/>
      <c r="AS265" s="2"/>
      <c r="AT265" s="2"/>
      <c r="AU265" s="2"/>
      <c r="AV265" s="2"/>
      <c r="BC265" s="1"/>
      <c r="BD265" s="1"/>
      <c r="BE265" s="1"/>
    </row>
    <row r="266" spans="1:57" s="3" customFormat="1" x14ac:dyDescent="0.25">
      <c r="A266"/>
      <c r="B266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K266" s="2"/>
      <c r="AL266" s="2"/>
      <c r="AM266" s="2"/>
      <c r="AN266" s="2"/>
      <c r="AO266" s="2"/>
      <c r="AR266" s="2"/>
      <c r="AS266" s="2"/>
      <c r="AT266" s="2"/>
      <c r="AU266" s="2"/>
      <c r="AV266" s="2"/>
      <c r="BC266" s="1"/>
      <c r="BD266" s="1"/>
      <c r="BE266" s="1"/>
    </row>
    <row r="267" spans="1:57" s="3" customFormat="1" x14ac:dyDescent="0.25">
      <c r="A267"/>
      <c r="B267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K267" s="2"/>
      <c r="AL267" s="2"/>
      <c r="AM267" s="2"/>
      <c r="AN267" s="2"/>
      <c r="AO267" s="2"/>
      <c r="AR267" s="2"/>
      <c r="AS267" s="2"/>
      <c r="AT267" s="2"/>
      <c r="AU267" s="2"/>
      <c r="AV267" s="2"/>
      <c r="BC267" s="1"/>
      <c r="BD267" s="1"/>
      <c r="BE267" s="1"/>
    </row>
    <row r="268" spans="1:57" s="3" customFormat="1" x14ac:dyDescent="0.25">
      <c r="A268"/>
      <c r="B268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K268" s="2"/>
      <c r="AL268" s="2"/>
      <c r="AM268" s="2"/>
      <c r="AN268" s="2"/>
      <c r="AO268" s="2"/>
      <c r="AR268" s="2"/>
      <c r="AS268" s="2"/>
      <c r="AT268" s="2"/>
      <c r="AU268" s="2"/>
      <c r="AV268" s="2"/>
      <c r="BC268" s="1"/>
      <c r="BD268" s="1"/>
      <c r="BE268" s="1"/>
    </row>
    <row r="269" spans="1:57" s="3" customFormat="1" x14ac:dyDescent="0.25">
      <c r="A269"/>
      <c r="B269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K269" s="2"/>
      <c r="AL269" s="2"/>
      <c r="AM269" s="2"/>
      <c r="AN269" s="2"/>
      <c r="AO269" s="2"/>
      <c r="AR269" s="2"/>
      <c r="AS269" s="2"/>
      <c r="AT269" s="2"/>
      <c r="AU269" s="2"/>
      <c r="AV269" s="2"/>
      <c r="BC269" s="1"/>
      <c r="BD269" s="1"/>
      <c r="BE269" s="1"/>
    </row>
    <row r="270" spans="1:57" s="3" customFormat="1" x14ac:dyDescent="0.25">
      <c r="A270"/>
      <c r="B270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K270" s="2"/>
      <c r="AL270" s="2"/>
      <c r="AM270" s="2"/>
      <c r="AN270" s="2"/>
      <c r="AO270" s="2"/>
      <c r="AR270" s="2"/>
      <c r="AS270" s="2"/>
      <c r="AT270" s="2"/>
      <c r="AU270" s="2"/>
      <c r="AV270" s="2"/>
      <c r="BC270" s="1"/>
      <c r="BD270" s="1"/>
      <c r="BE270" s="1"/>
    </row>
    <row r="271" spans="1:57" s="3" customFormat="1" x14ac:dyDescent="0.25">
      <c r="A271"/>
      <c r="B27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K271" s="2"/>
      <c r="AL271" s="2"/>
      <c r="AM271" s="2"/>
      <c r="AN271" s="2"/>
      <c r="AO271" s="2"/>
      <c r="AR271" s="2"/>
      <c r="AS271" s="2"/>
      <c r="AT271" s="2"/>
      <c r="AU271" s="2"/>
      <c r="AV271" s="2"/>
      <c r="BC271" s="1"/>
      <c r="BD271" s="1"/>
      <c r="BE271" s="1"/>
    </row>
    <row r="272" spans="1:57" s="3" customFormat="1" x14ac:dyDescent="0.25">
      <c r="A272"/>
      <c r="B27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K272" s="2"/>
      <c r="AL272" s="2"/>
      <c r="AM272" s="2"/>
      <c r="AN272" s="2"/>
      <c r="AO272" s="2"/>
      <c r="AR272" s="2"/>
      <c r="AS272" s="2"/>
      <c r="AT272" s="2"/>
      <c r="AU272" s="2"/>
      <c r="AV272" s="2"/>
      <c r="BC272" s="1"/>
      <c r="BD272" s="1"/>
      <c r="BE272" s="1"/>
    </row>
    <row r="273" spans="1:57" s="3" customFormat="1" x14ac:dyDescent="0.25">
      <c r="A273"/>
      <c r="B27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K273" s="2"/>
      <c r="AL273" s="2"/>
      <c r="AM273" s="2"/>
      <c r="AN273" s="2"/>
      <c r="AO273" s="2"/>
      <c r="AR273" s="2"/>
      <c r="AS273" s="2"/>
      <c r="AT273" s="2"/>
      <c r="AU273" s="2"/>
      <c r="AV273" s="2"/>
      <c r="BC273" s="1"/>
      <c r="BD273" s="1"/>
      <c r="BE273" s="1"/>
    </row>
    <row r="274" spans="1:57" s="3" customFormat="1" x14ac:dyDescent="0.25">
      <c r="A274"/>
      <c r="B274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K274" s="2"/>
      <c r="AL274" s="2"/>
      <c r="AM274" s="2"/>
      <c r="AN274" s="2"/>
      <c r="AO274" s="2"/>
      <c r="AR274" s="2"/>
      <c r="AS274" s="2"/>
      <c r="AT274" s="2"/>
      <c r="AU274" s="2"/>
      <c r="AV274" s="2"/>
      <c r="BC274" s="1"/>
      <c r="BD274" s="1"/>
      <c r="BE274" s="1"/>
    </row>
    <row r="275" spans="1:57" s="3" customFormat="1" x14ac:dyDescent="0.25">
      <c r="A275"/>
      <c r="B275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K275" s="2"/>
      <c r="AL275" s="2"/>
      <c r="AM275" s="2"/>
      <c r="AN275" s="2"/>
      <c r="AO275" s="2"/>
      <c r="AR275" s="2"/>
      <c r="AS275" s="2"/>
      <c r="AT275" s="2"/>
      <c r="AU275" s="2"/>
      <c r="AV275" s="2"/>
      <c r="BC275" s="1"/>
      <c r="BD275" s="1"/>
      <c r="BE275" s="1"/>
    </row>
    <row r="276" spans="1:57" s="3" customFormat="1" x14ac:dyDescent="0.25">
      <c r="A276"/>
      <c r="B276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K276" s="2"/>
      <c r="AL276" s="2"/>
      <c r="AM276" s="2"/>
      <c r="AN276" s="2"/>
      <c r="AO276" s="2"/>
      <c r="AR276" s="2"/>
      <c r="AS276" s="2"/>
      <c r="AT276" s="2"/>
      <c r="AU276" s="2"/>
      <c r="AV276" s="2"/>
      <c r="BC276" s="1"/>
      <c r="BD276" s="1"/>
      <c r="BE276" s="1"/>
    </row>
    <row r="277" spans="1:57" s="3" customFormat="1" x14ac:dyDescent="0.25">
      <c r="A277"/>
      <c r="B277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K277" s="2"/>
      <c r="AL277" s="2"/>
      <c r="AM277" s="2"/>
      <c r="AN277" s="2"/>
      <c r="AO277" s="2"/>
      <c r="AR277" s="2"/>
      <c r="AS277" s="2"/>
      <c r="AT277" s="2"/>
      <c r="AU277" s="2"/>
      <c r="AV277" s="2"/>
      <c r="BC277" s="1"/>
      <c r="BD277" s="1"/>
      <c r="BE277" s="1"/>
    </row>
    <row r="278" spans="1:57" s="3" customFormat="1" x14ac:dyDescent="0.25">
      <c r="A278"/>
      <c r="B278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K278" s="2"/>
      <c r="AL278" s="2"/>
      <c r="AM278" s="2"/>
      <c r="AN278" s="2"/>
      <c r="AO278" s="2"/>
      <c r="AR278" s="2"/>
      <c r="AS278" s="2"/>
      <c r="AT278" s="2"/>
      <c r="AU278" s="2"/>
      <c r="AV278" s="2"/>
      <c r="BC278" s="1"/>
      <c r="BD278" s="1"/>
      <c r="BE278" s="1"/>
    </row>
    <row r="279" spans="1:57" s="3" customFormat="1" x14ac:dyDescent="0.25">
      <c r="A279"/>
      <c r="B279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K279" s="2"/>
      <c r="AL279" s="2"/>
      <c r="AM279" s="2"/>
      <c r="AN279" s="2"/>
      <c r="AO279" s="2"/>
      <c r="AR279" s="2"/>
      <c r="AS279" s="2"/>
      <c r="AT279" s="2"/>
      <c r="AU279" s="2"/>
      <c r="AV279" s="2"/>
      <c r="BC279" s="1"/>
      <c r="BD279" s="1"/>
      <c r="BE279" s="1"/>
    </row>
    <row r="280" spans="1:57" s="3" customFormat="1" x14ac:dyDescent="0.25">
      <c r="A280"/>
      <c r="B280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K280" s="2"/>
      <c r="AL280" s="2"/>
      <c r="AM280" s="2"/>
      <c r="AN280" s="2"/>
      <c r="AO280" s="2"/>
      <c r="AR280" s="2"/>
      <c r="AS280" s="2"/>
      <c r="AT280" s="2"/>
      <c r="AU280" s="2"/>
      <c r="AV280" s="2"/>
      <c r="BC280" s="1"/>
      <c r="BD280" s="1"/>
      <c r="BE280" s="1"/>
    </row>
    <row r="281" spans="1:57" s="3" customFormat="1" x14ac:dyDescent="0.25">
      <c r="A281"/>
      <c r="B28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K281" s="2"/>
      <c r="AL281" s="2"/>
      <c r="AM281" s="2"/>
      <c r="AN281" s="2"/>
      <c r="AO281" s="2"/>
      <c r="AR281" s="2"/>
      <c r="AS281" s="2"/>
      <c r="AT281" s="2"/>
      <c r="AU281" s="2"/>
      <c r="AV281" s="2"/>
      <c r="BC281" s="1"/>
      <c r="BD281" s="1"/>
      <c r="BE281" s="1"/>
    </row>
    <row r="282" spans="1:57" s="3" customFormat="1" x14ac:dyDescent="0.25">
      <c r="A282"/>
      <c r="B28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K282" s="2"/>
      <c r="AL282" s="2"/>
      <c r="AM282" s="2"/>
      <c r="AN282" s="2"/>
      <c r="AO282" s="2"/>
      <c r="AR282" s="2"/>
      <c r="AS282" s="2"/>
      <c r="AT282" s="2"/>
      <c r="AU282" s="2"/>
      <c r="AV282" s="2"/>
      <c r="BC282" s="1"/>
      <c r="BD282" s="1"/>
      <c r="BE282" s="1"/>
    </row>
    <row r="283" spans="1:57" s="3" customFormat="1" x14ac:dyDescent="0.25">
      <c r="A283"/>
      <c r="B28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K283" s="2"/>
      <c r="AL283" s="2"/>
      <c r="AM283" s="2"/>
      <c r="AN283" s="2"/>
      <c r="AO283" s="2"/>
      <c r="AR283" s="2"/>
      <c r="AS283" s="2"/>
      <c r="AT283" s="2"/>
      <c r="AU283" s="2"/>
      <c r="AV283" s="2"/>
      <c r="BC283" s="1"/>
      <c r="BD283" s="1"/>
      <c r="BE283" s="1"/>
    </row>
    <row r="284" spans="1:57" s="3" customFormat="1" x14ac:dyDescent="0.25">
      <c r="A284"/>
      <c r="B284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K284" s="2"/>
      <c r="AL284" s="2"/>
      <c r="AM284" s="2"/>
      <c r="AN284" s="2"/>
      <c r="AO284" s="2"/>
      <c r="AR284" s="2"/>
      <c r="AS284" s="2"/>
      <c r="AT284" s="2"/>
      <c r="AU284" s="2"/>
      <c r="AV284" s="2"/>
      <c r="BC284" s="1"/>
      <c r="BD284" s="1"/>
      <c r="BE284" s="1"/>
    </row>
    <row r="285" spans="1:57" s="3" customFormat="1" x14ac:dyDescent="0.25">
      <c r="A285"/>
      <c r="B285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K285" s="2"/>
      <c r="AL285" s="2"/>
      <c r="AM285" s="2"/>
      <c r="AN285" s="2"/>
      <c r="AO285" s="2"/>
      <c r="AR285" s="2"/>
      <c r="AS285" s="2"/>
      <c r="AT285" s="2"/>
      <c r="AU285" s="2"/>
      <c r="AV285" s="2"/>
      <c r="BC285" s="1"/>
      <c r="BD285" s="1"/>
      <c r="BE285" s="1"/>
    </row>
    <row r="286" spans="1:57" s="3" customFormat="1" x14ac:dyDescent="0.25">
      <c r="A286"/>
      <c r="B286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K286" s="2"/>
      <c r="AL286" s="2"/>
      <c r="AM286" s="2"/>
      <c r="AN286" s="2"/>
      <c r="AO286" s="2"/>
      <c r="AR286" s="2"/>
      <c r="AS286" s="2"/>
      <c r="AT286" s="2"/>
      <c r="AU286" s="2"/>
      <c r="AV286" s="2"/>
      <c r="BC286" s="1"/>
      <c r="BD286" s="1"/>
      <c r="BE286" s="1"/>
    </row>
    <row r="287" spans="1:57" s="3" customFormat="1" x14ac:dyDescent="0.25">
      <c r="A287"/>
      <c r="B287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K287" s="2"/>
      <c r="AL287" s="2"/>
      <c r="AM287" s="2"/>
      <c r="AN287" s="2"/>
      <c r="AO287" s="2"/>
      <c r="AR287" s="2"/>
      <c r="AS287" s="2"/>
      <c r="AT287" s="2"/>
      <c r="AU287" s="2"/>
      <c r="AV287" s="2"/>
      <c r="BC287" s="1"/>
      <c r="BD287" s="1"/>
      <c r="BE287" s="1"/>
    </row>
    <row r="288" spans="1:57" s="3" customFormat="1" x14ac:dyDescent="0.25">
      <c r="A288"/>
      <c r="B288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K288" s="2"/>
      <c r="AL288" s="2"/>
      <c r="AM288" s="2"/>
      <c r="AN288" s="2"/>
      <c r="AO288" s="2"/>
      <c r="AR288" s="2"/>
      <c r="AS288" s="2"/>
      <c r="AT288" s="2"/>
      <c r="AU288" s="2"/>
      <c r="AV288" s="2"/>
      <c r="BC288" s="1"/>
      <c r="BD288" s="1"/>
      <c r="BE288" s="1"/>
    </row>
    <row r="289" spans="1:57" s="3" customFormat="1" x14ac:dyDescent="0.25">
      <c r="A289"/>
      <c r="B289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K289" s="2"/>
      <c r="AL289" s="2"/>
      <c r="AM289" s="2"/>
      <c r="AN289" s="2"/>
      <c r="AO289" s="2"/>
      <c r="AR289" s="2"/>
      <c r="AS289" s="2"/>
      <c r="AT289" s="2"/>
      <c r="AU289" s="2"/>
      <c r="AV289" s="2"/>
      <c r="BC289" s="1"/>
      <c r="BD289" s="1"/>
      <c r="BE289" s="1"/>
    </row>
    <row r="290" spans="1:57" s="3" customFormat="1" x14ac:dyDescent="0.25">
      <c r="A290"/>
      <c r="B290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K290" s="2"/>
      <c r="AL290" s="2"/>
      <c r="AM290" s="2"/>
      <c r="AN290" s="2"/>
      <c r="AO290" s="2"/>
      <c r="AR290" s="2"/>
      <c r="AS290" s="2"/>
      <c r="AT290" s="2"/>
      <c r="AU290" s="2"/>
      <c r="AV290" s="2"/>
      <c r="BC290" s="1"/>
      <c r="BD290" s="1"/>
      <c r="BE290" s="1"/>
    </row>
    <row r="291" spans="1:57" s="3" customFormat="1" x14ac:dyDescent="0.25">
      <c r="A291"/>
      <c r="B29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K291" s="2"/>
      <c r="AL291" s="2"/>
      <c r="AM291" s="2"/>
      <c r="AN291" s="2"/>
      <c r="AO291" s="2"/>
      <c r="AR291" s="2"/>
      <c r="AS291" s="2"/>
      <c r="AT291" s="2"/>
      <c r="AU291" s="2"/>
      <c r="AV291" s="2"/>
      <c r="BC291" s="1"/>
      <c r="BD291" s="1"/>
      <c r="BE291" s="1"/>
    </row>
    <row r="292" spans="1:57" s="3" customFormat="1" x14ac:dyDescent="0.25">
      <c r="A292"/>
      <c r="B29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K292" s="2"/>
      <c r="AL292" s="2"/>
      <c r="AM292" s="2"/>
      <c r="AN292" s="2"/>
      <c r="AO292" s="2"/>
      <c r="AR292" s="2"/>
      <c r="AS292" s="2"/>
      <c r="AT292" s="2"/>
      <c r="AU292" s="2"/>
      <c r="AV292" s="2"/>
      <c r="BC292" s="1"/>
      <c r="BD292" s="1"/>
      <c r="BE292" s="1"/>
    </row>
    <row r="293" spans="1:57" s="3" customFormat="1" x14ac:dyDescent="0.25">
      <c r="A293"/>
      <c r="B29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K293" s="2"/>
      <c r="AL293" s="2"/>
      <c r="AM293" s="2"/>
      <c r="AN293" s="2"/>
      <c r="AO293" s="2"/>
      <c r="AR293" s="2"/>
      <c r="AS293" s="2"/>
      <c r="AT293" s="2"/>
      <c r="AU293" s="2"/>
      <c r="AV293" s="2"/>
      <c r="BC293" s="1"/>
      <c r="BD293" s="1"/>
      <c r="BE293" s="1"/>
    </row>
    <row r="294" spans="1:57" s="3" customFormat="1" x14ac:dyDescent="0.25">
      <c r="A294"/>
      <c r="B294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K294" s="2"/>
      <c r="AL294" s="2"/>
      <c r="AM294" s="2"/>
      <c r="AN294" s="2"/>
      <c r="AO294" s="2"/>
      <c r="AR294" s="2"/>
      <c r="AS294" s="2"/>
      <c r="AT294" s="2"/>
      <c r="AU294" s="2"/>
      <c r="AV294" s="2"/>
      <c r="BC294" s="1"/>
      <c r="BD294" s="1"/>
      <c r="BE294" s="1"/>
    </row>
    <row r="295" spans="1:57" s="3" customFormat="1" x14ac:dyDescent="0.25">
      <c r="A295"/>
      <c r="B295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K295" s="2"/>
      <c r="AL295" s="2"/>
      <c r="AM295" s="2"/>
      <c r="AN295" s="2"/>
      <c r="AO295" s="2"/>
      <c r="AR295" s="2"/>
      <c r="AS295" s="2"/>
      <c r="AT295" s="2"/>
      <c r="AU295" s="2"/>
      <c r="AV295" s="2"/>
      <c r="BC295" s="1"/>
      <c r="BD295" s="1"/>
      <c r="BE295" s="1"/>
    </row>
    <row r="296" spans="1:57" s="3" customFormat="1" x14ac:dyDescent="0.25">
      <c r="A296"/>
      <c r="B296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K296" s="2"/>
      <c r="AL296" s="2"/>
      <c r="AM296" s="2"/>
      <c r="AN296" s="2"/>
      <c r="AO296" s="2"/>
      <c r="AR296" s="2"/>
      <c r="AS296" s="2"/>
      <c r="AT296" s="2"/>
      <c r="AU296" s="2"/>
      <c r="AV296" s="2"/>
      <c r="BC296" s="1"/>
      <c r="BD296" s="1"/>
      <c r="BE296" s="1"/>
    </row>
    <row r="297" spans="1:57" s="3" customFormat="1" x14ac:dyDescent="0.25">
      <c r="A297"/>
      <c r="B297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K297" s="2"/>
      <c r="AL297" s="2"/>
      <c r="AM297" s="2"/>
      <c r="AN297" s="2"/>
      <c r="AO297" s="2"/>
      <c r="AR297" s="2"/>
      <c r="AS297" s="2"/>
      <c r="AT297" s="2"/>
      <c r="AU297" s="2"/>
      <c r="AV297" s="2"/>
      <c r="BC297" s="1"/>
      <c r="BD297" s="1"/>
      <c r="BE297" s="1"/>
    </row>
    <row r="298" spans="1:57" s="3" customFormat="1" x14ac:dyDescent="0.25">
      <c r="A298"/>
      <c r="B298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K298" s="2"/>
      <c r="AL298" s="2"/>
      <c r="AM298" s="2"/>
      <c r="AN298" s="2"/>
      <c r="AO298" s="2"/>
      <c r="AR298" s="2"/>
      <c r="AS298" s="2"/>
      <c r="AT298" s="2"/>
      <c r="AU298" s="2"/>
      <c r="AV298" s="2"/>
      <c r="BC298" s="1"/>
      <c r="BD298" s="1"/>
      <c r="BE298" s="1"/>
    </row>
    <row r="299" spans="1:57" s="3" customFormat="1" x14ac:dyDescent="0.25">
      <c r="A299"/>
      <c r="B299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K299" s="2"/>
      <c r="AL299" s="2"/>
      <c r="AM299" s="2"/>
      <c r="AN299" s="2"/>
      <c r="AO299" s="2"/>
      <c r="AR299" s="2"/>
      <c r="AS299" s="2"/>
      <c r="AT299" s="2"/>
      <c r="AU299" s="2"/>
      <c r="AV299" s="2"/>
      <c r="BC299" s="1"/>
      <c r="BD299" s="1"/>
      <c r="BE299" s="1"/>
    </row>
    <row r="300" spans="1:57" s="3" customFormat="1" x14ac:dyDescent="0.25">
      <c r="A300"/>
      <c r="B300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K300" s="2"/>
      <c r="AL300" s="2"/>
      <c r="AM300" s="2"/>
      <c r="AN300" s="2"/>
      <c r="AO300" s="2"/>
      <c r="AR300" s="2"/>
      <c r="AS300" s="2"/>
      <c r="AT300" s="2"/>
      <c r="AU300" s="2"/>
      <c r="AV300" s="2"/>
      <c r="BC300" s="1"/>
      <c r="BD300" s="1"/>
      <c r="BE300" s="1"/>
    </row>
    <row r="301" spans="1:57" s="3" customFormat="1" x14ac:dyDescent="0.25">
      <c r="A301"/>
      <c r="B30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K301" s="2"/>
      <c r="AL301" s="2"/>
      <c r="AM301" s="2"/>
      <c r="AN301" s="2"/>
      <c r="AO301" s="2"/>
      <c r="AR301" s="2"/>
      <c r="AS301" s="2"/>
      <c r="AT301" s="2"/>
      <c r="AU301" s="2"/>
      <c r="AV301" s="2"/>
      <c r="BC301" s="1"/>
      <c r="BD301" s="1"/>
      <c r="BE301" s="1"/>
    </row>
    <row r="302" spans="1:57" s="3" customFormat="1" x14ac:dyDescent="0.25">
      <c r="A302"/>
      <c r="B30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K302" s="2"/>
      <c r="AL302" s="2"/>
      <c r="AM302" s="2"/>
      <c r="AN302" s="2"/>
      <c r="AO302" s="2"/>
      <c r="AR302" s="2"/>
      <c r="AS302" s="2"/>
      <c r="AT302" s="2"/>
      <c r="AU302" s="2"/>
      <c r="AV302" s="2"/>
      <c r="BC302" s="1"/>
      <c r="BD302" s="1"/>
      <c r="BE302" s="1"/>
    </row>
    <row r="303" spans="1:57" s="3" customFormat="1" x14ac:dyDescent="0.25">
      <c r="A303"/>
      <c r="B30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K303" s="2"/>
      <c r="AL303" s="2"/>
      <c r="AM303" s="2"/>
      <c r="AN303" s="2"/>
      <c r="AO303" s="2"/>
      <c r="AR303" s="2"/>
      <c r="AS303" s="2"/>
      <c r="AT303" s="2"/>
      <c r="AU303" s="2"/>
      <c r="AV303" s="2"/>
      <c r="BC303" s="1"/>
      <c r="BD303" s="1"/>
      <c r="BE303" s="1"/>
    </row>
    <row r="304" spans="1:57" s="3" customFormat="1" x14ac:dyDescent="0.25">
      <c r="A304"/>
      <c r="B304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K304" s="2"/>
      <c r="AL304" s="2"/>
      <c r="AM304" s="2"/>
      <c r="AN304" s="2"/>
      <c r="AO304" s="2"/>
      <c r="AR304" s="2"/>
      <c r="AS304" s="2"/>
      <c r="AT304" s="2"/>
      <c r="AU304" s="2"/>
      <c r="AV304" s="2"/>
      <c r="BC304" s="1"/>
      <c r="BD304" s="1"/>
      <c r="BE304" s="1"/>
    </row>
    <row r="305" spans="1:57" s="3" customFormat="1" x14ac:dyDescent="0.25">
      <c r="A305"/>
      <c r="B305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K305" s="2"/>
      <c r="AL305" s="2"/>
      <c r="AM305" s="2"/>
      <c r="AN305" s="2"/>
      <c r="AO305" s="2"/>
      <c r="AR305" s="2"/>
      <c r="AS305" s="2"/>
      <c r="AT305" s="2"/>
      <c r="AU305" s="2"/>
      <c r="AV305" s="2"/>
      <c r="BC305" s="1"/>
      <c r="BD305" s="1"/>
      <c r="BE305" s="1"/>
    </row>
    <row r="306" spans="1:57" s="3" customFormat="1" x14ac:dyDescent="0.25">
      <c r="A306"/>
      <c r="B306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K306" s="2"/>
      <c r="AL306" s="2"/>
      <c r="AM306" s="2"/>
      <c r="AN306" s="2"/>
      <c r="AO306" s="2"/>
      <c r="AR306" s="2"/>
      <c r="AS306" s="2"/>
      <c r="AT306" s="2"/>
      <c r="AU306" s="2"/>
      <c r="AV306" s="2"/>
      <c r="BC306" s="1"/>
      <c r="BD306" s="1"/>
      <c r="BE306" s="1"/>
    </row>
    <row r="307" spans="1:57" s="3" customFormat="1" x14ac:dyDescent="0.25">
      <c r="A307"/>
      <c r="B307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K307" s="2"/>
      <c r="AL307" s="2"/>
      <c r="AM307" s="2"/>
      <c r="AN307" s="2"/>
      <c r="AO307" s="2"/>
      <c r="AR307" s="2"/>
      <c r="AS307" s="2"/>
      <c r="AT307" s="2"/>
      <c r="AU307" s="2"/>
      <c r="AV307" s="2"/>
      <c r="BC307" s="1"/>
      <c r="BD307" s="1"/>
      <c r="BE307" s="1"/>
    </row>
    <row r="308" spans="1:57" s="3" customFormat="1" x14ac:dyDescent="0.25">
      <c r="A308"/>
      <c r="B308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K308" s="2"/>
      <c r="AL308" s="2"/>
      <c r="AM308" s="2"/>
      <c r="AN308" s="2"/>
      <c r="AO308" s="2"/>
      <c r="AR308" s="2"/>
      <c r="AS308" s="2"/>
      <c r="AT308" s="2"/>
      <c r="AU308" s="2"/>
      <c r="AV308" s="2"/>
      <c r="BC308" s="1"/>
      <c r="BD308" s="1"/>
      <c r="BE308" s="1"/>
    </row>
    <row r="309" spans="1:57" s="3" customFormat="1" x14ac:dyDescent="0.25">
      <c r="A309"/>
      <c r="B309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K309" s="2"/>
      <c r="AL309" s="2"/>
      <c r="AM309" s="2"/>
      <c r="AN309" s="2"/>
      <c r="AO309" s="2"/>
      <c r="AR309" s="2"/>
      <c r="AS309" s="2"/>
      <c r="AT309" s="2"/>
      <c r="AU309" s="2"/>
      <c r="AV309" s="2"/>
      <c r="BC309" s="1"/>
      <c r="BD309" s="1"/>
      <c r="BE309" s="1"/>
    </row>
    <row r="310" spans="1:57" s="3" customFormat="1" x14ac:dyDescent="0.25">
      <c r="A310"/>
      <c r="B310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K310" s="2"/>
      <c r="AL310" s="2"/>
      <c r="AM310" s="2"/>
      <c r="AN310" s="2"/>
      <c r="AO310" s="2"/>
      <c r="AR310" s="2"/>
      <c r="AS310" s="2"/>
      <c r="AT310" s="2"/>
      <c r="AU310" s="2"/>
      <c r="AV310" s="2"/>
      <c r="BC310" s="1"/>
      <c r="BD310" s="1"/>
      <c r="BE310" s="1"/>
    </row>
    <row r="311" spans="1:57" s="3" customFormat="1" x14ac:dyDescent="0.25">
      <c r="A311"/>
      <c r="B31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K311" s="2"/>
      <c r="AL311" s="2"/>
      <c r="AM311" s="2"/>
      <c r="AN311" s="2"/>
      <c r="AO311" s="2"/>
      <c r="AR311" s="2"/>
      <c r="AS311" s="2"/>
      <c r="AT311" s="2"/>
      <c r="AU311" s="2"/>
      <c r="AV311" s="2"/>
      <c r="BC311" s="1"/>
      <c r="BD311" s="1"/>
      <c r="BE311" s="1"/>
    </row>
    <row r="312" spans="1:57" s="3" customFormat="1" x14ac:dyDescent="0.25">
      <c r="A312"/>
      <c r="B31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K312" s="2"/>
      <c r="AL312" s="2"/>
      <c r="AM312" s="2"/>
      <c r="AN312" s="2"/>
      <c r="AO312" s="2"/>
      <c r="AR312" s="2"/>
      <c r="AS312" s="2"/>
      <c r="AT312" s="2"/>
      <c r="AU312" s="2"/>
      <c r="AV312" s="2"/>
      <c r="BC312" s="1"/>
      <c r="BD312" s="1"/>
      <c r="BE312" s="1"/>
    </row>
    <row r="313" spans="1:57" s="3" customFormat="1" x14ac:dyDescent="0.25">
      <c r="A313"/>
      <c r="B31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K313" s="2"/>
      <c r="AL313" s="2"/>
      <c r="AM313" s="2"/>
      <c r="AN313" s="2"/>
      <c r="AO313" s="2"/>
      <c r="AR313" s="2"/>
      <c r="AS313" s="2"/>
      <c r="AT313" s="2"/>
      <c r="AU313" s="2"/>
      <c r="AV313" s="2"/>
      <c r="BC313" s="1"/>
      <c r="BD313" s="1"/>
      <c r="BE313" s="1"/>
    </row>
    <row r="314" spans="1:57" s="3" customFormat="1" x14ac:dyDescent="0.25">
      <c r="A314"/>
      <c r="B314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K314" s="2"/>
      <c r="AL314" s="2"/>
      <c r="AM314" s="2"/>
      <c r="AN314" s="2"/>
      <c r="AO314" s="2"/>
      <c r="AR314" s="2"/>
      <c r="AS314" s="2"/>
      <c r="AT314" s="2"/>
      <c r="AU314" s="2"/>
      <c r="AV314" s="2"/>
      <c r="BC314" s="1"/>
      <c r="BD314" s="1"/>
      <c r="BE314" s="1"/>
    </row>
    <row r="315" spans="1:57" s="3" customFormat="1" x14ac:dyDescent="0.25">
      <c r="A315"/>
      <c r="B315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K315" s="2"/>
      <c r="AL315" s="2"/>
      <c r="AM315" s="2"/>
      <c r="AN315" s="2"/>
      <c r="AO315" s="2"/>
      <c r="AR315" s="2"/>
      <c r="AS315" s="2"/>
      <c r="AT315" s="2"/>
      <c r="AU315" s="2"/>
      <c r="AV315" s="2"/>
      <c r="BC315" s="1"/>
      <c r="BD315" s="1"/>
      <c r="BE315" s="1"/>
    </row>
    <row r="316" spans="1:57" s="3" customFormat="1" x14ac:dyDescent="0.25">
      <c r="A316"/>
      <c r="B316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K316" s="2"/>
      <c r="AL316" s="2"/>
      <c r="AM316" s="2"/>
      <c r="AN316" s="2"/>
      <c r="AO316" s="2"/>
      <c r="AR316" s="2"/>
      <c r="AS316" s="2"/>
      <c r="AT316" s="2"/>
      <c r="AU316" s="2"/>
      <c r="AV316" s="2"/>
      <c r="BC316" s="1"/>
      <c r="BD316" s="1"/>
      <c r="BE316" s="1"/>
    </row>
    <row r="317" spans="1:57" s="3" customFormat="1" x14ac:dyDescent="0.25">
      <c r="A317"/>
      <c r="B317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K317" s="2"/>
      <c r="AL317" s="2"/>
      <c r="AM317" s="2"/>
      <c r="AN317" s="2"/>
      <c r="AO317" s="2"/>
      <c r="AR317" s="2"/>
      <c r="AS317" s="2"/>
      <c r="AT317" s="2"/>
      <c r="AU317" s="2"/>
      <c r="AV317" s="2"/>
      <c r="BC317" s="1"/>
      <c r="BD317" s="1"/>
      <c r="BE317" s="1"/>
    </row>
    <row r="318" spans="1:57" s="3" customFormat="1" x14ac:dyDescent="0.25">
      <c r="A318"/>
      <c r="B318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K318" s="2"/>
      <c r="AL318" s="2"/>
      <c r="AM318" s="2"/>
      <c r="AN318" s="2"/>
      <c r="AO318" s="2"/>
      <c r="AR318" s="2"/>
      <c r="AS318" s="2"/>
      <c r="AT318" s="2"/>
      <c r="AU318" s="2"/>
      <c r="AV318" s="2"/>
      <c r="BC318" s="1"/>
      <c r="BD318" s="1"/>
      <c r="BE318" s="1"/>
    </row>
    <row r="319" spans="1:57" s="3" customFormat="1" x14ac:dyDescent="0.25">
      <c r="A319"/>
      <c r="B319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K319" s="2"/>
      <c r="AL319" s="2"/>
      <c r="AM319" s="2"/>
      <c r="AN319" s="2"/>
      <c r="AO319" s="2"/>
      <c r="AR319" s="2"/>
      <c r="AS319" s="2"/>
      <c r="AT319" s="2"/>
      <c r="AU319" s="2"/>
      <c r="AV319" s="2"/>
      <c r="BC319" s="1"/>
      <c r="BD319" s="1"/>
      <c r="BE319" s="1"/>
    </row>
    <row r="320" spans="1:57" s="3" customFormat="1" x14ac:dyDescent="0.25">
      <c r="A320"/>
      <c r="B320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K320" s="2"/>
      <c r="AL320" s="2"/>
      <c r="AM320" s="2"/>
      <c r="AN320" s="2"/>
      <c r="AO320" s="2"/>
      <c r="AR320" s="2"/>
      <c r="AS320" s="2"/>
      <c r="AT320" s="2"/>
      <c r="AU320" s="2"/>
      <c r="AV320" s="2"/>
      <c r="BC320" s="1"/>
      <c r="BD320" s="1"/>
      <c r="BE320" s="1"/>
    </row>
    <row r="321" spans="1:57" s="3" customFormat="1" x14ac:dyDescent="0.25">
      <c r="A321"/>
      <c r="B32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K321" s="2"/>
      <c r="AL321" s="2"/>
      <c r="AM321" s="2"/>
      <c r="AN321" s="2"/>
      <c r="AO321" s="2"/>
      <c r="AR321" s="2"/>
      <c r="AS321" s="2"/>
      <c r="AT321" s="2"/>
      <c r="AU321" s="2"/>
      <c r="AV321" s="2"/>
      <c r="BC321" s="1"/>
      <c r="BD321" s="1"/>
      <c r="BE321" s="1"/>
    </row>
    <row r="322" spans="1:57" s="3" customFormat="1" x14ac:dyDescent="0.25">
      <c r="A322"/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K322" s="2"/>
      <c r="AL322" s="2"/>
      <c r="AM322" s="2"/>
      <c r="AN322" s="2"/>
      <c r="AO322" s="2"/>
      <c r="AR322" s="2"/>
      <c r="AS322" s="2"/>
      <c r="AT322" s="2"/>
      <c r="AU322" s="2"/>
      <c r="AV322" s="2"/>
      <c r="BC322" s="1"/>
      <c r="BD322" s="1"/>
      <c r="BE322" s="1"/>
    </row>
    <row r="323" spans="1:57" s="3" customFormat="1" x14ac:dyDescent="0.25">
      <c r="A323"/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K323" s="2"/>
      <c r="AL323" s="2"/>
      <c r="AM323" s="2"/>
      <c r="AN323" s="2"/>
      <c r="AO323" s="2"/>
      <c r="AR323" s="2"/>
      <c r="AS323" s="2"/>
      <c r="AT323" s="2"/>
      <c r="AU323" s="2"/>
      <c r="AV323" s="2"/>
      <c r="BC323" s="1"/>
      <c r="BD323" s="1"/>
      <c r="BE323" s="1"/>
    </row>
    <row r="324" spans="1:57" s="3" customFormat="1" x14ac:dyDescent="0.25">
      <c r="A324"/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K324" s="2"/>
      <c r="AL324" s="2"/>
      <c r="AM324" s="2"/>
      <c r="AN324" s="2"/>
      <c r="AO324" s="2"/>
      <c r="AR324" s="2"/>
      <c r="AS324" s="2"/>
      <c r="AT324" s="2"/>
      <c r="AU324" s="2"/>
      <c r="AV324" s="2"/>
      <c r="BC324" s="1"/>
      <c r="BD324" s="1"/>
      <c r="BE324" s="1"/>
    </row>
    <row r="325" spans="1:57" s="3" customFormat="1" x14ac:dyDescent="0.25">
      <c r="A325"/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K325" s="2"/>
      <c r="AL325" s="2"/>
      <c r="AM325" s="2"/>
      <c r="AN325" s="2"/>
      <c r="AO325" s="2"/>
      <c r="AR325" s="2"/>
      <c r="AS325" s="2"/>
      <c r="AT325" s="2"/>
      <c r="AU325" s="2"/>
      <c r="AV325" s="2"/>
      <c r="BC325" s="1"/>
      <c r="BD325" s="1"/>
      <c r="BE325" s="1"/>
    </row>
    <row r="326" spans="1:57" s="3" customFormat="1" x14ac:dyDescent="0.25">
      <c r="A326"/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K326" s="2"/>
      <c r="AL326" s="2"/>
      <c r="AM326" s="2"/>
      <c r="AN326" s="2"/>
      <c r="AO326" s="2"/>
      <c r="AR326" s="2"/>
      <c r="AS326" s="2"/>
      <c r="AT326" s="2"/>
      <c r="AU326" s="2"/>
      <c r="AV326" s="2"/>
      <c r="BC326" s="1"/>
      <c r="BD326" s="1"/>
      <c r="BE326" s="1"/>
    </row>
    <row r="327" spans="1:57" s="3" customFormat="1" x14ac:dyDescent="0.25">
      <c r="A327"/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K327" s="2"/>
      <c r="AL327" s="2"/>
      <c r="AM327" s="2"/>
      <c r="AN327" s="2"/>
      <c r="AO327" s="2"/>
      <c r="AR327" s="2"/>
      <c r="AS327" s="2"/>
      <c r="AT327" s="2"/>
      <c r="AU327" s="2"/>
      <c r="AV327" s="2"/>
      <c r="BC327" s="1"/>
      <c r="BD327" s="1"/>
      <c r="BE327" s="1"/>
    </row>
    <row r="328" spans="1:57" s="3" customFormat="1" x14ac:dyDescent="0.25">
      <c r="A328"/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K328" s="2"/>
      <c r="AL328" s="2"/>
      <c r="AM328" s="2"/>
      <c r="AN328" s="2"/>
      <c r="AO328" s="2"/>
      <c r="AR328" s="2"/>
      <c r="AS328" s="2"/>
      <c r="AT328" s="2"/>
      <c r="AU328" s="2"/>
      <c r="AV328" s="2"/>
      <c r="BC328" s="1"/>
      <c r="BD328" s="1"/>
      <c r="BE328" s="1"/>
    </row>
    <row r="329" spans="1:57" s="3" customFormat="1" x14ac:dyDescent="0.25">
      <c r="A329"/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K329" s="2"/>
      <c r="AL329" s="2"/>
      <c r="AM329" s="2"/>
      <c r="AN329" s="2"/>
      <c r="AO329" s="2"/>
      <c r="AR329" s="2"/>
      <c r="AS329" s="2"/>
      <c r="AT329" s="2"/>
      <c r="AU329" s="2"/>
      <c r="AV329" s="2"/>
      <c r="BC329" s="1"/>
      <c r="BD329" s="1"/>
      <c r="BE329" s="1"/>
    </row>
    <row r="330" spans="1:57" s="3" customFormat="1" x14ac:dyDescent="0.25">
      <c r="A330"/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K330" s="2"/>
      <c r="AL330" s="2"/>
      <c r="AM330" s="2"/>
      <c r="AN330" s="2"/>
      <c r="AO330" s="2"/>
      <c r="AR330" s="2"/>
      <c r="AS330" s="2"/>
      <c r="AT330" s="2"/>
      <c r="AU330" s="2"/>
      <c r="AV330" s="2"/>
      <c r="BC330" s="1"/>
      <c r="BD330" s="1"/>
      <c r="BE330" s="1"/>
    </row>
    <row r="331" spans="1:57" s="3" customFormat="1" x14ac:dyDescent="0.25">
      <c r="A331"/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K331" s="2"/>
      <c r="AL331" s="2"/>
      <c r="AM331" s="2"/>
      <c r="AN331" s="2"/>
      <c r="AO331" s="2"/>
      <c r="AR331" s="2"/>
      <c r="AS331" s="2"/>
      <c r="AT331" s="2"/>
      <c r="AU331" s="2"/>
      <c r="AV331" s="2"/>
      <c r="BC331" s="1"/>
      <c r="BD331" s="1"/>
      <c r="BE331" s="1"/>
    </row>
    <row r="332" spans="1:57" s="3" customFormat="1" x14ac:dyDescent="0.25">
      <c r="A332"/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K332" s="2"/>
      <c r="AL332" s="2"/>
      <c r="AM332" s="2"/>
      <c r="AN332" s="2"/>
      <c r="AO332" s="2"/>
      <c r="AR332" s="2"/>
      <c r="AS332" s="2"/>
      <c r="AT332" s="2"/>
      <c r="AU332" s="2"/>
      <c r="AV332" s="2"/>
      <c r="BC332" s="1"/>
      <c r="BD332" s="1"/>
      <c r="BE332" s="1"/>
    </row>
    <row r="333" spans="1:57" s="3" customFormat="1" x14ac:dyDescent="0.25">
      <c r="A333"/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K333" s="2"/>
      <c r="AL333" s="2"/>
      <c r="AM333" s="2"/>
      <c r="AN333" s="2"/>
      <c r="AO333" s="2"/>
      <c r="AR333" s="2"/>
      <c r="AS333" s="2"/>
      <c r="AT333" s="2"/>
      <c r="AU333" s="2"/>
      <c r="AV333" s="2"/>
      <c r="BC333" s="1"/>
      <c r="BD333" s="1"/>
      <c r="BE333" s="1"/>
    </row>
    <row r="334" spans="1:57" s="3" customFormat="1" x14ac:dyDescent="0.25">
      <c r="A334"/>
      <c r="B334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K334" s="2"/>
      <c r="AL334" s="2"/>
      <c r="AM334" s="2"/>
      <c r="AN334" s="2"/>
      <c r="AO334" s="2"/>
      <c r="AR334" s="2"/>
      <c r="AS334" s="2"/>
      <c r="AT334" s="2"/>
      <c r="AU334" s="2"/>
      <c r="AV334" s="2"/>
      <c r="BC334" s="1"/>
      <c r="BD334" s="1"/>
      <c r="BE334" s="1"/>
    </row>
    <row r="335" spans="1:57" s="3" customFormat="1" x14ac:dyDescent="0.25">
      <c r="A335"/>
      <c r="B335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K335" s="2"/>
      <c r="AL335" s="2"/>
      <c r="AM335" s="2"/>
      <c r="AN335" s="2"/>
      <c r="AO335" s="2"/>
      <c r="AR335" s="2"/>
      <c r="AS335" s="2"/>
      <c r="AT335" s="2"/>
      <c r="AU335" s="2"/>
      <c r="AV335" s="2"/>
      <c r="BC335" s="1"/>
      <c r="BD335" s="1"/>
      <c r="BE335" s="1"/>
    </row>
    <row r="336" spans="1:57" s="3" customFormat="1" x14ac:dyDescent="0.25">
      <c r="A336"/>
      <c r="B336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K336" s="2"/>
      <c r="AL336" s="2"/>
      <c r="AM336" s="2"/>
      <c r="AN336" s="2"/>
      <c r="AO336" s="2"/>
      <c r="AR336" s="2"/>
      <c r="AS336" s="2"/>
      <c r="AT336" s="2"/>
      <c r="AU336" s="2"/>
      <c r="AV336" s="2"/>
      <c r="BC336" s="1"/>
      <c r="BD336" s="1"/>
      <c r="BE336" s="1"/>
    </row>
    <row r="337" spans="1:57" s="3" customFormat="1" x14ac:dyDescent="0.25">
      <c r="A337"/>
      <c r="B337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K337" s="2"/>
      <c r="AL337" s="2"/>
      <c r="AM337" s="2"/>
      <c r="AN337" s="2"/>
      <c r="AO337" s="2"/>
      <c r="AR337" s="2"/>
      <c r="AS337" s="2"/>
      <c r="AT337" s="2"/>
      <c r="AU337" s="2"/>
      <c r="AV337" s="2"/>
      <c r="BC337" s="1"/>
      <c r="BD337" s="1"/>
      <c r="BE337" s="1"/>
    </row>
    <row r="338" spans="1:57" s="3" customFormat="1" x14ac:dyDescent="0.25">
      <c r="A338"/>
      <c r="B338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K338" s="2"/>
      <c r="AL338" s="2"/>
      <c r="AM338" s="2"/>
      <c r="AN338" s="2"/>
      <c r="AO338" s="2"/>
      <c r="AR338" s="2"/>
      <c r="AS338" s="2"/>
      <c r="AT338" s="2"/>
      <c r="AU338" s="2"/>
      <c r="AV338" s="2"/>
      <c r="BC338" s="1"/>
      <c r="BD338" s="1"/>
      <c r="BE338" s="1"/>
    </row>
    <row r="339" spans="1:57" s="3" customFormat="1" x14ac:dyDescent="0.25">
      <c r="A339"/>
      <c r="B339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K339" s="2"/>
      <c r="AL339" s="2"/>
      <c r="AM339" s="2"/>
      <c r="AN339" s="2"/>
      <c r="AO339" s="2"/>
      <c r="AR339" s="2"/>
      <c r="AS339" s="2"/>
      <c r="AT339" s="2"/>
      <c r="AU339" s="2"/>
      <c r="AV339" s="2"/>
      <c r="BC339" s="1"/>
      <c r="BD339" s="1"/>
      <c r="BE339" s="1"/>
    </row>
    <row r="340" spans="1:57" s="3" customFormat="1" x14ac:dyDescent="0.25">
      <c r="A340"/>
      <c r="B340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K340" s="2"/>
      <c r="AL340" s="2"/>
      <c r="AM340" s="2"/>
      <c r="AN340" s="2"/>
      <c r="AO340" s="2"/>
      <c r="AR340" s="2"/>
      <c r="AS340" s="2"/>
      <c r="AT340" s="2"/>
      <c r="AU340" s="2"/>
      <c r="AV340" s="2"/>
      <c r="BC340" s="1"/>
      <c r="BD340" s="1"/>
      <c r="BE340" s="1"/>
    </row>
    <row r="341" spans="1:57" s="3" customFormat="1" x14ac:dyDescent="0.25">
      <c r="A341"/>
      <c r="B34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K341" s="2"/>
      <c r="AL341" s="2"/>
      <c r="AM341" s="2"/>
      <c r="AN341" s="2"/>
      <c r="AO341" s="2"/>
      <c r="AR341" s="2"/>
      <c r="AS341" s="2"/>
      <c r="AT341" s="2"/>
      <c r="AU341" s="2"/>
      <c r="AV341" s="2"/>
      <c r="BC341" s="1"/>
      <c r="BD341" s="1"/>
      <c r="BE341" s="1"/>
    </row>
    <row r="342" spans="1:57" s="3" customFormat="1" x14ac:dyDescent="0.25">
      <c r="A342"/>
      <c r="B34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K342" s="2"/>
      <c r="AL342" s="2"/>
      <c r="AM342" s="2"/>
      <c r="AN342" s="2"/>
      <c r="AO342" s="2"/>
      <c r="AR342" s="2"/>
      <c r="AS342" s="2"/>
      <c r="AT342" s="2"/>
      <c r="AU342" s="2"/>
      <c r="AV342" s="2"/>
      <c r="BC342" s="1"/>
      <c r="BD342" s="1"/>
      <c r="BE342" s="1"/>
    </row>
    <row r="343" spans="1:57" s="3" customFormat="1" x14ac:dyDescent="0.25">
      <c r="A343"/>
      <c r="B34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K343" s="2"/>
      <c r="AL343" s="2"/>
      <c r="AM343" s="2"/>
      <c r="AN343" s="2"/>
      <c r="AO343" s="2"/>
      <c r="AR343" s="2"/>
      <c r="AS343" s="2"/>
      <c r="AT343" s="2"/>
      <c r="AU343" s="2"/>
      <c r="AV343" s="2"/>
      <c r="BC343" s="1"/>
      <c r="BD343" s="1"/>
      <c r="BE343" s="1"/>
    </row>
    <row r="344" spans="1:57" s="3" customFormat="1" x14ac:dyDescent="0.25">
      <c r="A344"/>
      <c r="B344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K344" s="2"/>
      <c r="AL344" s="2"/>
      <c r="AM344" s="2"/>
      <c r="AN344" s="2"/>
      <c r="AO344" s="2"/>
      <c r="AR344" s="2"/>
      <c r="AS344" s="2"/>
      <c r="AT344" s="2"/>
      <c r="AU344" s="2"/>
      <c r="AV344" s="2"/>
      <c r="BC344" s="1"/>
      <c r="BD344" s="1"/>
      <c r="BE344" s="1"/>
    </row>
    <row r="345" spans="1:57" s="3" customFormat="1" x14ac:dyDescent="0.25">
      <c r="A345"/>
      <c r="B345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K345" s="2"/>
      <c r="AL345" s="2"/>
      <c r="AM345" s="2"/>
      <c r="AN345" s="2"/>
      <c r="AO345" s="2"/>
      <c r="AR345" s="2"/>
      <c r="AS345" s="2"/>
      <c r="AT345" s="2"/>
      <c r="AU345" s="2"/>
      <c r="AV345" s="2"/>
      <c r="BC345" s="1"/>
      <c r="BD345" s="1"/>
      <c r="BE345" s="1"/>
    </row>
    <row r="346" spans="1:57" s="3" customFormat="1" x14ac:dyDescent="0.25">
      <c r="A346"/>
      <c r="B346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K346" s="2"/>
      <c r="AL346" s="2"/>
      <c r="AM346" s="2"/>
      <c r="AN346" s="2"/>
      <c r="AO346" s="2"/>
      <c r="AR346" s="2"/>
      <c r="AS346" s="2"/>
      <c r="AT346" s="2"/>
      <c r="AU346" s="2"/>
      <c r="AV346" s="2"/>
      <c r="BC346" s="1"/>
      <c r="BD346" s="1"/>
      <c r="BE346" s="1"/>
    </row>
    <row r="347" spans="1:57" s="3" customFormat="1" x14ac:dyDescent="0.25">
      <c r="A347"/>
      <c r="B347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K347" s="2"/>
      <c r="AL347" s="2"/>
      <c r="AM347" s="2"/>
      <c r="AN347" s="2"/>
      <c r="AO347" s="2"/>
      <c r="AR347" s="2"/>
      <c r="AS347" s="2"/>
      <c r="AT347" s="2"/>
      <c r="AU347" s="2"/>
      <c r="AV347" s="2"/>
      <c r="BC347" s="1"/>
      <c r="BD347" s="1"/>
      <c r="BE347" s="1"/>
    </row>
    <row r="348" spans="1:57" s="3" customFormat="1" x14ac:dyDescent="0.25">
      <c r="A348"/>
      <c r="B348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K348" s="2"/>
      <c r="AL348" s="2"/>
      <c r="AM348" s="2"/>
      <c r="AN348" s="2"/>
      <c r="AO348" s="2"/>
      <c r="AR348" s="2"/>
      <c r="AS348" s="2"/>
      <c r="AT348" s="2"/>
      <c r="AU348" s="2"/>
      <c r="AV348" s="2"/>
      <c r="BC348" s="1"/>
      <c r="BD348" s="1"/>
      <c r="BE348" s="1"/>
    </row>
    <row r="349" spans="1:57" s="3" customFormat="1" x14ac:dyDescent="0.25">
      <c r="A349"/>
      <c r="B349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K349" s="2"/>
      <c r="AL349" s="2"/>
      <c r="AM349" s="2"/>
      <c r="AN349" s="2"/>
      <c r="AO349" s="2"/>
      <c r="AR349" s="2"/>
      <c r="AS349" s="2"/>
      <c r="AT349" s="2"/>
      <c r="AU349" s="2"/>
      <c r="AV349" s="2"/>
      <c r="BC349" s="1"/>
      <c r="BD349" s="1"/>
      <c r="BE349" s="1"/>
    </row>
    <row r="350" spans="1:57" s="3" customFormat="1" x14ac:dyDescent="0.25">
      <c r="A350"/>
      <c r="B350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K350" s="2"/>
      <c r="AL350" s="2"/>
      <c r="AM350" s="2"/>
      <c r="AN350" s="2"/>
      <c r="AO350" s="2"/>
      <c r="AR350" s="2"/>
      <c r="AS350" s="2"/>
      <c r="AT350" s="2"/>
      <c r="AU350" s="2"/>
      <c r="AV350" s="2"/>
      <c r="BC350" s="1"/>
      <c r="BD350" s="1"/>
      <c r="BE350" s="1"/>
    </row>
    <row r="351" spans="1:57" s="3" customFormat="1" x14ac:dyDescent="0.25">
      <c r="A351"/>
      <c r="B35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K351" s="2"/>
      <c r="AL351" s="2"/>
      <c r="AM351" s="2"/>
      <c r="AN351" s="2"/>
      <c r="AO351" s="2"/>
      <c r="AR351" s="2"/>
      <c r="AS351" s="2"/>
      <c r="AT351" s="2"/>
      <c r="AU351" s="2"/>
      <c r="AV351" s="2"/>
      <c r="BC351" s="1"/>
      <c r="BD351" s="1"/>
      <c r="BE351" s="1"/>
    </row>
    <row r="352" spans="1:57" s="3" customFormat="1" x14ac:dyDescent="0.25">
      <c r="A352"/>
      <c r="B35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K352" s="2"/>
      <c r="AL352" s="2"/>
      <c r="AM352" s="2"/>
      <c r="AN352" s="2"/>
      <c r="AO352" s="2"/>
      <c r="AR352" s="2"/>
      <c r="AS352" s="2"/>
      <c r="AT352" s="2"/>
      <c r="AU352" s="2"/>
      <c r="AV352" s="2"/>
      <c r="BC352" s="1"/>
      <c r="BD352" s="1"/>
      <c r="BE352" s="1"/>
    </row>
    <row r="353" spans="1:57" s="3" customFormat="1" x14ac:dyDescent="0.25">
      <c r="A353"/>
      <c r="B35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K353" s="2"/>
      <c r="AL353" s="2"/>
      <c r="AM353" s="2"/>
      <c r="AN353" s="2"/>
      <c r="AO353" s="2"/>
      <c r="AR353" s="2"/>
      <c r="AS353" s="2"/>
      <c r="AT353" s="2"/>
      <c r="AU353" s="2"/>
      <c r="AV353" s="2"/>
      <c r="BC353" s="1"/>
      <c r="BD353" s="1"/>
      <c r="BE353" s="1"/>
    </row>
    <row r="354" spans="1:57" s="3" customFormat="1" x14ac:dyDescent="0.25">
      <c r="A354"/>
      <c r="B354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K354" s="2"/>
      <c r="AL354" s="2"/>
      <c r="AM354" s="2"/>
      <c r="AN354" s="2"/>
      <c r="AO354" s="2"/>
      <c r="AR354" s="2"/>
      <c r="AS354" s="2"/>
      <c r="AT354" s="2"/>
      <c r="AU354" s="2"/>
      <c r="AV354" s="2"/>
      <c r="BC354" s="1"/>
      <c r="BD354" s="1"/>
      <c r="BE354" s="1"/>
    </row>
    <row r="355" spans="1:57" s="3" customFormat="1" x14ac:dyDescent="0.25">
      <c r="A355"/>
      <c r="B355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K355" s="2"/>
      <c r="AL355" s="2"/>
      <c r="AM355" s="2"/>
      <c r="AN355" s="2"/>
      <c r="AO355" s="2"/>
      <c r="AR355" s="2"/>
      <c r="AS355" s="2"/>
      <c r="AT355" s="2"/>
      <c r="AU355" s="2"/>
      <c r="AV355" s="2"/>
      <c r="BC355" s="1"/>
      <c r="BD355" s="1"/>
      <c r="BE355" s="1"/>
    </row>
    <row r="356" spans="1:57" s="3" customFormat="1" x14ac:dyDescent="0.25">
      <c r="A356"/>
      <c r="B356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K356" s="2"/>
      <c r="AL356" s="2"/>
      <c r="AM356" s="2"/>
      <c r="AN356" s="2"/>
      <c r="AO356" s="2"/>
      <c r="AR356" s="2"/>
      <c r="AS356" s="2"/>
      <c r="AT356" s="2"/>
      <c r="AU356" s="2"/>
      <c r="AV356" s="2"/>
      <c r="BC356" s="1"/>
      <c r="BD356" s="1"/>
      <c r="BE356" s="1"/>
    </row>
    <row r="357" spans="1:57" s="3" customFormat="1" x14ac:dyDescent="0.25">
      <c r="A357"/>
      <c r="B357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K357" s="2"/>
      <c r="AL357" s="2"/>
      <c r="AM357" s="2"/>
      <c r="AN357" s="2"/>
      <c r="AO357" s="2"/>
      <c r="AR357" s="2"/>
      <c r="AS357" s="2"/>
      <c r="AT357" s="2"/>
      <c r="AU357" s="2"/>
      <c r="AV357" s="2"/>
      <c r="BC357" s="1"/>
      <c r="BD357" s="1"/>
      <c r="BE357" s="1"/>
    </row>
    <row r="358" spans="1:57" s="3" customFormat="1" x14ac:dyDescent="0.25">
      <c r="A358"/>
      <c r="B358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K358" s="2"/>
      <c r="AL358" s="2"/>
      <c r="AM358" s="2"/>
      <c r="AN358" s="2"/>
      <c r="AO358" s="2"/>
      <c r="AR358" s="2"/>
      <c r="AS358" s="2"/>
      <c r="AT358" s="2"/>
      <c r="AU358" s="2"/>
      <c r="AV358" s="2"/>
      <c r="BC358" s="1"/>
      <c r="BD358" s="1"/>
      <c r="BE358" s="1"/>
    </row>
    <row r="359" spans="1:57" s="3" customFormat="1" x14ac:dyDescent="0.25">
      <c r="A359"/>
      <c r="B359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K359" s="2"/>
      <c r="AL359" s="2"/>
      <c r="AM359" s="2"/>
      <c r="AN359" s="2"/>
      <c r="AO359" s="2"/>
      <c r="AR359" s="2"/>
      <c r="AS359" s="2"/>
      <c r="AT359" s="2"/>
      <c r="AU359" s="2"/>
      <c r="AV359" s="2"/>
      <c r="BC359" s="1"/>
      <c r="BD359" s="1"/>
      <c r="BE359" s="1"/>
    </row>
    <row r="360" spans="1:57" s="3" customFormat="1" x14ac:dyDescent="0.25">
      <c r="A360"/>
      <c r="B360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K360" s="2"/>
      <c r="AL360" s="2"/>
      <c r="AM360" s="2"/>
      <c r="AN360" s="2"/>
      <c r="AO360" s="2"/>
      <c r="AR360" s="2"/>
      <c r="AS360" s="2"/>
      <c r="AT360" s="2"/>
      <c r="AU360" s="2"/>
      <c r="AV360" s="2"/>
      <c r="BC360" s="1"/>
      <c r="BD360" s="1"/>
      <c r="BE360" s="1"/>
    </row>
    <row r="361" spans="1:57" s="3" customFormat="1" x14ac:dyDescent="0.25">
      <c r="A361"/>
      <c r="B36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K361" s="2"/>
      <c r="AL361" s="2"/>
      <c r="AM361" s="2"/>
      <c r="AN361" s="2"/>
      <c r="AO361" s="2"/>
      <c r="AR361" s="2"/>
      <c r="AS361" s="2"/>
      <c r="AT361" s="2"/>
      <c r="AU361" s="2"/>
      <c r="AV361" s="2"/>
      <c r="BC361" s="1"/>
      <c r="BD361" s="1"/>
      <c r="BE361" s="1"/>
    </row>
    <row r="362" spans="1:57" s="3" customFormat="1" x14ac:dyDescent="0.25">
      <c r="A362"/>
      <c r="B36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K362" s="2"/>
      <c r="AL362" s="2"/>
      <c r="AM362" s="2"/>
      <c r="AN362" s="2"/>
      <c r="AO362" s="2"/>
      <c r="AR362" s="2"/>
      <c r="AS362" s="2"/>
      <c r="AT362" s="2"/>
      <c r="AU362" s="2"/>
      <c r="AV362" s="2"/>
      <c r="BC362" s="1"/>
      <c r="BD362" s="1"/>
      <c r="BE362" s="1"/>
    </row>
    <row r="363" spans="1:57" s="3" customFormat="1" x14ac:dyDescent="0.25">
      <c r="A363"/>
      <c r="B36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K363" s="2"/>
      <c r="AL363" s="2"/>
      <c r="AM363" s="2"/>
      <c r="AN363" s="2"/>
      <c r="AO363" s="2"/>
      <c r="AR363" s="2"/>
      <c r="AS363" s="2"/>
      <c r="AT363" s="2"/>
      <c r="AU363" s="2"/>
      <c r="AV363" s="2"/>
      <c r="BC363" s="1"/>
      <c r="BD363" s="1"/>
      <c r="BE363" s="1"/>
    </row>
    <row r="364" spans="1:57" s="3" customFormat="1" x14ac:dyDescent="0.25">
      <c r="A364"/>
      <c r="B364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K364" s="2"/>
      <c r="AL364" s="2"/>
      <c r="AM364" s="2"/>
      <c r="AN364" s="2"/>
      <c r="AO364" s="2"/>
      <c r="AR364" s="2"/>
      <c r="AS364" s="2"/>
      <c r="AT364" s="2"/>
      <c r="AU364" s="2"/>
      <c r="AV364" s="2"/>
      <c r="BC364" s="1"/>
      <c r="BD364" s="1"/>
      <c r="BE364" s="1"/>
    </row>
    <row r="365" spans="1:57" s="3" customFormat="1" x14ac:dyDescent="0.25">
      <c r="A365"/>
      <c r="B365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K365" s="2"/>
      <c r="AL365" s="2"/>
      <c r="AM365" s="2"/>
      <c r="AN365" s="2"/>
      <c r="AO365" s="2"/>
      <c r="AR365" s="2"/>
      <c r="AS365" s="2"/>
      <c r="AT365" s="2"/>
      <c r="AU365" s="2"/>
      <c r="AV365" s="2"/>
      <c r="BC365" s="1"/>
      <c r="BD365" s="1"/>
      <c r="BE365" s="1"/>
    </row>
    <row r="366" spans="1:57" s="3" customFormat="1" x14ac:dyDescent="0.25">
      <c r="A366"/>
      <c r="B366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K366" s="2"/>
      <c r="AL366" s="2"/>
      <c r="AM366" s="2"/>
      <c r="AN366" s="2"/>
      <c r="AO366" s="2"/>
      <c r="AR366" s="2"/>
      <c r="AS366" s="2"/>
      <c r="AT366" s="2"/>
      <c r="AU366" s="2"/>
      <c r="AV366" s="2"/>
      <c r="BC366" s="1"/>
      <c r="BD366" s="1"/>
      <c r="BE366" s="1"/>
    </row>
    <row r="367" spans="1:57" s="3" customFormat="1" x14ac:dyDescent="0.25">
      <c r="A367"/>
      <c r="B367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K367" s="2"/>
      <c r="AL367" s="2"/>
      <c r="AM367" s="2"/>
      <c r="AN367" s="2"/>
      <c r="AO367" s="2"/>
      <c r="AR367" s="2"/>
      <c r="AS367" s="2"/>
      <c r="AT367" s="2"/>
      <c r="AU367" s="2"/>
      <c r="AV367" s="2"/>
      <c r="BC367" s="1"/>
      <c r="BD367" s="1"/>
      <c r="BE367" s="1"/>
    </row>
    <row r="368" spans="1:57" s="3" customFormat="1" x14ac:dyDescent="0.25">
      <c r="A368"/>
      <c r="B368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K368" s="2"/>
      <c r="AL368" s="2"/>
      <c r="AM368" s="2"/>
      <c r="AN368" s="2"/>
      <c r="AO368" s="2"/>
      <c r="AR368" s="2"/>
      <c r="AS368" s="2"/>
      <c r="AT368" s="2"/>
      <c r="AU368" s="2"/>
      <c r="AV368" s="2"/>
      <c r="BC368" s="1"/>
      <c r="BD368" s="1"/>
      <c r="BE368" s="1"/>
    </row>
    <row r="369" spans="1:57" s="3" customFormat="1" x14ac:dyDescent="0.25">
      <c r="A369"/>
      <c r="B369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K369" s="2"/>
      <c r="AL369" s="2"/>
      <c r="AM369" s="2"/>
      <c r="AN369" s="2"/>
      <c r="AO369" s="2"/>
      <c r="AR369" s="2"/>
      <c r="AS369" s="2"/>
      <c r="AT369" s="2"/>
      <c r="AU369" s="2"/>
      <c r="AV369" s="2"/>
      <c r="BC369" s="1"/>
      <c r="BD369" s="1"/>
      <c r="BE369" s="1"/>
    </row>
    <row r="370" spans="1:57" s="3" customFormat="1" x14ac:dyDescent="0.25">
      <c r="A370"/>
      <c r="B370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K370" s="2"/>
      <c r="AL370" s="2"/>
      <c r="AM370" s="2"/>
      <c r="AN370" s="2"/>
      <c r="AO370" s="2"/>
      <c r="AR370" s="2"/>
      <c r="AS370" s="2"/>
      <c r="AT370" s="2"/>
      <c r="AU370" s="2"/>
      <c r="AV370" s="2"/>
      <c r="BC370" s="1"/>
      <c r="BD370" s="1"/>
      <c r="BE370" s="1"/>
    </row>
    <row r="371" spans="1:57" s="3" customFormat="1" x14ac:dyDescent="0.25">
      <c r="A371"/>
      <c r="B37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K371" s="2"/>
      <c r="AL371" s="2"/>
      <c r="AM371" s="2"/>
      <c r="AN371" s="2"/>
      <c r="AO371" s="2"/>
      <c r="AR371" s="2"/>
      <c r="AS371" s="2"/>
      <c r="AT371" s="2"/>
      <c r="AU371" s="2"/>
      <c r="AV371" s="2"/>
      <c r="BC371" s="1"/>
      <c r="BD371" s="1"/>
      <c r="BE371" s="1"/>
    </row>
    <row r="372" spans="1:57" s="3" customFormat="1" x14ac:dyDescent="0.25">
      <c r="A372"/>
      <c r="B37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K372" s="2"/>
      <c r="AL372" s="2"/>
      <c r="AM372" s="2"/>
      <c r="AN372" s="2"/>
      <c r="AO372" s="2"/>
      <c r="AR372" s="2"/>
      <c r="AS372" s="2"/>
      <c r="AT372" s="2"/>
      <c r="AU372" s="2"/>
      <c r="AV372" s="2"/>
      <c r="BC372" s="1"/>
      <c r="BD372" s="1"/>
      <c r="BE372" s="1"/>
    </row>
    <row r="373" spans="1:57" s="3" customFormat="1" x14ac:dyDescent="0.25">
      <c r="A373"/>
      <c r="B37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K373" s="2"/>
      <c r="AL373" s="2"/>
      <c r="AM373" s="2"/>
      <c r="AN373" s="2"/>
      <c r="AO373" s="2"/>
      <c r="AR373" s="2"/>
      <c r="AS373" s="2"/>
      <c r="AT373" s="2"/>
      <c r="AU373" s="2"/>
      <c r="AV373" s="2"/>
      <c r="BC373" s="1"/>
      <c r="BD373" s="1"/>
      <c r="BE373" s="1"/>
    </row>
    <row r="374" spans="1:57" s="3" customFormat="1" x14ac:dyDescent="0.25">
      <c r="A374"/>
      <c r="B374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K374" s="2"/>
      <c r="AL374" s="2"/>
      <c r="AM374" s="2"/>
      <c r="AN374" s="2"/>
      <c r="AO374" s="2"/>
      <c r="AR374" s="2"/>
      <c r="AS374" s="2"/>
      <c r="AT374" s="2"/>
      <c r="AU374" s="2"/>
      <c r="AV374" s="2"/>
      <c r="BC374" s="1"/>
      <c r="BD374" s="1"/>
      <c r="BE374" s="1"/>
    </row>
    <row r="375" spans="1:57" s="3" customFormat="1" x14ac:dyDescent="0.25">
      <c r="A375"/>
      <c r="B375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K375" s="2"/>
      <c r="AL375" s="2"/>
      <c r="AM375" s="2"/>
      <c r="AN375" s="2"/>
      <c r="AO375" s="2"/>
      <c r="AR375" s="2"/>
      <c r="AS375" s="2"/>
      <c r="AT375" s="2"/>
      <c r="AU375" s="2"/>
      <c r="AV375" s="2"/>
      <c r="BC375" s="1"/>
      <c r="BD375" s="1"/>
      <c r="BE375" s="1"/>
    </row>
    <row r="376" spans="1:57" s="3" customFormat="1" x14ac:dyDescent="0.25">
      <c r="A376"/>
      <c r="B376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K376" s="2"/>
      <c r="AL376" s="2"/>
      <c r="AM376" s="2"/>
      <c r="AN376" s="2"/>
      <c r="AO376" s="2"/>
      <c r="AR376" s="2"/>
      <c r="AS376" s="2"/>
      <c r="AT376" s="2"/>
      <c r="AU376" s="2"/>
      <c r="AV376" s="2"/>
      <c r="BC376" s="1"/>
      <c r="BD376" s="1"/>
      <c r="BE376" s="1"/>
    </row>
    <row r="377" spans="1:57" s="3" customFormat="1" x14ac:dyDescent="0.25">
      <c r="A377"/>
      <c r="B377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K377" s="2"/>
      <c r="AL377" s="2"/>
      <c r="AM377" s="2"/>
      <c r="AN377" s="2"/>
      <c r="AO377" s="2"/>
      <c r="AR377" s="2"/>
      <c r="AS377" s="2"/>
      <c r="AT377" s="2"/>
      <c r="AU377" s="2"/>
      <c r="AV377" s="2"/>
      <c r="BC377" s="1"/>
      <c r="BD377" s="1"/>
      <c r="BE377" s="1"/>
    </row>
    <row r="378" spans="1:57" s="3" customFormat="1" x14ac:dyDescent="0.25">
      <c r="A378"/>
      <c r="B378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K378" s="2"/>
      <c r="AL378" s="2"/>
      <c r="AM378" s="2"/>
      <c r="AN378" s="2"/>
      <c r="AO378" s="2"/>
      <c r="AR378" s="2"/>
      <c r="AS378" s="2"/>
      <c r="AT378" s="2"/>
      <c r="AU378" s="2"/>
      <c r="AV378" s="2"/>
      <c r="BC378" s="1"/>
      <c r="BD378" s="1"/>
      <c r="BE378" s="1"/>
    </row>
    <row r="379" spans="1:57" s="3" customFormat="1" x14ac:dyDescent="0.25">
      <c r="A379"/>
      <c r="B379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K379" s="2"/>
      <c r="AL379" s="2"/>
      <c r="AM379" s="2"/>
      <c r="AN379" s="2"/>
      <c r="AO379" s="2"/>
      <c r="AR379" s="2"/>
      <c r="AS379" s="2"/>
      <c r="AT379" s="2"/>
      <c r="AU379" s="2"/>
      <c r="AV379" s="2"/>
      <c r="BC379" s="1"/>
      <c r="BD379" s="1"/>
      <c r="BE379" s="1"/>
    </row>
    <row r="380" spans="1:57" s="3" customFormat="1" x14ac:dyDescent="0.25">
      <c r="A380"/>
      <c r="B380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K380" s="2"/>
      <c r="AL380" s="2"/>
      <c r="AM380" s="2"/>
      <c r="AN380" s="2"/>
      <c r="AO380" s="2"/>
      <c r="AR380" s="2"/>
      <c r="AS380" s="2"/>
      <c r="AT380" s="2"/>
      <c r="AU380" s="2"/>
      <c r="AV380" s="2"/>
      <c r="BC380" s="1"/>
      <c r="BD380" s="1"/>
      <c r="BE380" s="1"/>
    </row>
    <row r="381" spans="1:57" s="3" customFormat="1" x14ac:dyDescent="0.25">
      <c r="A381"/>
      <c r="B38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K381" s="2"/>
      <c r="AL381" s="2"/>
      <c r="AM381" s="2"/>
      <c r="AN381" s="2"/>
      <c r="AO381" s="2"/>
      <c r="AR381" s="2"/>
      <c r="AS381" s="2"/>
      <c r="AT381" s="2"/>
      <c r="AU381" s="2"/>
      <c r="AV381" s="2"/>
      <c r="BC381" s="1"/>
      <c r="BD381" s="1"/>
      <c r="BE381" s="1"/>
    </row>
    <row r="382" spans="1:57" s="3" customFormat="1" x14ac:dyDescent="0.25">
      <c r="A382"/>
      <c r="B38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K382" s="2"/>
      <c r="AL382" s="2"/>
      <c r="AM382" s="2"/>
      <c r="AN382" s="2"/>
      <c r="AO382" s="2"/>
      <c r="AR382" s="2"/>
      <c r="AS382" s="2"/>
      <c r="AT382" s="2"/>
      <c r="AU382" s="2"/>
      <c r="AV382" s="2"/>
      <c r="BC382" s="1"/>
      <c r="BD382" s="1"/>
      <c r="BE382" s="1"/>
    </row>
    <row r="383" spans="1:57" s="3" customFormat="1" x14ac:dyDescent="0.25">
      <c r="A383"/>
      <c r="B38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K383" s="2"/>
      <c r="AL383" s="2"/>
      <c r="AM383" s="2"/>
      <c r="AN383" s="2"/>
      <c r="AO383" s="2"/>
      <c r="AR383" s="2"/>
      <c r="AS383" s="2"/>
      <c r="AT383" s="2"/>
      <c r="AU383" s="2"/>
      <c r="AV383" s="2"/>
      <c r="BC383" s="1"/>
      <c r="BD383" s="1"/>
      <c r="BE383" s="1"/>
    </row>
    <row r="384" spans="1:57" s="3" customFormat="1" x14ac:dyDescent="0.25">
      <c r="A384"/>
      <c r="B384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K384" s="2"/>
      <c r="AL384" s="2"/>
      <c r="AM384" s="2"/>
      <c r="AN384" s="2"/>
      <c r="AO384" s="2"/>
      <c r="AR384" s="2"/>
      <c r="AS384" s="2"/>
      <c r="AT384" s="2"/>
      <c r="AU384" s="2"/>
      <c r="AV384" s="2"/>
      <c r="BC384" s="1"/>
      <c r="BD384" s="1"/>
      <c r="BE384" s="1"/>
    </row>
    <row r="385" spans="1:57" s="3" customFormat="1" x14ac:dyDescent="0.25">
      <c r="A385"/>
      <c r="B385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K385" s="2"/>
      <c r="AL385" s="2"/>
      <c r="AM385" s="2"/>
      <c r="AN385" s="2"/>
      <c r="AO385" s="2"/>
      <c r="AR385" s="2"/>
      <c r="AS385" s="2"/>
      <c r="AT385" s="2"/>
      <c r="AU385" s="2"/>
      <c r="AV385" s="2"/>
      <c r="BC385" s="1"/>
      <c r="BD385" s="1"/>
      <c r="BE385" s="1"/>
    </row>
    <row r="386" spans="1:57" s="3" customFormat="1" x14ac:dyDescent="0.25">
      <c r="A386"/>
      <c r="B386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K386" s="2"/>
      <c r="AL386" s="2"/>
      <c r="AM386" s="2"/>
      <c r="AN386" s="2"/>
      <c r="AO386" s="2"/>
      <c r="AR386" s="2"/>
      <c r="AS386" s="2"/>
      <c r="AT386" s="2"/>
      <c r="AU386" s="2"/>
      <c r="AV386" s="2"/>
      <c r="BC386" s="1"/>
      <c r="BD386" s="1"/>
      <c r="BE386" s="1"/>
    </row>
    <row r="387" spans="1:57" s="3" customFormat="1" x14ac:dyDescent="0.25">
      <c r="A387"/>
      <c r="B387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K387" s="2"/>
      <c r="AL387" s="2"/>
      <c r="AM387" s="2"/>
      <c r="AN387" s="2"/>
      <c r="AO387" s="2"/>
      <c r="AR387" s="2"/>
      <c r="AS387" s="2"/>
      <c r="AT387" s="2"/>
      <c r="AU387" s="2"/>
      <c r="AV387" s="2"/>
      <c r="BC387" s="1"/>
      <c r="BD387" s="1"/>
      <c r="BE387" s="1"/>
    </row>
    <row r="388" spans="1:57" s="3" customFormat="1" x14ac:dyDescent="0.25">
      <c r="A388"/>
      <c r="B388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K388" s="2"/>
      <c r="AL388" s="2"/>
      <c r="AM388" s="2"/>
      <c r="AN388" s="2"/>
      <c r="AO388" s="2"/>
      <c r="AR388" s="2"/>
      <c r="AS388" s="2"/>
      <c r="AT388" s="2"/>
      <c r="AU388" s="2"/>
      <c r="AV388" s="2"/>
      <c r="BC388" s="1"/>
      <c r="BD388" s="1"/>
      <c r="BE388" s="1"/>
    </row>
    <row r="389" spans="1:57" s="3" customFormat="1" x14ac:dyDescent="0.25">
      <c r="A389"/>
      <c r="B389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K389" s="2"/>
      <c r="AL389" s="2"/>
      <c r="AM389" s="2"/>
      <c r="AN389" s="2"/>
      <c r="AO389" s="2"/>
      <c r="AR389" s="2"/>
      <c r="AS389" s="2"/>
      <c r="AT389" s="2"/>
      <c r="AU389" s="2"/>
      <c r="AV389" s="2"/>
      <c r="BC389" s="1"/>
      <c r="BD389" s="1"/>
      <c r="BE389" s="1"/>
    </row>
    <row r="390" spans="1:57" s="3" customFormat="1" x14ac:dyDescent="0.25">
      <c r="A390"/>
      <c r="B390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K390" s="2"/>
      <c r="AL390" s="2"/>
      <c r="AM390" s="2"/>
      <c r="AN390" s="2"/>
      <c r="AO390" s="2"/>
      <c r="AR390" s="2"/>
      <c r="AS390" s="2"/>
      <c r="AT390" s="2"/>
      <c r="AU390" s="2"/>
      <c r="AV390" s="2"/>
      <c r="BC390" s="1"/>
      <c r="BD390" s="1"/>
      <c r="BE390" s="1"/>
    </row>
    <row r="391" spans="1:57" s="3" customFormat="1" x14ac:dyDescent="0.25">
      <c r="A391"/>
      <c r="B39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K391" s="2"/>
      <c r="AL391" s="2"/>
      <c r="AM391" s="2"/>
      <c r="AN391" s="2"/>
      <c r="AO391" s="2"/>
      <c r="AR391" s="2"/>
      <c r="AS391" s="2"/>
      <c r="AT391" s="2"/>
      <c r="AU391" s="2"/>
      <c r="AV391" s="2"/>
      <c r="BC391" s="1"/>
      <c r="BD391" s="1"/>
      <c r="BE391" s="1"/>
    </row>
    <row r="392" spans="1:57" s="3" customFormat="1" x14ac:dyDescent="0.25">
      <c r="A392"/>
      <c r="B39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K392" s="2"/>
      <c r="AL392" s="2"/>
      <c r="AM392" s="2"/>
      <c r="AN392" s="2"/>
      <c r="AO392" s="2"/>
      <c r="AR392" s="2"/>
      <c r="AS392" s="2"/>
      <c r="AT392" s="2"/>
      <c r="AU392" s="2"/>
      <c r="AV392" s="2"/>
      <c r="BC392" s="1"/>
      <c r="BD392" s="1"/>
      <c r="BE392" s="1"/>
    </row>
    <row r="393" spans="1:57" s="3" customFormat="1" x14ac:dyDescent="0.25">
      <c r="A393"/>
      <c r="B39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K393" s="2"/>
      <c r="AL393" s="2"/>
      <c r="AM393" s="2"/>
      <c r="AN393" s="2"/>
      <c r="AO393" s="2"/>
      <c r="AR393" s="2"/>
      <c r="AS393" s="2"/>
      <c r="AT393" s="2"/>
      <c r="AU393" s="2"/>
      <c r="AV393" s="2"/>
      <c r="BC393" s="1"/>
      <c r="BD393" s="1"/>
      <c r="BE393" s="1"/>
    </row>
    <row r="394" spans="1:57" s="3" customFormat="1" x14ac:dyDescent="0.25">
      <c r="A394"/>
      <c r="B394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K394" s="2"/>
      <c r="AL394" s="2"/>
      <c r="AM394" s="2"/>
      <c r="AN394" s="2"/>
      <c r="AO394" s="2"/>
      <c r="AR394" s="2"/>
      <c r="AS394" s="2"/>
      <c r="AT394" s="2"/>
      <c r="AU394" s="2"/>
      <c r="AV394" s="2"/>
      <c r="BC394" s="1"/>
      <c r="BD394" s="1"/>
      <c r="BE394" s="1"/>
    </row>
    <row r="395" spans="1:57" s="3" customFormat="1" x14ac:dyDescent="0.25">
      <c r="A395"/>
      <c r="B395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K395" s="2"/>
      <c r="AL395" s="2"/>
      <c r="AM395" s="2"/>
      <c r="AN395" s="2"/>
      <c r="AO395" s="2"/>
      <c r="AR395" s="2"/>
      <c r="AS395" s="2"/>
      <c r="AT395" s="2"/>
      <c r="AU395" s="2"/>
      <c r="AV395" s="2"/>
      <c r="BC395" s="1"/>
      <c r="BD395" s="1"/>
      <c r="BE395" s="1"/>
    </row>
    <row r="396" spans="1:57" s="3" customFormat="1" x14ac:dyDescent="0.25">
      <c r="A396"/>
      <c r="B396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K396" s="2"/>
      <c r="AL396" s="2"/>
      <c r="AM396" s="2"/>
      <c r="AN396" s="2"/>
      <c r="AO396" s="2"/>
      <c r="AR396" s="2"/>
      <c r="AS396" s="2"/>
      <c r="AT396" s="2"/>
      <c r="AU396" s="2"/>
      <c r="AV396" s="2"/>
      <c r="BC396" s="1"/>
      <c r="BD396" s="1"/>
      <c r="BE396" s="1"/>
    </row>
    <row r="397" spans="1:57" s="3" customFormat="1" x14ac:dyDescent="0.25">
      <c r="A397"/>
      <c r="B397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K397" s="2"/>
      <c r="AL397" s="2"/>
      <c r="AM397" s="2"/>
      <c r="AN397" s="2"/>
      <c r="AO397" s="2"/>
      <c r="AR397" s="2"/>
      <c r="AS397" s="2"/>
      <c r="AT397" s="2"/>
      <c r="AU397" s="2"/>
      <c r="AV397" s="2"/>
      <c r="BC397" s="1"/>
      <c r="BD397" s="1"/>
      <c r="BE397" s="1"/>
    </row>
    <row r="398" spans="1:57" s="3" customFormat="1" x14ac:dyDescent="0.25">
      <c r="A398"/>
      <c r="B398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K398" s="2"/>
      <c r="AL398" s="2"/>
      <c r="AM398" s="2"/>
      <c r="AN398" s="2"/>
      <c r="AO398" s="2"/>
      <c r="AR398" s="2"/>
      <c r="AS398" s="2"/>
      <c r="AT398" s="2"/>
      <c r="AU398" s="2"/>
      <c r="AV398" s="2"/>
      <c r="BC398" s="1"/>
      <c r="BD398" s="1"/>
      <c r="BE398" s="1"/>
    </row>
    <row r="399" spans="1:57" s="3" customFormat="1" x14ac:dyDescent="0.25">
      <c r="A399"/>
      <c r="B399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K399" s="2"/>
      <c r="AL399" s="2"/>
      <c r="AM399" s="2"/>
      <c r="AN399" s="2"/>
      <c r="AO399" s="2"/>
      <c r="AR399" s="2"/>
      <c r="AS399" s="2"/>
      <c r="AT399" s="2"/>
      <c r="AU399" s="2"/>
      <c r="AV399" s="2"/>
      <c r="BC399" s="1"/>
      <c r="BD399" s="1"/>
      <c r="BE399" s="1"/>
    </row>
    <row r="400" spans="1:57" s="3" customFormat="1" x14ac:dyDescent="0.25">
      <c r="A400"/>
      <c r="B400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K400" s="2"/>
      <c r="AL400" s="2"/>
      <c r="AM400" s="2"/>
      <c r="AN400" s="2"/>
      <c r="AO400" s="2"/>
      <c r="AR400" s="2"/>
      <c r="AS400" s="2"/>
      <c r="AT400" s="2"/>
      <c r="AU400" s="2"/>
      <c r="AV400" s="2"/>
      <c r="BC400" s="1"/>
      <c r="BD400" s="1"/>
      <c r="BE400" s="1"/>
    </row>
    <row r="401" spans="1:57" s="3" customFormat="1" x14ac:dyDescent="0.25">
      <c r="A401"/>
      <c r="B40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K401" s="2"/>
      <c r="AL401" s="2"/>
      <c r="AM401" s="2"/>
      <c r="AN401" s="2"/>
      <c r="AO401" s="2"/>
      <c r="AR401" s="2"/>
      <c r="AS401" s="2"/>
      <c r="AT401" s="2"/>
      <c r="AU401" s="2"/>
      <c r="AV401" s="2"/>
      <c r="BC401" s="1"/>
      <c r="BD401" s="1"/>
      <c r="BE401" s="1"/>
    </row>
    <row r="402" spans="1:57" s="3" customFormat="1" x14ac:dyDescent="0.25">
      <c r="A402"/>
      <c r="B40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K402" s="2"/>
      <c r="AL402" s="2"/>
      <c r="AM402" s="2"/>
      <c r="AN402" s="2"/>
      <c r="AO402" s="2"/>
      <c r="AR402" s="2"/>
      <c r="AS402" s="2"/>
      <c r="AT402" s="2"/>
      <c r="AU402" s="2"/>
      <c r="AV402" s="2"/>
      <c r="BC402" s="1"/>
      <c r="BD402" s="1"/>
      <c r="BE402" s="1"/>
    </row>
    <row r="403" spans="1:57" s="3" customFormat="1" x14ac:dyDescent="0.25">
      <c r="A403"/>
      <c r="B40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K403" s="2"/>
      <c r="AL403" s="2"/>
      <c r="AM403" s="2"/>
      <c r="AN403" s="2"/>
      <c r="AO403" s="2"/>
      <c r="AR403" s="2"/>
      <c r="AS403" s="2"/>
      <c r="AT403" s="2"/>
      <c r="AU403" s="2"/>
      <c r="AV403" s="2"/>
      <c r="BC403" s="1"/>
      <c r="BD403" s="1"/>
      <c r="BE403" s="1"/>
    </row>
    <row r="404" spans="1:57" s="3" customFormat="1" x14ac:dyDescent="0.25">
      <c r="A404"/>
      <c r="B404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K404" s="2"/>
      <c r="AL404" s="2"/>
      <c r="AM404" s="2"/>
      <c r="AN404" s="2"/>
      <c r="AO404" s="2"/>
      <c r="AR404" s="2"/>
      <c r="AS404" s="2"/>
      <c r="AT404" s="2"/>
      <c r="AU404" s="2"/>
      <c r="AV404" s="2"/>
      <c r="BC404" s="1"/>
      <c r="BD404" s="1"/>
      <c r="BE404" s="1"/>
    </row>
    <row r="405" spans="1:57" s="3" customFormat="1" x14ac:dyDescent="0.25">
      <c r="A405"/>
      <c r="B405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K405" s="2"/>
      <c r="AL405" s="2"/>
      <c r="AM405" s="2"/>
      <c r="AN405" s="2"/>
      <c r="AO405" s="2"/>
      <c r="AR405" s="2"/>
      <c r="AS405" s="2"/>
      <c r="AT405" s="2"/>
      <c r="AU405" s="2"/>
      <c r="AV405" s="2"/>
      <c r="BC405" s="1"/>
      <c r="BD405" s="1"/>
      <c r="BE405" s="1"/>
    </row>
    <row r="406" spans="1:57" s="3" customFormat="1" x14ac:dyDescent="0.25">
      <c r="A406"/>
      <c r="B406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K406" s="2"/>
      <c r="AL406" s="2"/>
      <c r="AM406" s="2"/>
      <c r="AN406" s="2"/>
      <c r="AO406" s="2"/>
      <c r="AR406" s="2"/>
      <c r="AS406" s="2"/>
      <c r="AT406" s="2"/>
      <c r="AU406" s="2"/>
      <c r="AV406" s="2"/>
      <c r="BC406" s="1"/>
      <c r="BD406" s="1"/>
      <c r="BE406" s="1"/>
    </row>
    <row r="407" spans="1:57" s="3" customFormat="1" x14ac:dyDescent="0.25">
      <c r="A407"/>
      <c r="B407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K407" s="2"/>
      <c r="AL407" s="2"/>
      <c r="AM407" s="2"/>
      <c r="AN407" s="2"/>
      <c r="AO407" s="2"/>
      <c r="AR407" s="2"/>
      <c r="AS407" s="2"/>
      <c r="AT407" s="2"/>
      <c r="AU407" s="2"/>
      <c r="AV407" s="2"/>
      <c r="BC407" s="1"/>
      <c r="BD407" s="1"/>
      <c r="BE407" s="1"/>
    </row>
    <row r="408" spans="1:57" s="3" customFormat="1" x14ac:dyDescent="0.25">
      <c r="A408"/>
      <c r="B408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K408" s="2"/>
      <c r="AL408" s="2"/>
      <c r="AM408" s="2"/>
      <c r="AN408" s="2"/>
      <c r="AO408" s="2"/>
      <c r="AR408" s="2"/>
      <c r="AS408" s="2"/>
      <c r="AT408" s="2"/>
      <c r="AU408" s="2"/>
      <c r="AV408" s="2"/>
      <c r="BC408" s="1"/>
      <c r="BD408" s="1"/>
      <c r="BE408" s="1"/>
    </row>
    <row r="409" spans="1:57" s="3" customFormat="1" x14ac:dyDescent="0.25">
      <c r="A409"/>
      <c r="B409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K409" s="2"/>
      <c r="AL409" s="2"/>
      <c r="AM409" s="2"/>
      <c r="AN409" s="2"/>
      <c r="AO409" s="2"/>
      <c r="AR409" s="2"/>
      <c r="AS409" s="2"/>
      <c r="AT409" s="2"/>
      <c r="AU409" s="2"/>
      <c r="AV409" s="2"/>
      <c r="BC409" s="1"/>
      <c r="BD409" s="1"/>
      <c r="BE409" s="1"/>
    </row>
    <row r="410" spans="1:57" s="3" customFormat="1" x14ac:dyDescent="0.25">
      <c r="A410"/>
      <c r="B410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K410" s="2"/>
      <c r="AL410" s="2"/>
      <c r="AM410" s="2"/>
      <c r="AN410" s="2"/>
      <c r="AO410" s="2"/>
      <c r="AR410" s="2"/>
      <c r="AS410" s="2"/>
      <c r="AT410" s="2"/>
      <c r="AU410" s="2"/>
      <c r="AV410" s="2"/>
      <c r="BC410" s="1"/>
      <c r="BD410" s="1"/>
      <c r="BE410" s="1"/>
    </row>
    <row r="411" spans="1:57" s="3" customFormat="1" x14ac:dyDescent="0.25">
      <c r="A411"/>
      <c r="B41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K411" s="2"/>
      <c r="AL411" s="2"/>
      <c r="AM411" s="2"/>
      <c r="AN411" s="2"/>
      <c r="AO411" s="2"/>
      <c r="AR411" s="2"/>
      <c r="AS411" s="2"/>
      <c r="AT411" s="2"/>
      <c r="AU411" s="2"/>
      <c r="AV411" s="2"/>
      <c r="BC411" s="1"/>
      <c r="BD411" s="1"/>
      <c r="BE411" s="1"/>
    </row>
    <row r="412" spans="1:57" s="3" customFormat="1" x14ac:dyDescent="0.25">
      <c r="A412"/>
      <c r="B41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K412" s="2"/>
      <c r="AL412" s="2"/>
      <c r="AM412" s="2"/>
      <c r="AN412" s="2"/>
      <c r="AO412" s="2"/>
      <c r="AR412" s="2"/>
      <c r="AS412" s="2"/>
      <c r="AT412" s="2"/>
      <c r="AU412" s="2"/>
      <c r="AV412" s="2"/>
      <c r="BC412" s="1"/>
      <c r="BD412" s="1"/>
      <c r="BE412" s="1"/>
    </row>
    <row r="413" spans="1:57" s="3" customFormat="1" x14ac:dyDescent="0.25">
      <c r="A413"/>
      <c r="B41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K413" s="2"/>
      <c r="AL413" s="2"/>
      <c r="AM413" s="2"/>
      <c r="AN413" s="2"/>
      <c r="AO413" s="2"/>
      <c r="AR413" s="2"/>
      <c r="AS413" s="2"/>
      <c r="AT413" s="2"/>
      <c r="AU413" s="2"/>
      <c r="AV413" s="2"/>
      <c r="BC413" s="1"/>
      <c r="BD413" s="1"/>
      <c r="BE413" s="1"/>
    </row>
    <row r="414" spans="1:57" s="3" customFormat="1" x14ac:dyDescent="0.25">
      <c r="A414"/>
      <c r="B414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K414" s="2"/>
      <c r="AL414" s="2"/>
      <c r="AM414" s="2"/>
      <c r="AN414" s="2"/>
      <c r="AO414" s="2"/>
      <c r="AR414" s="2"/>
      <c r="AS414" s="2"/>
      <c r="AT414" s="2"/>
      <c r="AU414" s="2"/>
      <c r="AV414" s="2"/>
      <c r="BC414" s="1"/>
      <c r="BD414" s="1"/>
      <c r="BE414" s="1"/>
    </row>
    <row r="415" spans="1:57" s="3" customFormat="1" x14ac:dyDescent="0.25">
      <c r="A415"/>
      <c r="B415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K415" s="2"/>
      <c r="AL415" s="2"/>
      <c r="AM415" s="2"/>
      <c r="AN415" s="2"/>
      <c r="AO415" s="2"/>
      <c r="AR415" s="2"/>
      <c r="AS415" s="2"/>
      <c r="AT415" s="2"/>
      <c r="AU415" s="2"/>
      <c r="AV415" s="2"/>
      <c r="BC415" s="1"/>
      <c r="BD415" s="1"/>
      <c r="BE415" s="1"/>
    </row>
    <row r="416" spans="1:57" s="3" customFormat="1" x14ac:dyDescent="0.25">
      <c r="A416"/>
      <c r="B416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K416" s="2"/>
      <c r="AL416" s="2"/>
      <c r="AM416" s="2"/>
      <c r="AN416" s="2"/>
      <c r="AO416" s="2"/>
      <c r="AR416" s="2"/>
      <c r="AS416" s="2"/>
      <c r="AT416" s="2"/>
      <c r="AU416" s="2"/>
      <c r="AV416" s="2"/>
      <c r="BC416" s="1"/>
      <c r="BD416" s="1"/>
      <c r="BE416" s="1"/>
    </row>
    <row r="417" spans="1:57" s="3" customFormat="1" x14ac:dyDescent="0.25">
      <c r="A417"/>
      <c r="B417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K417" s="2"/>
      <c r="AL417" s="2"/>
      <c r="AM417" s="2"/>
      <c r="AN417" s="2"/>
      <c r="AO417" s="2"/>
      <c r="AR417" s="2"/>
      <c r="AS417" s="2"/>
      <c r="AT417" s="2"/>
      <c r="AU417" s="2"/>
      <c r="AV417" s="2"/>
      <c r="BC417" s="1"/>
      <c r="BD417" s="1"/>
      <c r="BE417" s="1"/>
    </row>
    <row r="418" spans="1:57" s="3" customFormat="1" x14ac:dyDescent="0.25">
      <c r="A418"/>
      <c r="B418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K418" s="2"/>
      <c r="AL418" s="2"/>
      <c r="AM418" s="2"/>
      <c r="AN418" s="2"/>
      <c r="AO418" s="2"/>
      <c r="AR418" s="2"/>
      <c r="AS418" s="2"/>
      <c r="AT418" s="2"/>
      <c r="AU418" s="2"/>
      <c r="AV418" s="2"/>
      <c r="BC418" s="1"/>
      <c r="BD418" s="1"/>
      <c r="BE418" s="1"/>
    </row>
    <row r="419" spans="1:57" s="3" customFormat="1" x14ac:dyDescent="0.25">
      <c r="A419"/>
      <c r="B419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K419" s="2"/>
      <c r="AL419" s="2"/>
      <c r="AM419" s="2"/>
      <c r="AN419" s="2"/>
      <c r="AO419" s="2"/>
      <c r="AR419" s="2"/>
      <c r="AS419" s="2"/>
      <c r="AT419" s="2"/>
      <c r="AU419" s="2"/>
      <c r="AV419" s="2"/>
      <c r="BC419" s="1"/>
      <c r="BD419" s="1"/>
      <c r="BE419" s="1"/>
    </row>
    <row r="420" spans="1:57" s="3" customFormat="1" x14ac:dyDescent="0.25">
      <c r="A420"/>
      <c r="B420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K420" s="2"/>
      <c r="AL420" s="2"/>
      <c r="AM420" s="2"/>
      <c r="AN420" s="2"/>
      <c r="AO420" s="2"/>
      <c r="AR420" s="2"/>
      <c r="AS420" s="2"/>
      <c r="AT420" s="2"/>
      <c r="AU420" s="2"/>
      <c r="AV420" s="2"/>
      <c r="BC420" s="1"/>
      <c r="BD420" s="1"/>
      <c r="BE420" s="1"/>
    </row>
    <row r="421" spans="1:57" s="3" customFormat="1" x14ac:dyDescent="0.25">
      <c r="A421"/>
      <c r="B42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K421" s="2"/>
      <c r="AL421" s="2"/>
      <c r="AM421" s="2"/>
      <c r="AN421" s="2"/>
      <c r="AO421" s="2"/>
      <c r="AR421" s="2"/>
      <c r="AS421" s="2"/>
      <c r="AT421" s="2"/>
      <c r="AU421" s="2"/>
      <c r="AV421" s="2"/>
      <c r="BC421" s="1"/>
      <c r="BD421" s="1"/>
      <c r="BE421" s="1"/>
    </row>
    <row r="422" spans="1:57" s="3" customFormat="1" x14ac:dyDescent="0.25">
      <c r="A422"/>
      <c r="B42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K422" s="2"/>
      <c r="AL422" s="2"/>
      <c r="AM422" s="2"/>
      <c r="AN422" s="2"/>
      <c r="AO422" s="2"/>
      <c r="AR422" s="2"/>
      <c r="AS422" s="2"/>
      <c r="AT422" s="2"/>
      <c r="AU422" s="2"/>
      <c r="AV422" s="2"/>
      <c r="BC422" s="1"/>
      <c r="BD422" s="1"/>
      <c r="BE422" s="1"/>
    </row>
    <row r="423" spans="1:57" s="3" customFormat="1" x14ac:dyDescent="0.25">
      <c r="A423"/>
      <c r="B42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K423" s="2"/>
      <c r="AL423" s="2"/>
      <c r="AM423" s="2"/>
      <c r="AN423" s="2"/>
      <c r="AO423" s="2"/>
      <c r="AR423" s="2"/>
      <c r="AS423" s="2"/>
      <c r="AT423" s="2"/>
      <c r="AU423" s="2"/>
      <c r="AV423" s="2"/>
      <c r="BC423" s="1"/>
      <c r="BD423" s="1"/>
      <c r="BE423" s="1"/>
    </row>
    <row r="424" spans="1:57" s="3" customFormat="1" x14ac:dyDescent="0.25">
      <c r="A424"/>
      <c r="B424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K424" s="2"/>
      <c r="AL424" s="2"/>
      <c r="AM424" s="2"/>
      <c r="AN424" s="2"/>
      <c r="AO424" s="2"/>
      <c r="AR424" s="2"/>
      <c r="AS424" s="2"/>
      <c r="AT424" s="2"/>
      <c r="AU424" s="2"/>
      <c r="AV424" s="2"/>
      <c r="BC424" s="1"/>
      <c r="BD424" s="1"/>
      <c r="BE424" s="1"/>
    </row>
    <row r="425" spans="1:57" s="3" customFormat="1" x14ac:dyDescent="0.25">
      <c r="A425"/>
      <c r="B425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K425" s="2"/>
      <c r="AL425" s="2"/>
      <c r="AM425" s="2"/>
      <c r="AN425" s="2"/>
      <c r="AO425" s="2"/>
      <c r="AR425" s="2"/>
      <c r="AS425" s="2"/>
      <c r="AT425" s="2"/>
      <c r="AU425" s="2"/>
      <c r="AV425" s="2"/>
      <c r="BC425" s="1"/>
      <c r="BD425" s="1"/>
      <c r="BE425" s="1"/>
    </row>
    <row r="426" spans="1:57" s="3" customFormat="1" x14ac:dyDescent="0.25">
      <c r="A426"/>
      <c r="B426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K426" s="2"/>
      <c r="AL426" s="2"/>
      <c r="AM426" s="2"/>
      <c r="AN426" s="2"/>
      <c r="AO426" s="2"/>
      <c r="AR426" s="2"/>
      <c r="AS426" s="2"/>
      <c r="AT426" s="2"/>
      <c r="AU426" s="2"/>
      <c r="AV426" s="2"/>
      <c r="BC426" s="1"/>
      <c r="BD426" s="1"/>
      <c r="BE426" s="1"/>
    </row>
    <row r="427" spans="1:57" s="3" customFormat="1" x14ac:dyDescent="0.25">
      <c r="A427"/>
      <c r="B427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K427" s="2"/>
      <c r="AL427" s="2"/>
      <c r="AM427" s="2"/>
      <c r="AN427" s="2"/>
      <c r="AO427" s="2"/>
      <c r="AR427" s="2"/>
      <c r="AS427" s="2"/>
      <c r="AT427" s="2"/>
      <c r="AU427" s="2"/>
      <c r="AV427" s="2"/>
      <c r="BC427" s="1"/>
      <c r="BD427" s="1"/>
      <c r="BE427" s="1"/>
    </row>
    <row r="428" spans="1:57" s="3" customFormat="1" x14ac:dyDescent="0.25">
      <c r="A428"/>
      <c r="B428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K428" s="2"/>
      <c r="AL428" s="2"/>
      <c r="AM428" s="2"/>
      <c r="AN428" s="2"/>
      <c r="AO428" s="2"/>
      <c r="AR428" s="2"/>
      <c r="AS428" s="2"/>
      <c r="AT428" s="2"/>
      <c r="AU428" s="2"/>
      <c r="AV428" s="2"/>
      <c r="BC428" s="1"/>
      <c r="BD428" s="1"/>
      <c r="BE428" s="1"/>
    </row>
    <row r="429" spans="1:57" s="3" customFormat="1" x14ac:dyDescent="0.25">
      <c r="A429"/>
      <c r="B429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K429" s="2"/>
      <c r="AL429" s="2"/>
      <c r="AM429" s="2"/>
      <c r="AN429" s="2"/>
      <c r="AO429" s="2"/>
      <c r="AR429" s="2"/>
      <c r="AS429" s="2"/>
      <c r="AT429" s="2"/>
      <c r="AU429" s="2"/>
      <c r="AV429" s="2"/>
      <c r="BC429" s="1"/>
      <c r="BD429" s="1"/>
      <c r="BE429" s="1"/>
    </row>
    <row r="430" spans="1:57" s="3" customFormat="1" x14ac:dyDescent="0.25">
      <c r="A430"/>
      <c r="B430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K430" s="2"/>
      <c r="AL430" s="2"/>
      <c r="AM430" s="2"/>
      <c r="AN430" s="2"/>
      <c r="AO430" s="2"/>
      <c r="AR430" s="2"/>
      <c r="AS430" s="2"/>
      <c r="AT430" s="2"/>
      <c r="AU430" s="2"/>
      <c r="AV430" s="2"/>
      <c r="BC430" s="1"/>
      <c r="BD430" s="1"/>
      <c r="BE430" s="1"/>
    </row>
    <row r="431" spans="1:57" s="3" customFormat="1" x14ac:dyDescent="0.25">
      <c r="A431"/>
      <c r="B43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K431" s="2"/>
      <c r="AL431" s="2"/>
      <c r="AM431" s="2"/>
      <c r="AN431" s="2"/>
      <c r="AO431" s="2"/>
      <c r="AR431" s="2"/>
      <c r="AS431" s="2"/>
      <c r="AT431" s="2"/>
      <c r="AU431" s="2"/>
      <c r="AV431" s="2"/>
      <c r="BC431" s="1"/>
      <c r="BD431" s="1"/>
      <c r="BE431" s="1"/>
    </row>
    <row r="432" spans="1:57" s="3" customFormat="1" x14ac:dyDescent="0.25">
      <c r="A432"/>
      <c r="B43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K432" s="2"/>
      <c r="AL432" s="2"/>
      <c r="AM432" s="2"/>
      <c r="AN432" s="2"/>
      <c r="AO432" s="2"/>
      <c r="AR432" s="2"/>
      <c r="AS432" s="2"/>
      <c r="AT432" s="2"/>
      <c r="AU432" s="2"/>
      <c r="AV432" s="2"/>
      <c r="BC432" s="1"/>
      <c r="BD432" s="1"/>
      <c r="BE432" s="1"/>
    </row>
    <row r="433" spans="1:57" s="3" customFormat="1" x14ac:dyDescent="0.25">
      <c r="A433"/>
      <c r="B43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K433" s="2"/>
      <c r="AL433" s="2"/>
      <c r="AM433" s="2"/>
      <c r="AN433" s="2"/>
      <c r="AO433" s="2"/>
      <c r="AR433" s="2"/>
      <c r="AS433" s="2"/>
      <c r="AT433" s="2"/>
      <c r="AU433" s="2"/>
      <c r="AV433" s="2"/>
      <c r="BC433" s="1"/>
      <c r="BD433" s="1"/>
      <c r="BE433" s="1"/>
    </row>
    <row r="434" spans="1:57" s="3" customFormat="1" x14ac:dyDescent="0.25">
      <c r="A434"/>
      <c r="B434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K434" s="2"/>
      <c r="AL434" s="2"/>
      <c r="AM434" s="2"/>
      <c r="AN434" s="2"/>
      <c r="AO434" s="2"/>
      <c r="AR434" s="2"/>
      <c r="AS434" s="2"/>
      <c r="AT434" s="2"/>
      <c r="AU434" s="2"/>
      <c r="AV434" s="2"/>
      <c r="BC434" s="1"/>
      <c r="BD434" s="1"/>
      <c r="BE434" s="1"/>
    </row>
    <row r="435" spans="1:57" s="3" customFormat="1" x14ac:dyDescent="0.25">
      <c r="A435"/>
      <c r="B435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K435" s="2"/>
      <c r="AL435" s="2"/>
      <c r="AM435" s="2"/>
      <c r="AN435" s="2"/>
      <c r="AO435" s="2"/>
      <c r="AR435" s="2"/>
      <c r="AS435" s="2"/>
      <c r="AT435" s="2"/>
      <c r="AU435" s="2"/>
      <c r="AV435" s="2"/>
      <c r="BC435" s="1"/>
      <c r="BD435" s="1"/>
      <c r="BE435" s="1"/>
    </row>
    <row r="436" spans="1:57" s="3" customFormat="1" x14ac:dyDescent="0.25">
      <c r="A436"/>
      <c r="B436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K436" s="2"/>
      <c r="AL436" s="2"/>
      <c r="AM436" s="2"/>
      <c r="AN436" s="2"/>
      <c r="AO436" s="2"/>
      <c r="AR436" s="2"/>
      <c r="AS436" s="2"/>
      <c r="AT436" s="2"/>
      <c r="AU436" s="2"/>
      <c r="AV436" s="2"/>
      <c r="BC436" s="1"/>
      <c r="BD436" s="1"/>
      <c r="BE436" s="1"/>
    </row>
    <row r="437" spans="1:57" s="3" customFormat="1" x14ac:dyDescent="0.25">
      <c r="A437"/>
      <c r="B437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K437" s="2"/>
      <c r="AL437" s="2"/>
      <c r="AM437" s="2"/>
      <c r="AN437" s="2"/>
      <c r="AO437" s="2"/>
      <c r="AR437" s="2"/>
      <c r="AS437" s="2"/>
      <c r="AT437" s="2"/>
      <c r="AU437" s="2"/>
      <c r="AV437" s="2"/>
      <c r="BC437" s="1"/>
      <c r="BD437" s="1"/>
      <c r="BE437" s="1"/>
    </row>
    <row r="438" spans="1:57" s="3" customFormat="1" x14ac:dyDescent="0.25">
      <c r="A438"/>
      <c r="B438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K438" s="2"/>
      <c r="AL438" s="2"/>
      <c r="AM438" s="2"/>
      <c r="AN438" s="2"/>
      <c r="AO438" s="2"/>
      <c r="AR438" s="2"/>
      <c r="AS438" s="2"/>
      <c r="AT438" s="2"/>
      <c r="AU438" s="2"/>
      <c r="AV438" s="2"/>
      <c r="BC438" s="1"/>
      <c r="BD438" s="1"/>
      <c r="BE438" s="1"/>
    </row>
    <row r="439" spans="1:57" s="3" customFormat="1" x14ac:dyDescent="0.25">
      <c r="A439"/>
      <c r="B439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K439" s="2"/>
      <c r="AL439" s="2"/>
      <c r="AM439" s="2"/>
      <c r="AN439" s="2"/>
      <c r="AO439" s="2"/>
      <c r="AR439" s="2"/>
      <c r="AS439" s="2"/>
      <c r="AT439" s="2"/>
      <c r="AU439" s="2"/>
      <c r="AV439" s="2"/>
      <c r="BC439" s="1"/>
      <c r="BD439" s="1"/>
      <c r="BE439" s="1"/>
    </row>
    <row r="440" spans="1:57" s="3" customFormat="1" x14ac:dyDescent="0.25">
      <c r="A440"/>
      <c r="B440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K440" s="2"/>
      <c r="AL440" s="2"/>
      <c r="AM440" s="2"/>
      <c r="AN440" s="2"/>
      <c r="AO440" s="2"/>
      <c r="AR440" s="2"/>
      <c r="AS440" s="2"/>
      <c r="AT440" s="2"/>
      <c r="AU440" s="2"/>
      <c r="AV440" s="2"/>
      <c r="BC440" s="1"/>
      <c r="BD440" s="1"/>
      <c r="BE440" s="1"/>
    </row>
    <row r="441" spans="1:57" s="3" customFormat="1" x14ac:dyDescent="0.25">
      <c r="A441"/>
      <c r="B44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K441" s="2"/>
      <c r="AL441" s="2"/>
      <c r="AM441" s="2"/>
      <c r="AN441" s="2"/>
      <c r="AO441" s="2"/>
      <c r="AR441" s="2"/>
      <c r="AS441" s="2"/>
      <c r="AT441" s="2"/>
      <c r="AU441" s="2"/>
      <c r="AV441" s="2"/>
      <c r="BC441" s="1"/>
      <c r="BD441" s="1"/>
      <c r="BE441" s="1"/>
    </row>
    <row r="442" spans="1:57" s="3" customFormat="1" x14ac:dyDescent="0.25">
      <c r="A442"/>
      <c r="B44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K442" s="2"/>
      <c r="AL442" s="2"/>
      <c r="AM442" s="2"/>
      <c r="AN442" s="2"/>
      <c r="AO442" s="2"/>
      <c r="AR442" s="2"/>
      <c r="AS442" s="2"/>
      <c r="AT442" s="2"/>
      <c r="AU442" s="2"/>
      <c r="AV442" s="2"/>
      <c r="BC442" s="1"/>
      <c r="BD442" s="1"/>
      <c r="BE442" s="1"/>
    </row>
    <row r="443" spans="1:57" s="3" customFormat="1" x14ac:dyDescent="0.25">
      <c r="A443"/>
      <c r="B44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K443" s="2"/>
      <c r="AL443" s="2"/>
      <c r="AM443" s="2"/>
      <c r="AN443" s="2"/>
      <c r="AO443" s="2"/>
      <c r="AR443" s="2"/>
      <c r="AS443" s="2"/>
      <c r="AT443" s="2"/>
      <c r="AU443" s="2"/>
      <c r="AV443" s="2"/>
      <c r="BC443" s="1"/>
      <c r="BD443" s="1"/>
      <c r="BE443" s="1"/>
    </row>
    <row r="444" spans="1:57" s="3" customFormat="1" x14ac:dyDescent="0.25">
      <c r="A444"/>
      <c r="B444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K444" s="2"/>
      <c r="AL444" s="2"/>
      <c r="AM444" s="2"/>
      <c r="AN444" s="2"/>
      <c r="AO444" s="2"/>
      <c r="AR444" s="2"/>
      <c r="AS444" s="2"/>
      <c r="AT444" s="2"/>
      <c r="AU444" s="2"/>
      <c r="AV444" s="2"/>
      <c r="BC444" s="1"/>
      <c r="BD444" s="1"/>
      <c r="BE444" s="1"/>
    </row>
    <row r="445" spans="1:57" s="3" customFormat="1" x14ac:dyDescent="0.25">
      <c r="A445"/>
      <c r="B445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K445" s="2"/>
      <c r="AL445" s="2"/>
      <c r="AM445" s="2"/>
      <c r="AN445" s="2"/>
      <c r="AO445" s="2"/>
      <c r="AR445" s="2"/>
      <c r="AS445" s="2"/>
      <c r="AT445" s="2"/>
      <c r="AU445" s="2"/>
      <c r="AV445" s="2"/>
      <c r="BC445" s="1"/>
      <c r="BD445" s="1"/>
      <c r="BE445" s="1"/>
    </row>
    <row r="446" spans="1:57" s="3" customFormat="1" x14ac:dyDescent="0.25">
      <c r="A446"/>
      <c r="B446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K446" s="2"/>
      <c r="AL446" s="2"/>
      <c r="AM446" s="2"/>
      <c r="AN446" s="2"/>
      <c r="AO446" s="2"/>
      <c r="AR446" s="2"/>
      <c r="AS446" s="2"/>
      <c r="AT446" s="2"/>
      <c r="AU446" s="2"/>
      <c r="AV446" s="2"/>
      <c r="BC446" s="1"/>
      <c r="BD446" s="1"/>
      <c r="BE446" s="1"/>
    </row>
    <row r="447" spans="1:57" s="3" customFormat="1" x14ac:dyDescent="0.25">
      <c r="A447"/>
      <c r="B447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K447" s="2"/>
      <c r="AL447" s="2"/>
      <c r="AM447" s="2"/>
      <c r="AN447" s="2"/>
      <c r="AO447" s="2"/>
      <c r="AR447" s="2"/>
      <c r="AS447" s="2"/>
      <c r="AT447" s="2"/>
      <c r="AU447" s="2"/>
      <c r="AV447" s="2"/>
      <c r="BC447" s="1"/>
      <c r="BD447" s="1"/>
      <c r="BE447" s="1"/>
    </row>
    <row r="448" spans="1:57" s="3" customFormat="1" x14ac:dyDescent="0.25">
      <c r="A448"/>
      <c r="B448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K448" s="2"/>
      <c r="AL448" s="2"/>
      <c r="AM448" s="2"/>
      <c r="AN448" s="2"/>
      <c r="AO448" s="2"/>
      <c r="AR448" s="2"/>
      <c r="AS448" s="2"/>
      <c r="AT448" s="2"/>
      <c r="AU448" s="2"/>
      <c r="AV448" s="2"/>
      <c r="BC448" s="1"/>
      <c r="BD448" s="1"/>
      <c r="BE448" s="1"/>
    </row>
    <row r="449" spans="1:57" s="3" customFormat="1" x14ac:dyDescent="0.25">
      <c r="A449"/>
      <c r="B449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K449" s="2"/>
      <c r="AL449" s="2"/>
      <c r="AM449" s="2"/>
      <c r="AN449" s="2"/>
      <c r="AO449" s="2"/>
      <c r="AR449" s="2"/>
      <c r="AS449" s="2"/>
      <c r="AT449" s="2"/>
      <c r="AU449" s="2"/>
      <c r="AV449" s="2"/>
      <c r="BC449" s="1"/>
      <c r="BD449" s="1"/>
      <c r="BE449" s="1"/>
    </row>
    <row r="450" spans="1:57" s="3" customFormat="1" x14ac:dyDescent="0.25">
      <c r="A450"/>
      <c r="B450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K450" s="2"/>
      <c r="AL450" s="2"/>
      <c r="AM450" s="2"/>
      <c r="AN450" s="2"/>
      <c r="AO450" s="2"/>
      <c r="AR450" s="2"/>
      <c r="AS450" s="2"/>
      <c r="AT450" s="2"/>
      <c r="AU450" s="2"/>
      <c r="AV450" s="2"/>
      <c r="BC450" s="1"/>
      <c r="BD450" s="1"/>
      <c r="BE450" s="1"/>
    </row>
    <row r="451" spans="1:57" s="3" customFormat="1" x14ac:dyDescent="0.25">
      <c r="A451"/>
      <c r="B45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K451" s="2"/>
      <c r="AL451" s="2"/>
      <c r="AM451" s="2"/>
      <c r="AN451" s="2"/>
      <c r="AO451" s="2"/>
      <c r="AR451" s="2"/>
      <c r="AS451" s="2"/>
      <c r="AT451" s="2"/>
      <c r="AU451" s="2"/>
      <c r="AV451" s="2"/>
      <c r="BC451" s="1"/>
      <c r="BD451" s="1"/>
      <c r="BE451" s="1"/>
    </row>
    <row r="452" spans="1:57" s="3" customFormat="1" x14ac:dyDescent="0.25">
      <c r="A452"/>
      <c r="B45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K452" s="2"/>
      <c r="AL452" s="2"/>
      <c r="AM452" s="2"/>
      <c r="AN452" s="2"/>
      <c r="AO452" s="2"/>
      <c r="AR452" s="2"/>
      <c r="AS452" s="2"/>
      <c r="AT452" s="2"/>
      <c r="AU452" s="2"/>
      <c r="AV452" s="2"/>
      <c r="BC452" s="1"/>
      <c r="BD452" s="1"/>
      <c r="BE452" s="1"/>
    </row>
    <row r="453" spans="1:57" s="3" customFormat="1" x14ac:dyDescent="0.25">
      <c r="A453"/>
      <c r="B45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K453" s="2"/>
      <c r="AL453" s="2"/>
      <c r="AM453" s="2"/>
      <c r="AN453" s="2"/>
      <c r="AO453" s="2"/>
      <c r="AR453" s="2"/>
      <c r="AS453" s="2"/>
      <c r="AT453" s="2"/>
      <c r="AU453" s="2"/>
      <c r="AV453" s="2"/>
      <c r="BC453" s="1"/>
      <c r="BD453" s="1"/>
      <c r="BE453" s="1"/>
    </row>
    <row r="454" spans="1:57" s="3" customFormat="1" x14ac:dyDescent="0.25">
      <c r="A454"/>
      <c r="B454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K454" s="2"/>
      <c r="AL454" s="2"/>
      <c r="AM454" s="2"/>
      <c r="AN454" s="2"/>
      <c r="AO454" s="2"/>
      <c r="AR454" s="2"/>
      <c r="AS454" s="2"/>
      <c r="AT454" s="2"/>
      <c r="AU454" s="2"/>
      <c r="AV454" s="2"/>
      <c r="BC454" s="1"/>
      <c r="BD454" s="1"/>
      <c r="BE454" s="1"/>
    </row>
    <row r="455" spans="1:57" s="3" customFormat="1" x14ac:dyDescent="0.25">
      <c r="A455"/>
      <c r="B455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K455" s="2"/>
      <c r="AL455" s="2"/>
      <c r="AM455" s="2"/>
      <c r="AN455" s="2"/>
      <c r="AO455" s="2"/>
      <c r="AR455" s="2"/>
      <c r="AS455" s="2"/>
      <c r="AT455" s="2"/>
      <c r="AU455" s="2"/>
      <c r="AV455" s="2"/>
      <c r="BC455" s="1"/>
      <c r="BD455" s="1"/>
      <c r="BE455" s="1"/>
    </row>
    <row r="456" spans="1:57" s="3" customFormat="1" x14ac:dyDescent="0.25">
      <c r="A456"/>
      <c r="B456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K456" s="2"/>
      <c r="AL456" s="2"/>
      <c r="AM456" s="2"/>
      <c r="AN456" s="2"/>
      <c r="AO456" s="2"/>
      <c r="AR456" s="2"/>
      <c r="AS456" s="2"/>
      <c r="AT456" s="2"/>
      <c r="AU456" s="2"/>
      <c r="AV456" s="2"/>
      <c r="BC456" s="1"/>
      <c r="BD456" s="1"/>
      <c r="BE456" s="1"/>
    </row>
    <row r="457" spans="1:57" s="3" customFormat="1" x14ac:dyDescent="0.25">
      <c r="A457"/>
      <c r="B457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K457" s="2"/>
      <c r="AL457" s="2"/>
      <c r="AM457" s="2"/>
      <c r="AN457" s="2"/>
      <c r="AO457" s="2"/>
      <c r="AR457" s="2"/>
      <c r="AS457" s="2"/>
      <c r="AT457" s="2"/>
      <c r="AU457" s="2"/>
      <c r="AV457" s="2"/>
      <c r="BC457" s="1"/>
      <c r="BD457" s="1"/>
      <c r="BE457" s="1"/>
    </row>
    <row r="458" spans="1:57" s="3" customFormat="1" x14ac:dyDescent="0.25">
      <c r="A458"/>
      <c r="B458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K458" s="2"/>
      <c r="AL458" s="2"/>
      <c r="AM458" s="2"/>
      <c r="AN458" s="2"/>
      <c r="AO458" s="2"/>
      <c r="AR458" s="2"/>
      <c r="AS458" s="2"/>
      <c r="AT458" s="2"/>
      <c r="AU458" s="2"/>
      <c r="AV458" s="2"/>
      <c r="BC458" s="1"/>
      <c r="BD458" s="1"/>
      <c r="BE458" s="1"/>
    </row>
    <row r="459" spans="1:57" s="3" customFormat="1" x14ac:dyDescent="0.25">
      <c r="A459"/>
      <c r="B459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K459" s="2"/>
      <c r="AL459" s="2"/>
      <c r="AM459" s="2"/>
      <c r="AN459" s="2"/>
      <c r="AO459" s="2"/>
      <c r="AR459" s="2"/>
      <c r="AS459" s="2"/>
      <c r="AT459" s="2"/>
      <c r="AU459" s="2"/>
      <c r="AV459" s="2"/>
      <c r="BC459" s="1"/>
      <c r="BD459" s="1"/>
      <c r="BE459" s="1"/>
    </row>
    <row r="460" spans="1:57" s="3" customFormat="1" x14ac:dyDescent="0.25">
      <c r="A460"/>
      <c r="B460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K460" s="2"/>
      <c r="AL460" s="2"/>
      <c r="AM460" s="2"/>
      <c r="AN460" s="2"/>
      <c r="AO460" s="2"/>
      <c r="AR460" s="2"/>
      <c r="AS460" s="2"/>
      <c r="AT460" s="2"/>
      <c r="AU460" s="2"/>
      <c r="AV460" s="2"/>
      <c r="BC460" s="1"/>
      <c r="BD460" s="1"/>
      <c r="BE460" s="1"/>
    </row>
    <row r="461" spans="1:57" s="3" customFormat="1" x14ac:dyDescent="0.25">
      <c r="A461"/>
      <c r="B46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K461" s="2"/>
      <c r="AL461" s="2"/>
      <c r="AM461" s="2"/>
      <c r="AN461" s="2"/>
      <c r="AO461" s="2"/>
      <c r="AR461" s="2"/>
      <c r="AS461" s="2"/>
      <c r="AT461" s="2"/>
      <c r="AU461" s="2"/>
      <c r="AV461" s="2"/>
      <c r="BC461" s="1"/>
      <c r="BD461" s="1"/>
      <c r="BE461" s="1"/>
    </row>
    <row r="462" spans="1:57" s="3" customFormat="1" x14ac:dyDescent="0.25">
      <c r="A462"/>
      <c r="B46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K462" s="2"/>
      <c r="AL462" s="2"/>
      <c r="AM462" s="2"/>
      <c r="AN462" s="2"/>
      <c r="AO462" s="2"/>
      <c r="AR462" s="2"/>
      <c r="AS462" s="2"/>
      <c r="AT462" s="2"/>
      <c r="AU462" s="2"/>
      <c r="AV462" s="2"/>
      <c r="BC462" s="1"/>
      <c r="BD462" s="1"/>
      <c r="BE462" s="1"/>
    </row>
    <row r="463" spans="1:57" s="3" customFormat="1" x14ac:dyDescent="0.25">
      <c r="A463"/>
      <c r="B46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K463" s="2"/>
      <c r="AL463" s="2"/>
      <c r="AM463" s="2"/>
      <c r="AN463" s="2"/>
      <c r="AO463" s="2"/>
      <c r="AR463" s="2"/>
      <c r="AS463" s="2"/>
      <c r="AT463" s="2"/>
      <c r="AU463" s="2"/>
      <c r="AV463" s="2"/>
      <c r="BC463" s="1"/>
      <c r="BD463" s="1"/>
      <c r="BE463" s="1"/>
    </row>
    <row r="464" spans="1:57" s="3" customFormat="1" x14ac:dyDescent="0.25">
      <c r="A464"/>
      <c r="B464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K464" s="2"/>
      <c r="AL464" s="2"/>
      <c r="AM464" s="2"/>
      <c r="AN464" s="2"/>
      <c r="AO464" s="2"/>
      <c r="AR464" s="2"/>
      <c r="AS464" s="2"/>
      <c r="AT464" s="2"/>
      <c r="AU464" s="2"/>
      <c r="AV464" s="2"/>
      <c r="BC464" s="1"/>
      <c r="BD464" s="1"/>
      <c r="BE464" s="1"/>
    </row>
    <row r="465" spans="1:57" s="3" customFormat="1" x14ac:dyDescent="0.25">
      <c r="A465"/>
      <c r="B465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K465" s="2"/>
      <c r="AL465" s="2"/>
      <c r="AM465" s="2"/>
      <c r="AN465" s="2"/>
      <c r="AO465" s="2"/>
      <c r="AR465" s="2"/>
      <c r="AS465" s="2"/>
      <c r="AT465" s="2"/>
      <c r="AU465" s="2"/>
      <c r="AV465" s="2"/>
      <c r="BC465" s="1"/>
      <c r="BD465" s="1"/>
      <c r="BE465" s="1"/>
    </row>
    <row r="466" spans="1:57" s="3" customFormat="1" x14ac:dyDescent="0.25">
      <c r="A466"/>
      <c r="B466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K466" s="2"/>
      <c r="AL466" s="2"/>
      <c r="AM466" s="2"/>
      <c r="AN466" s="2"/>
      <c r="AO466" s="2"/>
      <c r="AR466" s="2"/>
      <c r="AS466" s="2"/>
      <c r="AT466" s="2"/>
      <c r="AU466" s="2"/>
      <c r="AV466" s="2"/>
      <c r="BC466" s="1"/>
      <c r="BD466" s="1"/>
      <c r="BE466" s="1"/>
    </row>
    <row r="467" spans="1:57" s="3" customFormat="1" x14ac:dyDescent="0.25">
      <c r="A467"/>
      <c r="B467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K467" s="2"/>
      <c r="AL467" s="2"/>
      <c r="AM467" s="2"/>
      <c r="AN467" s="2"/>
      <c r="AO467" s="2"/>
      <c r="AR467" s="2"/>
      <c r="AS467" s="2"/>
      <c r="AT467" s="2"/>
      <c r="AU467" s="2"/>
      <c r="AV467" s="2"/>
      <c r="BC467" s="1"/>
      <c r="BD467" s="1"/>
      <c r="BE467" s="1"/>
    </row>
    <row r="468" spans="1:57" s="3" customFormat="1" x14ac:dyDescent="0.25">
      <c r="A468"/>
      <c r="B468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K468" s="2"/>
      <c r="AL468" s="2"/>
      <c r="AM468" s="2"/>
      <c r="AN468" s="2"/>
      <c r="AO468" s="2"/>
      <c r="AR468" s="2"/>
      <c r="AS468" s="2"/>
      <c r="AT468" s="2"/>
      <c r="AU468" s="2"/>
      <c r="AV468" s="2"/>
      <c r="BC468" s="1"/>
      <c r="BD468" s="1"/>
      <c r="BE468" s="1"/>
    </row>
    <row r="469" spans="1:57" s="3" customFormat="1" x14ac:dyDescent="0.25">
      <c r="A469"/>
      <c r="B469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K469" s="2"/>
      <c r="AL469" s="2"/>
      <c r="AM469" s="2"/>
      <c r="AN469" s="2"/>
      <c r="AO469" s="2"/>
      <c r="AR469" s="2"/>
      <c r="AS469" s="2"/>
      <c r="AT469" s="2"/>
      <c r="AU469" s="2"/>
      <c r="AV469" s="2"/>
      <c r="BC469" s="1"/>
      <c r="BD469" s="1"/>
      <c r="BE469" s="1"/>
    </row>
    <row r="470" spans="1:57" s="3" customFormat="1" x14ac:dyDescent="0.25">
      <c r="A470"/>
      <c r="B470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K470" s="2"/>
      <c r="AL470" s="2"/>
      <c r="AM470" s="2"/>
      <c r="AN470" s="2"/>
      <c r="AO470" s="2"/>
      <c r="AR470" s="2"/>
      <c r="AS470" s="2"/>
      <c r="AT470" s="2"/>
      <c r="AU470" s="2"/>
      <c r="AV470" s="2"/>
      <c r="BC470" s="1"/>
      <c r="BD470" s="1"/>
      <c r="BE470" s="1"/>
    </row>
    <row r="471" spans="1:57" s="3" customFormat="1" x14ac:dyDescent="0.25">
      <c r="A471"/>
      <c r="B47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K471" s="2"/>
      <c r="AL471" s="2"/>
      <c r="AM471" s="2"/>
      <c r="AN471" s="2"/>
      <c r="AO471" s="2"/>
      <c r="AR471" s="2"/>
      <c r="AS471" s="2"/>
      <c r="AT471" s="2"/>
      <c r="AU471" s="2"/>
      <c r="AV471" s="2"/>
      <c r="BC471" s="1"/>
      <c r="BD471" s="1"/>
      <c r="BE471" s="1"/>
    </row>
    <row r="472" spans="1:57" s="3" customFormat="1" x14ac:dyDescent="0.25">
      <c r="A472"/>
      <c r="B47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K472" s="2"/>
      <c r="AL472" s="2"/>
      <c r="AM472" s="2"/>
      <c r="AN472" s="2"/>
      <c r="AO472" s="2"/>
      <c r="AR472" s="2"/>
      <c r="AS472" s="2"/>
      <c r="AT472" s="2"/>
      <c r="AU472" s="2"/>
      <c r="AV472" s="2"/>
      <c r="BC472" s="1"/>
      <c r="BD472" s="1"/>
      <c r="BE472" s="1"/>
    </row>
    <row r="473" spans="1:57" s="3" customFormat="1" x14ac:dyDescent="0.25">
      <c r="A473"/>
      <c r="B47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K473" s="2"/>
      <c r="AL473" s="2"/>
      <c r="AM473" s="2"/>
      <c r="AN473" s="2"/>
      <c r="AO473" s="2"/>
      <c r="AR473" s="2"/>
      <c r="AS473" s="2"/>
      <c r="AT473" s="2"/>
      <c r="AU473" s="2"/>
      <c r="AV473" s="2"/>
      <c r="BC473" s="1"/>
      <c r="BD473" s="1"/>
      <c r="BE473" s="1"/>
    </row>
    <row r="474" spans="1:57" s="3" customFormat="1" x14ac:dyDescent="0.25">
      <c r="A474"/>
      <c r="B474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K474" s="2"/>
      <c r="AL474" s="2"/>
      <c r="AM474" s="2"/>
      <c r="AN474" s="2"/>
      <c r="AO474" s="2"/>
      <c r="AR474" s="2"/>
      <c r="AS474" s="2"/>
      <c r="AT474" s="2"/>
      <c r="AU474" s="2"/>
      <c r="AV474" s="2"/>
      <c r="BC474" s="1"/>
      <c r="BD474" s="1"/>
      <c r="BE474" s="1"/>
    </row>
    <row r="475" spans="1:57" s="3" customFormat="1" x14ac:dyDescent="0.25">
      <c r="A475"/>
      <c r="B475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K475" s="2"/>
      <c r="AL475" s="2"/>
      <c r="AM475" s="2"/>
      <c r="AN475" s="2"/>
      <c r="AO475" s="2"/>
      <c r="AR475" s="2"/>
      <c r="AS475" s="2"/>
      <c r="AT475" s="2"/>
      <c r="AU475" s="2"/>
      <c r="AV475" s="2"/>
      <c r="BC475" s="1"/>
      <c r="BD475" s="1"/>
      <c r="BE475" s="1"/>
    </row>
    <row r="476" spans="1:57" s="3" customFormat="1" x14ac:dyDescent="0.25">
      <c r="A476"/>
      <c r="B476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K476" s="2"/>
      <c r="AL476" s="2"/>
      <c r="AM476" s="2"/>
      <c r="AN476" s="2"/>
      <c r="AO476" s="2"/>
      <c r="AR476" s="2"/>
      <c r="AS476" s="2"/>
      <c r="AT476" s="2"/>
      <c r="AU476" s="2"/>
      <c r="AV476" s="2"/>
      <c r="BC476" s="1"/>
      <c r="BD476" s="1"/>
      <c r="BE476" s="1"/>
    </row>
    <row r="477" spans="1:57" s="3" customFormat="1" x14ac:dyDescent="0.25">
      <c r="A477"/>
      <c r="B477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K477" s="2"/>
      <c r="AL477" s="2"/>
      <c r="AM477" s="2"/>
      <c r="AN477" s="2"/>
      <c r="AO477" s="2"/>
      <c r="AR477" s="2"/>
      <c r="AS477" s="2"/>
      <c r="AT477" s="2"/>
      <c r="AU477" s="2"/>
      <c r="AV477" s="2"/>
      <c r="BC477" s="1"/>
      <c r="BD477" s="1"/>
      <c r="BE477" s="1"/>
    </row>
    <row r="478" spans="1:57" s="3" customFormat="1" x14ac:dyDescent="0.25">
      <c r="A478"/>
      <c r="B478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K478" s="2"/>
      <c r="AL478" s="2"/>
      <c r="AM478" s="2"/>
      <c r="AN478" s="2"/>
      <c r="AO478" s="2"/>
      <c r="AR478" s="2"/>
      <c r="AS478" s="2"/>
      <c r="AT478" s="2"/>
      <c r="AU478" s="2"/>
      <c r="AV478" s="2"/>
      <c r="BC478" s="1"/>
      <c r="BD478" s="1"/>
      <c r="BE478" s="1"/>
    </row>
    <row r="479" spans="1:57" s="3" customFormat="1" x14ac:dyDescent="0.25">
      <c r="A479"/>
      <c r="B479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K479" s="2"/>
      <c r="AL479" s="2"/>
      <c r="AM479" s="2"/>
      <c r="AN479" s="2"/>
      <c r="AO479" s="2"/>
      <c r="AR479" s="2"/>
      <c r="AS479" s="2"/>
      <c r="AT479" s="2"/>
      <c r="AU479" s="2"/>
      <c r="AV479" s="2"/>
      <c r="BC479" s="1"/>
      <c r="BD479" s="1"/>
      <c r="BE479" s="1"/>
    </row>
    <row r="480" spans="1:57" s="3" customFormat="1" x14ac:dyDescent="0.25">
      <c r="A480"/>
      <c r="B480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K480" s="2"/>
      <c r="AL480" s="2"/>
      <c r="AM480" s="2"/>
      <c r="AN480" s="2"/>
      <c r="AO480" s="2"/>
      <c r="AR480" s="2"/>
      <c r="AS480" s="2"/>
      <c r="AT480" s="2"/>
      <c r="AU480" s="2"/>
      <c r="AV480" s="2"/>
      <c r="BC480" s="1"/>
      <c r="BD480" s="1"/>
      <c r="BE480" s="1"/>
    </row>
    <row r="481" spans="1:57" s="3" customFormat="1" x14ac:dyDescent="0.25">
      <c r="A481"/>
      <c r="B48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K481" s="2"/>
      <c r="AL481" s="2"/>
      <c r="AM481" s="2"/>
      <c r="AN481" s="2"/>
      <c r="AO481" s="2"/>
      <c r="AR481" s="2"/>
      <c r="AS481" s="2"/>
      <c r="AT481" s="2"/>
      <c r="AU481" s="2"/>
      <c r="AV481" s="2"/>
      <c r="BC481" s="1"/>
      <c r="BD481" s="1"/>
      <c r="BE481" s="1"/>
    </row>
    <row r="482" spans="1:57" s="3" customFormat="1" x14ac:dyDescent="0.25">
      <c r="A482"/>
      <c r="B48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K482" s="2"/>
      <c r="AL482" s="2"/>
      <c r="AM482" s="2"/>
      <c r="AN482" s="2"/>
      <c r="AO482" s="2"/>
      <c r="AR482" s="2"/>
      <c r="AS482" s="2"/>
      <c r="AT482" s="2"/>
      <c r="AU482" s="2"/>
      <c r="AV482" s="2"/>
      <c r="BC482" s="1"/>
      <c r="BD482" s="1"/>
      <c r="BE482" s="1"/>
    </row>
    <row r="483" spans="1:57" s="3" customFormat="1" x14ac:dyDescent="0.25">
      <c r="A483"/>
      <c r="B48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K483" s="2"/>
      <c r="AL483" s="2"/>
      <c r="AM483" s="2"/>
      <c r="AN483" s="2"/>
      <c r="AO483" s="2"/>
      <c r="AR483" s="2"/>
      <c r="AS483" s="2"/>
      <c r="AT483" s="2"/>
      <c r="AU483" s="2"/>
      <c r="AV483" s="2"/>
      <c r="BC483" s="1"/>
      <c r="BD483" s="1"/>
      <c r="BE483" s="1"/>
    </row>
    <row r="484" spans="1:57" s="3" customFormat="1" x14ac:dyDescent="0.25">
      <c r="A484"/>
      <c r="B484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K484" s="2"/>
      <c r="AL484" s="2"/>
      <c r="AM484" s="2"/>
      <c r="AN484" s="2"/>
      <c r="AO484" s="2"/>
      <c r="AR484" s="2"/>
      <c r="AS484" s="2"/>
      <c r="AT484" s="2"/>
      <c r="AU484" s="2"/>
      <c r="AV484" s="2"/>
      <c r="BC484" s="1"/>
      <c r="BD484" s="1"/>
      <c r="BE484" s="1"/>
    </row>
    <row r="485" spans="1:57" s="3" customFormat="1" x14ac:dyDescent="0.25">
      <c r="A485"/>
      <c r="B485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K485" s="2"/>
      <c r="AL485" s="2"/>
      <c r="AM485" s="2"/>
      <c r="AN485" s="2"/>
      <c r="AO485" s="2"/>
      <c r="AR485" s="2"/>
      <c r="AS485" s="2"/>
      <c r="AT485" s="2"/>
      <c r="AU485" s="2"/>
      <c r="AV485" s="2"/>
      <c r="BC485" s="1"/>
      <c r="BD485" s="1"/>
      <c r="BE485" s="1"/>
    </row>
    <row r="486" spans="1:57" s="3" customFormat="1" x14ac:dyDescent="0.25">
      <c r="A486"/>
      <c r="B486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K486" s="2"/>
      <c r="AL486" s="2"/>
      <c r="AM486" s="2"/>
      <c r="AN486" s="2"/>
      <c r="AO486" s="2"/>
      <c r="AR486" s="2"/>
      <c r="AS486" s="2"/>
      <c r="AT486" s="2"/>
      <c r="AU486" s="2"/>
      <c r="AV486" s="2"/>
      <c r="BC486" s="1"/>
      <c r="BD486" s="1"/>
      <c r="BE486" s="1"/>
    </row>
    <row r="487" spans="1:57" s="3" customFormat="1" x14ac:dyDescent="0.25">
      <c r="A487"/>
      <c r="B487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K487" s="2"/>
      <c r="AL487" s="2"/>
      <c r="AM487" s="2"/>
      <c r="AN487" s="2"/>
      <c r="AO487" s="2"/>
      <c r="AR487" s="2"/>
      <c r="AS487" s="2"/>
      <c r="AT487" s="2"/>
      <c r="AU487" s="2"/>
      <c r="AV487" s="2"/>
      <c r="BC487" s="1"/>
      <c r="BD487" s="1"/>
      <c r="BE487" s="1"/>
    </row>
    <row r="488" spans="1:57" s="3" customFormat="1" x14ac:dyDescent="0.25">
      <c r="A488"/>
      <c r="B488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K488" s="2"/>
      <c r="AL488" s="2"/>
      <c r="AM488" s="2"/>
      <c r="AN488" s="2"/>
      <c r="AO488" s="2"/>
      <c r="AR488" s="2"/>
      <c r="AS488" s="2"/>
      <c r="AT488" s="2"/>
      <c r="AU488" s="2"/>
      <c r="AV488" s="2"/>
      <c r="BC488" s="1"/>
      <c r="BD488" s="1"/>
      <c r="BE488" s="1"/>
    </row>
    <row r="489" spans="1:57" s="3" customFormat="1" x14ac:dyDescent="0.25">
      <c r="A489"/>
      <c r="B489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K489" s="2"/>
      <c r="AL489" s="2"/>
      <c r="AM489" s="2"/>
      <c r="AN489" s="2"/>
      <c r="AO489" s="2"/>
      <c r="AR489" s="2"/>
      <c r="AS489" s="2"/>
      <c r="AT489" s="2"/>
      <c r="AU489" s="2"/>
      <c r="AV489" s="2"/>
      <c r="BC489" s="1"/>
      <c r="BD489" s="1"/>
      <c r="BE489" s="1"/>
    </row>
    <row r="490" spans="1:57" s="3" customFormat="1" x14ac:dyDescent="0.25">
      <c r="A490"/>
      <c r="B490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K490" s="2"/>
      <c r="AL490" s="2"/>
      <c r="AM490" s="2"/>
      <c r="AN490" s="2"/>
      <c r="AO490" s="2"/>
      <c r="AR490" s="2"/>
      <c r="AS490" s="2"/>
      <c r="AT490" s="2"/>
      <c r="AU490" s="2"/>
      <c r="AV490" s="2"/>
      <c r="BC490" s="1"/>
      <c r="BD490" s="1"/>
      <c r="BE490" s="1"/>
    </row>
    <row r="491" spans="1:57" s="3" customFormat="1" x14ac:dyDescent="0.25">
      <c r="A491"/>
      <c r="B49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K491" s="2"/>
      <c r="AL491" s="2"/>
      <c r="AM491" s="2"/>
      <c r="AN491" s="2"/>
      <c r="AO491" s="2"/>
      <c r="AR491" s="2"/>
      <c r="AS491" s="2"/>
      <c r="AT491" s="2"/>
      <c r="AU491" s="2"/>
      <c r="AV491" s="2"/>
      <c r="BC491" s="1"/>
      <c r="BD491" s="1"/>
      <c r="BE491" s="1"/>
    </row>
    <row r="492" spans="1:57" s="3" customFormat="1" x14ac:dyDescent="0.25">
      <c r="A492"/>
      <c r="B49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K492" s="2"/>
      <c r="AL492" s="2"/>
      <c r="AM492" s="2"/>
      <c r="AN492" s="2"/>
      <c r="AO492" s="2"/>
      <c r="AR492" s="2"/>
      <c r="AS492" s="2"/>
      <c r="AT492" s="2"/>
      <c r="AU492" s="2"/>
      <c r="AV492" s="2"/>
      <c r="BC492" s="1"/>
      <c r="BD492" s="1"/>
      <c r="BE492" s="1"/>
    </row>
    <row r="493" spans="1:57" s="3" customFormat="1" x14ac:dyDescent="0.25">
      <c r="A493"/>
      <c r="B49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K493" s="2"/>
      <c r="AL493" s="2"/>
      <c r="AM493" s="2"/>
      <c r="AN493" s="2"/>
      <c r="AO493" s="2"/>
      <c r="AR493" s="2"/>
      <c r="AS493" s="2"/>
      <c r="AT493" s="2"/>
      <c r="AU493" s="2"/>
      <c r="AV493" s="2"/>
      <c r="BC493" s="1"/>
      <c r="BD493" s="1"/>
      <c r="BE493" s="1"/>
    </row>
    <row r="494" spans="1:57" s="3" customFormat="1" x14ac:dyDescent="0.25">
      <c r="A494"/>
      <c r="B494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K494" s="2"/>
      <c r="AL494" s="2"/>
      <c r="AM494" s="2"/>
      <c r="AN494" s="2"/>
      <c r="AO494" s="2"/>
      <c r="AR494" s="2"/>
      <c r="AS494" s="2"/>
      <c r="AT494" s="2"/>
      <c r="AU494" s="2"/>
      <c r="AV494" s="2"/>
      <c r="BC494" s="1"/>
      <c r="BD494" s="1"/>
      <c r="BE494" s="1"/>
    </row>
    <row r="495" spans="1:57" s="3" customFormat="1" x14ac:dyDescent="0.25">
      <c r="A495"/>
      <c r="B495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K495" s="2"/>
      <c r="AL495" s="2"/>
      <c r="AM495" s="2"/>
      <c r="AN495" s="2"/>
      <c r="AO495" s="2"/>
      <c r="AR495" s="2"/>
      <c r="AS495" s="2"/>
      <c r="AT495" s="2"/>
      <c r="AU495" s="2"/>
      <c r="AV495" s="2"/>
      <c r="BC495" s="1"/>
      <c r="BD495" s="1"/>
      <c r="BE495" s="1"/>
    </row>
    <row r="496" spans="1:57" s="3" customFormat="1" x14ac:dyDescent="0.25">
      <c r="A496"/>
      <c r="B496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K496" s="2"/>
      <c r="AL496" s="2"/>
      <c r="AM496" s="2"/>
      <c r="AN496" s="2"/>
      <c r="AO496" s="2"/>
      <c r="AR496" s="2"/>
      <c r="AS496" s="2"/>
      <c r="AT496" s="2"/>
      <c r="AU496" s="2"/>
      <c r="AV496" s="2"/>
      <c r="BC496" s="1"/>
      <c r="BD496" s="1"/>
      <c r="BE496" s="1"/>
    </row>
    <row r="497" spans="1:57" s="3" customFormat="1" x14ac:dyDescent="0.25">
      <c r="A497"/>
      <c r="B497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K497" s="2"/>
      <c r="AL497" s="2"/>
      <c r="AM497" s="2"/>
      <c r="AN497" s="2"/>
      <c r="AO497" s="2"/>
      <c r="AR497" s="2"/>
      <c r="AS497" s="2"/>
      <c r="AT497" s="2"/>
      <c r="AU497" s="2"/>
      <c r="AV497" s="2"/>
      <c r="BC497" s="1"/>
      <c r="BD497" s="1"/>
      <c r="BE497" s="1"/>
    </row>
    <row r="498" spans="1:57" s="3" customFormat="1" x14ac:dyDescent="0.25">
      <c r="A498"/>
      <c r="B498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K498" s="2"/>
      <c r="AL498" s="2"/>
      <c r="AM498" s="2"/>
      <c r="AN498" s="2"/>
      <c r="AO498" s="2"/>
      <c r="AR498" s="2"/>
      <c r="AS498" s="2"/>
      <c r="AT498" s="2"/>
      <c r="AU498" s="2"/>
      <c r="AV498" s="2"/>
      <c r="BC498" s="1"/>
      <c r="BD498" s="1"/>
      <c r="BE498" s="1"/>
    </row>
    <row r="499" spans="1:57" s="3" customFormat="1" x14ac:dyDescent="0.25">
      <c r="A499"/>
      <c r="B499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K499" s="2"/>
      <c r="AL499" s="2"/>
      <c r="AM499" s="2"/>
      <c r="AN499" s="2"/>
      <c r="AO499" s="2"/>
      <c r="AR499" s="2"/>
      <c r="AS499" s="2"/>
      <c r="AT499" s="2"/>
      <c r="AU499" s="2"/>
      <c r="AV499" s="2"/>
      <c r="BC499" s="1"/>
      <c r="BD499" s="1"/>
      <c r="BE499" s="1"/>
    </row>
    <row r="500" spans="1:57" s="3" customFormat="1" x14ac:dyDescent="0.25">
      <c r="A500"/>
      <c r="B500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K500" s="2"/>
      <c r="AL500" s="2"/>
      <c r="AM500" s="2"/>
      <c r="AN500" s="2"/>
      <c r="AO500" s="2"/>
      <c r="AR500" s="2"/>
      <c r="AS500" s="2"/>
      <c r="AT500" s="2"/>
      <c r="AU500" s="2"/>
      <c r="AV500" s="2"/>
      <c r="BC500" s="1"/>
      <c r="BD500" s="1"/>
      <c r="BE500" s="1"/>
    </row>
    <row r="501" spans="1:57" s="3" customFormat="1" x14ac:dyDescent="0.25">
      <c r="A501"/>
      <c r="B50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K501" s="2"/>
      <c r="AL501" s="2"/>
      <c r="AM501" s="2"/>
      <c r="AN501" s="2"/>
      <c r="AO501" s="2"/>
      <c r="AR501" s="2"/>
      <c r="AS501" s="2"/>
      <c r="AT501" s="2"/>
      <c r="AU501" s="2"/>
      <c r="AV501" s="2"/>
      <c r="BC501" s="1"/>
      <c r="BD501" s="1"/>
      <c r="BE501" s="1"/>
    </row>
    <row r="502" spans="1:57" s="3" customFormat="1" x14ac:dyDescent="0.25">
      <c r="A502"/>
      <c r="B50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K502" s="2"/>
      <c r="AL502" s="2"/>
      <c r="AM502" s="2"/>
      <c r="AN502" s="2"/>
      <c r="AO502" s="2"/>
      <c r="AR502" s="2"/>
      <c r="AS502" s="2"/>
      <c r="AT502" s="2"/>
      <c r="AU502" s="2"/>
      <c r="AV502" s="2"/>
      <c r="BC502" s="1"/>
      <c r="BD502" s="1"/>
      <c r="BE502" s="1"/>
    </row>
    <row r="503" spans="1:57" s="3" customFormat="1" x14ac:dyDescent="0.25">
      <c r="A503"/>
      <c r="B50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K503" s="2"/>
      <c r="AL503" s="2"/>
      <c r="AM503" s="2"/>
      <c r="AN503" s="2"/>
      <c r="AO503" s="2"/>
      <c r="AR503" s="2"/>
      <c r="AS503" s="2"/>
      <c r="AT503" s="2"/>
      <c r="AU503" s="2"/>
      <c r="AV503" s="2"/>
      <c r="BC503" s="1"/>
      <c r="BD503" s="1"/>
      <c r="BE503" s="1"/>
    </row>
    <row r="504" spans="1:57" s="3" customFormat="1" x14ac:dyDescent="0.25">
      <c r="A504"/>
      <c r="B504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K504" s="2"/>
      <c r="AL504" s="2"/>
      <c r="AM504" s="2"/>
      <c r="AN504" s="2"/>
      <c r="AO504" s="2"/>
      <c r="AR504" s="2"/>
      <c r="AS504" s="2"/>
      <c r="AT504" s="2"/>
      <c r="AU504" s="2"/>
      <c r="AV504" s="2"/>
      <c r="BC504" s="1"/>
      <c r="BD504" s="1"/>
      <c r="BE504" s="1"/>
    </row>
    <row r="505" spans="1:57" s="3" customFormat="1" x14ac:dyDescent="0.25">
      <c r="A505"/>
      <c r="B505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K505" s="2"/>
      <c r="AL505" s="2"/>
      <c r="AM505" s="2"/>
      <c r="AN505" s="2"/>
      <c r="AO505" s="2"/>
      <c r="AR505" s="2"/>
      <c r="AS505" s="2"/>
      <c r="AT505" s="2"/>
      <c r="AU505" s="2"/>
      <c r="AV505" s="2"/>
      <c r="BC505" s="1"/>
      <c r="BD505" s="1"/>
      <c r="BE505" s="1"/>
    </row>
    <row r="506" spans="1:57" s="3" customFormat="1" x14ac:dyDescent="0.25">
      <c r="A506"/>
      <c r="B506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K506" s="2"/>
      <c r="AL506" s="2"/>
      <c r="AM506" s="2"/>
      <c r="AN506" s="2"/>
      <c r="AO506" s="2"/>
      <c r="AR506" s="2"/>
      <c r="AS506" s="2"/>
      <c r="AT506" s="2"/>
      <c r="AU506" s="2"/>
      <c r="AV506" s="2"/>
      <c r="BC506" s="1"/>
      <c r="BD506" s="1"/>
      <c r="BE506" s="1"/>
    </row>
    <row r="507" spans="1:57" s="3" customFormat="1" x14ac:dyDescent="0.25">
      <c r="A507"/>
      <c r="B507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K507" s="2"/>
      <c r="AL507" s="2"/>
      <c r="AM507" s="2"/>
      <c r="AN507" s="2"/>
      <c r="AO507" s="2"/>
      <c r="AR507" s="2"/>
      <c r="AS507" s="2"/>
      <c r="AT507" s="2"/>
      <c r="AU507" s="2"/>
      <c r="AV507" s="2"/>
      <c r="BC507" s="1"/>
      <c r="BD507" s="1"/>
      <c r="BE507" s="1"/>
    </row>
    <row r="508" spans="1:57" s="3" customFormat="1" x14ac:dyDescent="0.25">
      <c r="A508"/>
      <c r="B508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K508" s="2"/>
      <c r="AL508" s="2"/>
      <c r="AM508" s="2"/>
      <c r="AN508" s="2"/>
      <c r="AO508" s="2"/>
      <c r="AR508" s="2"/>
      <c r="AS508" s="2"/>
      <c r="AT508" s="2"/>
      <c r="AU508" s="2"/>
      <c r="AV508" s="2"/>
      <c r="BC508" s="1"/>
      <c r="BD508" s="1"/>
      <c r="BE508" s="1"/>
    </row>
    <row r="509" spans="1:57" s="3" customFormat="1" x14ac:dyDescent="0.25">
      <c r="A509"/>
      <c r="B509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K509" s="2"/>
      <c r="AL509" s="2"/>
      <c r="AM509" s="2"/>
      <c r="AN509" s="2"/>
      <c r="AO509" s="2"/>
      <c r="AR509" s="2"/>
      <c r="AS509" s="2"/>
      <c r="AT509" s="2"/>
      <c r="AU509" s="2"/>
      <c r="AV509" s="2"/>
      <c r="BC509" s="1"/>
      <c r="BD509" s="1"/>
      <c r="BE509" s="1"/>
    </row>
    <row r="510" spans="1:57" s="3" customFormat="1" x14ac:dyDescent="0.25">
      <c r="A510"/>
      <c r="B510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K510" s="2"/>
      <c r="AL510" s="2"/>
      <c r="AM510" s="2"/>
      <c r="AN510" s="2"/>
      <c r="AO510" s="2"/>
      <c r="AR510" s="2"/>
      <c r="AS510" s="2"/>
      <c r="AT510" s="2"/>
      <c r="AU510" s="2"/>
      <c r="AV510" s="2"/>
      <c r="BC510" s="1"/>
      <c r="BD510" s="1"/>
      <c r="BE510" s="1"/>
    </row>
    <row r="511" spans="1:57" s="3" customFormat="1" x14ac:dyDescent="0.25">
      <c r="A511"/>
      <c r="B51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K511" s="2"/>
      <c r="AL511" s="2"/>
      <c r="AM511" s="2"/>
      <c r="AN511" s="2"/>
      <c r="AO511" s="2"/>
      <c r="AR511" s="2"/>
      <c r="AS511" s="2"/>
      <c r="AT511" s="2"/>
      <c r="AU511" s="2"/>
      <c r="AV511" s="2"/>
      <c r="BC511" s="1"/>
      <c r="BD511" s="1"/>
      <c r="BE511" s="1"/>
    </row>
    <row r="512" spans="1:57" s="3" customFormat="1" x14ac:dyDescent="0.25">
      <c r="A512"/>
      <c r="B51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K512" s="2"/>
      <c r="AL512" s="2"/>
      <c r="AM512" s="2"/>
      <c r="AN512" s="2"/>
      <c r="AO512" s="2"/>
      <c r="AR512" s="2"/>
      <c r="AS512" s="2"/>
      <c r="AT512" s="2"/>
      <c r="AU512" s="2"/>
      <c r="AV512" s="2"/>
      <c r="BC512" s="1"/>
      <c r="BD512" s="1"/>
      <c r="BE512" s="1"/>
    </row>
    <row r="513" spans="1:57" s="3" customFormat="1" x14ac:dyDescent="0.25">
      <c r="A513"/>
      <c r="B51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K513" s="2"/>
      <c r="AL513" s="2"/>
      <c r="AM513" s="2"/>
      <c r="AN513" s="2"/>
      <c r="AO513" s="2"/>
      <c r="AR513" s="2"/>
      <c r="AS513" s="2"/>
      <c r="AT513" s="2"/>
      <c r="AU513" s="2"/>
      <c r="AV513" s="2"/>
      <c r="BC513" s="1"/>
      <c r="BD513" s="1"/>
      <c r="BE513" s="1"/>
    </row>
    <row r="514" spans="1:57" s="3" customFormat="1" x14ac:dyDescent="0.25">
      <c r="A514"/>
      <c r="B514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K514" s="2"/>
      <c r="AL514" s="2"/>
      <c r="AM514" s="2"/>
      <c r="AN514" s="2"/>
      <c r="AO514" s="2"/>
      <c r="AR514" s="2"/>
      <c r="AS514" s="2"/>
      <c r="AT514" s="2"/>
      <c r="AU514" s="2"/>
      <c r="AV514" s="2"/>
      <c r="BC514" s="1"/>
      <c r="BD514" s="1"/>
      <c r="BE514" s="1"/>
    </row>
    <row r="515" spans="1:57" s="3" customFormat="1" x14ac:dyDescent="0.25">
      <c r="A515"/>
      <c r="B515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K515" s="2"/>
      <c r="AL515" s="2"/>
      <c r="AM515" s="2"/>
      <c r="AN515" s="2"/>
      <c r="AO515" s="2"/>
      <c r="AR515" s="2"/>
      <c r="AS515" s="2"/>
      <c r="AT515" s="2"/>
      <c r="AU515" s="2"/>
      <c r="AV515" s="2"/>
      <c r="BC515" s="1"/>
      <c r="BD515" s="1"/>
      <c r="BE515" s="1"/>
    </row>
    <row r="516" spans="1:57" s="3" customFormat="1" x14ac:dyDescent="0.25">
      <c r="A516"/>
      <c r="B516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K516" s="2"/>
      <c r="AL516" s="2"/>
      <c r="AM516" s="2"/>
      <c r="AN516" s="2"/>
      <c r="AO516" s="2"/>
      <c r="AR516" s="2"/>
      <c r="AS516" s="2"/>
      <c r="AT516" s="2"/>
      <c r="AU516" s="2"/>
      <c r="AV516" s="2"/>
      <c r="BC516" s="1"/>
      <c r="BD516" s="1"/>
      <c r="BE516" s="1"/>
    </row>
    <row r="517" spans="1:57" s="3" customFormat="1" x14ac:dyDescent="0.25">
      <c r="A517"/>
      <c r="B517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K517" s="2"/>
      <c r="AL517" s="2"/>
      <c r="AM517" s="2"/>
      <c r="AN517" s="2"/>
      <c r="AO517" s="2"/>
      <c r="AR517" s="2"/>
      <c r="AS517" s="2"/>
      <c r="AT517" s="2"/>
      <c r="AU517" s="2"/>
      <c r="AV517" s="2"/>
      <c r="BC517" s="1"/>
      <c r="BD517" s="1"/>
      <c r="BE517" s="1"/>
    </row>
    <row r="518" spans="1:57" s="3" customFormat="1" x14ac:dyDescent="0.25">
      <c r="A518"/>
      <c r="B518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K518" s="2"/>
      <c r="AL518" s="2"/>
      <c r="AM518" s="2"/>
      <c r="AN518" s="2"/>
      <c r="AO518" s="2"/>
      <c r="AR518" s="2"/>
      <c r="AS518" s="2"/>
      <c r="AT518" s="2"/>
      <c r="AU518" s="2"/>
      <c r="AV518" s="2"/>
      <c r="BC518" s="1"/>
      <c r="BD518" s="1"/>
      <c r="BE518" s="1"/>
    </row>
    <row r="519" spans="1:57" s="3" customFormat="1" x14ac:dyDescent="0.25">
      <c r="A519"/>
      <c r="B519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K519" s="2"/>
      <c r="AL519" s="2"/>
      <c r="AM519" s="2"/>
      <c r="AN519" s="2"/>
      <c r="AO519" s="2"/>
      <c r="AR519" s="2"/>
      <c r="AS519" s="2"/>
      <c r="AT519" s="2"/>
      <c r="AU519" s="2"/>
      <c r="AV519" s="2"/>
      <c r="BC519" s="1"/>
      <c r="BD519" s="1"/>
      <c r="BE519" s="1"/>
    </row>
    <row r="520" spans="1:57" s="3" customFormat="1" x14ac:dyDescent="0.25">
      <c r="A520"/>
      <c r="B520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K520" s="2"/>
      <c r="AL520" s="2"/>
      <c r="AM520" s="2"/>
      <c r="AN520" s="2"/>
      <c r="AO520" s="2"/>
      <c r="AR520" s="2"/>
      <c r="AS520" s="2"/>
      <c r="AT520" s="2"/>
      <c r="AU520" s="2"/>
      <c r="AV520" s="2"/>
      <c r="BC520" s="1"/>
      <c r="BD520" s="1"/>
      <c r="BE520" s="1"/>
    </row>
    <row r="521" spans="1:57" s="3" customFormat="1" x14ac:dyDescent="0.25">
      <c r="A521"/>
      <c r="B52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K521" s="2"/>
      <c r="AL521" s="2"/>
      <c r="AM521" s="2"/>
      <c r="AN521" s="2"/>
      <c r="AO521" s="2"/>
      <c r="AR521" s="2"/>
      <c r="AS521" s="2"/>
      <c r="AT521" s="2"/>
      <c r="AU521" s="2"/>
      <c r="AV521" s="2"/>
      <c r="BC521" s="1"/>
      <c r="BD521" s="1"/>
      <c r="BE521" s="1"/>
    </row>
    <row r="522" spans="1:57" s="3" customFormat="1" x14ac:dyDescent="0.25">
      <c r="A522"/>
      <c r="B52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K522" s="2"/>
      <c r="AL522" s="2"/>
      <c r="AM522" s="2"/>
      <c r="AN522" s="2"/>
      <c r="AO522" s="2"/>
      <c r="AR522" s="2"/>
      <c r="AS522" s="2"/>
      <c r="AT522" s="2"/>
      <c r="AU522" s="2"/>
      <c r="AV522" s="2"/>
      <c r="BC522" s="1"/>
      <c r="BD522" s="1"/>
      <c r="BE522" s="1"/>
    </row>
    <row r="523" spans="1:57" s="3" customFormat="1" x14ac:dyDescent="0.25">
      <c r="A523"/>
      <c r="B52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K523" s="2"/>
      <c r="AL523" s="2"/>
      <c r="AM523" s="2"/>
      <c r="AN523" s="2"/>
      <c r="AO523" s="2"/>
      <c r="AR523" s="2"/>
      <c r="AS523" s="2"/>
      <c r="AT523" s="2"/>
      <c r="AU523" s="2"/>
      <c r="AV523" s="2"/>
      <c r="BC523" s="1"/>
      <c r="BD523" s="1"/>
      <c r="BE523" s="1"/>
    </row>
    <row r="524" spans="1:57" s="3" customFormat="1" x14ac:dyDescent="0.25">
      <c r="A524"/>
      <c r="B524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K524" s="2"/>
      <c r="AL524" s="2"/>
      <c r="AM524" s="2"/>
      <c r="AN524" s="2"/>
      <c r="AO524" s="2"/>
      <c r="AR524" s="2"/>
      <c r="AS524" s="2"/>
      <c r="AT524" s="2"/>
      <c r="AU524" s="2"/>
      <c r="AV524" s="2"/>
      <c r="BC524" s="1"/>
      <c r="BD524" s="1"/>
      <c r="BE524" s="1"/>
    </row>
    <row r="525" spans="1:57" s="3" customFormat="1" x14ac:dyDescent="0.25">
      <c r="A525"/>
      <c r="B525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K525" s="2"/>
      <c r="AL525" s="2"/>
      <c r="AM525" s="2"/>
      <c r="AN525" s="2"/>
      <c r="AO525" s="2"/>
      <c r="AR525" s="2"/>
      <c r="AS525" s="2"/>
      <c r="AT525" s="2"/>
      <c r="AU525" s="2"/>
      <c r="AV525" s="2"/>
      <c r="BC525" s="1"/>
      <c r="BD525" s="1"/>
      <c r="BE525" s="1"/>
    </row>
    <row r="526" spans="1:57" s="3" customFormat="1" x14ac:dyDescent="0.25">
      <c r="A526"/>
      <c r="B526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K526" s="2"/>
      <c r="AL526" s="2"/>
      <c r="AM526" s="2"/>
      <c r="AN526" s="2"/>
      <c r="AO526" s="2"/>
      <c r="AR526" s="2"/>
      <c r="AS526" s="2"/>
      <c r="AT526" s="2"/>
      <c r="AU526" s="2"/>
      <c r="AV526" s="2"/>
      <c r="BC526" s="1"/>
      <c r="BD526" s="1"/>
      <c r="BE526" s="1"/>
    </row>
    <row r="527" spans="1:57" s="3" customFormat="1" x14ac:dyDescent="0.25">
      <c r="A527"/>
      <c r="B527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K527" s="2"/>
      <c r="AL527" s="2"/>
      <c r="AM527" s="2"/>
      <c r="AN527" s="2"/>
      <c r="AO527" s="2"/>
      <c r="AR527" s="2"/>
      <c r="AS527" s="2"/>
      <c r="AT527" s="2"/>
      <c r="AU527" s="2"/>
      <c r="AV527" s="2"/>
      <c r="BC527" s="1"/>
      <c r="BD527" s="1"/>
      <c r="BE527" s="1"/>
    </row>
    <row r="528" spans="1:57" s="3" customFormat="1" x14ac:dyDescent="0.25">
      <c r="A528"/>
      <c r="B528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K528" s="2"/>
      <c r="AL528" s="2"/>
      <c r="AM528" s="2"/>
      <c r="AN528" s="2"/>
      <c r="AO528" s="2"/>
      <c r="AR528" s="2"/>
      <c r="AS528" s="2"/>
      <c r="AT528" s="2"/>
      <c r="AU528" s="2"/>
      <c r="AV528" s="2"/>
      <c r="BC528" s="1"/>
      <c r="BD528" s="1"/>
      <c r="BE528" s="1"/>
    </row>
    <row r="529" spans="1:57" s="3" customFormat="1" x14ac:dyDescent="0.25">
      <c r="A529"/>
      <c r="B529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K529" s="2"/>
      <c r="AL529" s="2"/>
      <c r="AM529" s="2"/>
      <c r="AN529" s="2"/>
      <c r="AO529" s="2"/>
      <c r="AR529" s="2"/>
      <c r="AS529" s="2"/>
      <c r="AT529" s="2"/>
      <c r="AU529" s="2"/>
      <c r="AV529" s="2"/>
      <c r="BC529" s="1"/>
      <c r="BD529" s="1"/>
      <c r="BE529" s="1"/>
    </row>
    <row r="530" spans="1:57" s="3" customFormat="1" x14ac:dyDescent="0.25">
      <c r="A530"/>
      <c r="B530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K530" s="2"/>
      <c r="AL530" s="2"/>
      <c r="AM530" s="2"/>
      <c r="AN530" s="2"/>
      <c r="AO530" s="2"/>
      <c r="AR530" s="2"/>
      <c r="AS530" s="2"/>
      <c r="AT530" s="2"/>
      <c r="AU530" s="2"/>
      <c r="AV530" s="2"/>
      <c r="BC530" s="1"/>
      <c r="BD530" s="1"/>
      <c r="BE530" s="1"/>
    </row>
    <row r="531" spans="1:57" s="3" customFormat="1" x14ac:dyDescent="0.25">
      <c r="A531"/>
      <c r="B53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K531" s="2"/>
      <c r="AL531" s="2"/>
      <c r="AM531" s="2"/>
      <c r="AN531" s="2"/>
      <c r="AO531" s="2"/>
      <c r="AR531" s="2"/>
      <c r="AS531" s="2"/>
      <c r="AT531" s="2"/>
      <c r="AU531" s="2"/>
      <c r="AV531" s="2"/>
      <c r="BC531" s="1"/>
      <c r="BD531" s="1"/>
      <c r="BE531" s="1"/>
    </row>
    <row r="532" spans="1:57" s="3" customFormat="1" x14ac:dyDescent="0.25">
      <c r="A532"/>
      <c r="B53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K532" s="2"/>
      <c r="AL532" s="2"/>
      <c r="AM532" s="2"/>
      <c r="AN532" s="2"/>
      <c r="AO532" s="2"/>
      <c r="AR532" s="2"/>
      <c r="AS532" s="2"/>
      <c r="AT532" s="2"/>
      <c r="AU532" s="2"/>
      <c r="AV532" s="2"/>
      <c r="BC532" s="1"/>
      <c r="BD532" s="1"/>
      <c r="BE532" s="1"/>
    </row>
    <row r="533" spans="1:57" s="3" customFormat="1" x14ac:dyDescent="0.25">
      <c r="A533"/>
      <c r="B53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K533" s="2"/>
      <c r="AL533" s="2"/>
      <c r="AM533" s="2"/>
      <c r="AN533" s="2"/>
      <c r="AO533" s="2"/>
      <c r="AR533" s="2"/>
      <c r="AS533" s="2"/>
      <c r="AT533" s="2"/>
      <c r="AU533" s="2"/>
      <c r="AV533" s="2"/>
      <c r="BC533" s="1"/>
      <c r="BD533" s="1"/>
      <c r="BE533" s="1"/>
    </row>
    <row r="534" spans="1:57" s="3" customFormat="1" x14ac:dyDescent="0.25">
      <c r="A534"/>
      <c r="B534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K534" s="2"/>
      <c r="AL534" s="2"/>
      <c r="AM534" s="2"/>
      <c r="AN534" s="2"/>
      <c r="AO534" s="2"/>
      <c r="AR534" s="2"/>
      <c r="AS534" s="2"/>
      <c r="AT534" s="2"/>
      <c r="AU534" s="2"/>
      <c r="AV534" s="2"/>
      <c r="BC534" s="1"/>
      <c r="BD534" s="1"/>
      <c r="BE534" s="1"/>
    </row>
    <row r="535" spans="1:57" s="3" customFormat="1" x14ac:dyDescent="0.25">
      <c r="A535"/>
      <c r="B535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K535" s="2"/>
      <c r="AL535" s="2"/>
      <c r="AM535" s="2"/>
      <c r="AN535" s="2"/>
      <c r="AO535" s="2"/>
      <c r="AR535" s="2"/>
      <c r="AS535" s="2"/>
      <c r="AT535" s="2"/>
      <c r="AU535" s="2"/>
      <c r="AV535" s="2"/>
      <c r="BC535" s="1"/>
      <c r="BD535" s="1"/>
      <c r="BE535" s="1"/>
    </row>
    <row r="536" spans="1:57" s="3" customFormat="1" x14ac:dyDescent="0.25">
      <c r="A536"/>
      <c r="B536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K536" s="2"/>
      <c r="AL536" s="2"/>
      <c r="AM536" s="2"/>
      <c r="AN536" s="2"/>
      <c r="AO536" s="2"/>
      <c r="AR536" s="2"/>
      <c r="AS536" s="2"/>
      <c r="AT536" s="2"/>
      <c r="AU536" s="2"/>
      <c r="AV536" s="2"/>
      <c r="BC536" s="1"/>
      <c r="BD536" s="1"/>
      <c r="BE536" s="1"/>
    </row>
    <row r="537" spans="1:57" s="3" customFormat="1" x14ac:dyDescent="0.25">
      <c r="A537"/>
      <c r="B537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K537" s="2"/>
      <c r="AL537" s="2"/>
      <c r="AM537" s="2"/>
      <c r="AN537" s="2"/>
      <c r="AO537" s="2"/>
      <c r="AR537" s="2"/>
      <c r="AS537" s="2"/>
      <c r="AT537" s="2"/>
      <c r="AU537" s="2"/>
      <c r="AV537" s="2"/>
      <c r="BC537" s="1"/>
      <c r="BD537" s="1"/>
      <c r="BE537" s="1"/>
    </row>
    <row r="538" spans="1:57" s="3" customFormat="1" x14ac:dyDescent="0.25">
      <c r="A538"/>
      <c r="B538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K538" s="2"/>
      <c r="AL538" s="2"/>
      <c r="AM538" s="2"/>
      <c r="AN538" s="2"/>
      <c r="AO538" s="2"/>
      <c r="AR538" s="2"/>
      <c r="AS538" s="2"/>
      <c r="AT538" s="2"/>
      <c r="AU538" s="2"/>
      <c r="AV538" s="2"/>
      <c r="BC538" s="1"/>
      <c r="BD538" s="1"/>
      <c r="BE538" s="1"/>
    </row>
    <row r="539" spans="1:57" s="3" customFormat="1" x14ac:dyDescent="0.25">
      <c r="A539"/>
      <c r="B539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K539" s="2"/>
      <c r="AL539" s="2"/>
      <c r="AM539" s="2"/>
      <c r="AN539" s="2"/>
      <c r="AO539" s="2"/>
      <c r="AR539" s="2"/>
      <c r="AS539" s="2"/>
      <c r="AT539" s="2"/>
      <c r="AU539" s="2"/>
      <c r="AV539" s="2"/>
      <c r="BC539" s="1"/>
      <c r="BD539" s="1"/>
      <c r="BE539" s="1"/>
    </row>
    <row r="540" spans="1:57" s="3" customFormat="1" x14ac:dyDescent="0.25">
      <c r="A540"/>
      <c r="B540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K540" s="2"/>
      <c r="AL540" s="2"/>
      <c r="AM540" s="2"/>
      <c r="AN540" s="2"/>
      <c r="AO540" s="2"/>
      <c r="AR540" s="2"/>
      <c r="AS540" s="2"/>
      <c r="AT540" s="2"/>
      <c r="AU540" s="2"/>
      <c r="AV540" s="2"/>
      <c r="BC540" s="1"/>
      <c r="BD540" s="1"/>
      <c r="BE540" s="1"/>
    </row>
    <row r="541" spans="1:57" s="3" customFormat="1" x14ac:dyDescent="0.25">
      <c r="A541"/>
      <c r="B54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K541" s="2"/>
      <c r="AL541" s="2"/>
      <c r="AM541" s="2"/>
      <c r="AN541" s="2"/>
      <c r="AO541" s="2"/>
      <c r="AR541" s="2"/>
      <c r="AS541" s="2"/>
      <c r="AT541" s="2"/>
      <c r="AU541" s="2"/>
      <c r="AV541" s="2"/>
      <c r="BC541" s="1"/>
      <c r="BD541" s="1"/>
      <c r="BE541" s="1"/>
    </row>
    <row r="542" spans="1:57" s="3" customFormat="1" x14ac:dyDescent="0.25">
      <c r="A542"/>
      <c r="B54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K542" s="2"/>
      <c r="AL542" s="2"/>
      <c r="AM542" s="2"/>
      <c r="AN542" s="2"/>
      <c r="AO542" s="2"/>
      <c r="AR542" s="2"/>
      <c r="AS542" s="2"/>
      <c r="AT542" s="2"/>
      <c r="AU542" s="2"/>
      <c r="AV542" s="2"/>
      <c r="BC542" s="1"/>
      <c r="BD542" s="1"/>
      <c r="BE542" s="1"/>
    </row>
    <row r="543" spans="1:57" s="3" customFormat="1" x14ac:dyDescent="0.25">
      <c r="A543"/>
      <c r="B54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K543" s="2"/>
      <c r="AL543" s="2"/>
      <c r="AM543" s="2"/>
      <c r="AN543" s="2"/>
      <c r="AO543" s="2"/>
      <c r="AR543" s="2"/>
      <c r="AS543" s="2"/>
      <c r="AT543" s="2"/>
      <c r="AU543" s="2"/>
      <c r="AV543" s="2"/>
      <c r="BC543" s="1"/>
      <c r="BD543" s="1"/>
      <c r="BE543" s="1"/>
    </row>
    <row r="544" spans="1:57" s="3" customFormat="1" x14ac:dyDescent="0.25">
      <c r="A544"/>
      <c r="B544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K544" s="2"/>
      <c r="AL544" s="2"/>
      <c r="AM544" s="2"/>
      <c r="AN544" s="2"/>
      <c r="AO544" s="2"/>
      <c r="AR544" s="2"/>
      <c r="AS544" s="2"/>
      <c r="AT544" s="2"/>
      <c r="AU544" s="2"/>
      <c r="AV544" s="2"/>
      <c r="BC544" s="1"/>
      <c r="BD544" s="1"/>
      <c r="BE544" s="1"/>
    </row>
    <row r="545" spans="1:57" s="3" customFormat="1" x14ac:dyDescent="0.25">
      <c r="A545"/>
      <c r="B545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K545" s="2"/>
      <c r="AL545" s="2"/>
      <c r="AM545" s="2"/>
      <c r="AN545" s="2"/>
      <c r="AO545" s="2"/>
      <c r="AR545" s="2"/>
      <c r="AS545" s="2"/>
      <c r="AT545" s="2"/>
      <c r="AU545" s="2"/>
      <c r="AV545" s="2"/>
      <c r="BC545" s="1"/>
      <c r="BD545" s="1"/>
      <c r="BE545" s="1"/>
    </row>
    <row r="546" spans="1:57" s="3" customFormat="1" x14ac:dyDescent="0.25">
      <c r="A546"/>
      <c r="B546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K546" s="2"/>
      <c r="AL546" s="2"/>
      <c r="AM546" s="2"/>
      <c r="AN546" s="2"/>
      <c r="AO546" s="2"/>
      <c r="AR546" s="2"/>
      <c r="AS546" s="2"/>
      <c r="AT546" s="2"/>
      <c r="AU546" s="2"/>
      <c r="AV546" s="2"/>
      <c r="BC546" s="1"/>
      <c r="BD546" s="1"/>
      <c r="BE546" s="1"/>
    </row>
    <row r="547" spans="1:57" s="3" customFormat="1" x14ac:dyDescent="0.25">
      <c r="A547"/>
      <c r="B547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K547" s="2"/>
      <c r="AL547" s="2"/>
      <c r="AM547" s="2"/>
      <c r="AN547" s="2"/>
      <c r="AO547" s="2"/>
      <c r="AR547" s="2"/>
      <c r="AS547" s="2"/>
      <c r="AT547" s="2"/>
      <c r="AU547" s="2"/>
      <c r="AV547" s="2"/>
      <c r="BC547" s="1"/>
      <c r="BD547" s="1"/>
      <c r="BE547" s="1"/>
    </row>
    <row r="548" spans="1:57" s="3" customFormat="1" x14ac:dyDescent="0.25">
      <c r="A548"/>
      <c r="B548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K548" s="2"/>
      <c r="AL548" s="2"/>
      <c r="AM548" s="2"/>
      <c r="AN548" s="2"/>
      <c r="AO548" s="2"/>
      <c r="AR548" s="2"/>
      <c r="AS548" s="2"/>
      <c r="AT548" s="2"/>
      <c r="AU548" s="2"/>
      <c r="AV548" s="2"/>
      <c r="BC548" s="1"/>
      <c r="BD548" s="1"/>
      <c r="BE548" s="1"/>
    </row>
    <row r="549" spans="1:57" s="3" customFormat="1" x14ac:dyDescent="0.25">
      <c r="A549"/>
      <c r="B549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K549" s="2"/>
      <c r="AL549" s="2"/>
      <c r="AM549" s="2"/>
      <c r="AN549" s="2"/>
      <c r="AO549" s="2"/>
      <c r="AR549" s="2"/>
      <c r="AS549" s="2"/>
      <c r="AT549" s="2"/>
      <c r="AU549" s="2"/>
      <c r="AV549" s="2"/>
      <c r="BC549" s="1"/>
      <c r="BD549" s="1"/>
      <c r="BE549" s="1"/>
    </row>
    <row r="550" spans="1:57" s="3" customFormat="1" x14ac:dyDescent="0.25">
      <c r="A550"/>
      <c r="B550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K550" s="2"/>
      <c r="AL550" s="2"/>
      <c r="AM550" s="2"/>
      <c r="AN550" s="2"/>
      <c r="AO550" s="2"/>
      <c r="AR550" s="2"/>
      <c r="AS550" s="2"/>
      <c r="AT550" s="2"/>
      <c r="AU550" s="2"/>
      <c r="AV550" s="2"/>
      <c r="BC550" s="1"/>
      <c r="BD550" s="1"/>
      <c r="BE550" s="1"/>
    </row>
    <row r="551" spans="1:57" s="3" customFormat="1" x14ac:dyDescent="0.25">
      <c r="A551"/>
      <c r="B55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K551" s="2"/>
      <c r="AL551" s="2"/>
      <c r="AM551" s="2"/>
      <c r="AN551" s="2"/>
      <c r="AO551" s="2"/>
      <c r="AR551" s="2"/>
      <c r="AS551" s="2"/>
      <c r="AT551" s="2"/>
      <c r="AU551" s="2"/>
      <c r="AV551" s="2"/>
      <c r="BC551" s="1"/>
      <c r="BD551" s="1"/>
      <c r="BE551" s="1"/>
    </row>
    <row r="552" spans="1:57" s="3" customFormat="1" x14ac:dyDescent="0.25">
      <c r="A552"/>
      <c r="B55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K552" s="2"/>
      <c r="AL552" s="2"/>
      <c r="AM552" s="2"/>
      <c r="AN552" s="2"/>
      <c r="AO552" s="2"/>
      <c r="AR552" s="2"/>
      <c r="AS552" s="2"/>
      <c r="AT552" s="2"/>
      <c r="AU552" s="2"/>
      <c r="AV552" s="2"/>
      <c r="BC552" s="1"/>
      <c r="BD552" s="1"/>
      <c r="BE552" s="1"/>
    </row>
    <row r="553" spans="1:57" s="3" customFormat="1" x14ac:dyDescent="0.25">
      <c r="A553"/>
      <c r="B55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K553" s="2"/>
      <c r="AL553" s="2"/>
      <c r="AM553" s="2"/>
      <c r="AN553" s="2"/>
      <c r="AO553" s="2"/>
      <c r="AR553" s="2"/>
      <c r="AS553" s="2"/>
      <c r="AT553" s="2"/>
      <c r="AU553" s="2"/>
      <c r="AV553" s="2"/>
      <c r="BC553" s="1"/>
      <c r="BD553" s="1"/>
      <c r="BE553" s="1"/>
    </row>
    <row r="554" spans="1:57" s="3" customFormat="1" x14ac:dyDescent="0.25">
      <c r="A554"/>
      <c r="B554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K554" s="2"/>
      <c r="AL554" s="2"/>
      <c r="AM554" s="2"/>
      <c r="AN554" s="2"/>
      <c r="AO554" s="2"/>
      <c r="AR554" s="2"/>
      <c r="AS554" s="2"/>
      <c r="AT554" s="2"/>
      <c r="AU554" s="2"/>
      <c r="AV554" s="2"/>
      <c r="BC554" s="1"/>
      <c r="BD554" s="1"/>
      <c r="BE554" s="1"/>
    </row>
    <row r="555" spans="1:57" s="3" customFormat="1" x14ac:dyDescent="0.25">
      <c r="A555"/>
      <c r="B555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K555" s="2"/>
      <c r="AL555" s="2"/>
      <c r="AM555" s="2"/>
      <c r="AN555" s="2"/>
      <c r="AO555" s="2"/>
      <c r="AR555" s="2"/>
      <c r="AS555" s="2"/>
      <c r="AT555" s="2"/>
      <c r="AU555" s="2"/>
      <c r="AV555" s="2"/>
      <c r="BC555" s="1"/>
      <c r="BD555" s="1"/>
      <c r="BE555" s="1"/>
    </row>
    <row r="556" spans="1:57" s="3" customFormat="1" x14ac:dyDescent="0.25">
      <c r="A556"/>
      <c r="B556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K556" s="2"/>
      <c r="AL556" s="2"/>
      <c r="AM556" s="2"/>
      <c r="AN556" s="2"/>
      <c r="AO556" s="2"/>
      <c r="AR556" s="2"/>
      <c r="AS556" s="2"/>
      <c r="AT556" s="2"/>
      <c r="AU556" s="2"/>
      <c r="AV556" s="2"/>
      <c r="BC556" s="1"/>
      <c r="BD556" s="1"/>
      <c r="BE556" s="1"/>
    </row>
    <row r="557" spans="1:57" s="3" customFormat="1" x14ac:dyDescent="0.25">
      <c r="A557"/>
      <c r="B557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K557" s="2"/>
      <c r="AL557" s="2"/>
      <c r="AM557" s="2"/>
      <c r="AN557" s="2"/>
      <c r="AO557" s="2"/>
      <c r="AR557" s="2"/>
      <c r="AS557" s="2"/>
      <c r="AT557" s="2"/>
      <c r="AU557" s="2"/>
      <c r="AV557" s="2"/>
      <c r="BC557" s="1"/>
      <c r="BD557" s="1"/>
      <c r="BE557" s="1"/>
    </row>
    <row r="558" spans="1:57" s="3" customFormat="1" x14ac:dyDescent="0.25">
      <c r="A558"/>
      <c r="B558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K558" s="2"/>
      <c r="AL558" s="2"/>
      <c r="AM558" s="2"/>
      <c r="AN558" s="2"/>
      <c r="AO558" s="2"/>
      <c r="AR558" s="2"/>
      <c r="AS558" s="2"/>
      <c r="AT558" s="2"/>
      <c r="AU558" s="2"/>
      <c r="AV558" s="2"/>
      <c r="BC558" s="1"/>
      <c r="BD558" s="1"/>
      <c r="BE558" s="1"/>
    </row>
    <row r="559" spans="1:57" s="3" customFormat="1" x14ac:dyDescent="0.25">
      <c r="A559"/>
      <c r="B559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K559" s="2"/>
      <c r="AL559" s="2"/>
      <c r="AM559" s="2"/>
      <c r="AN559" s="2"/>
      <c r="AO559" s="2"/>
      <c r="AR559" s="2"/>
      <c r="AS559" s="2"/>
      <c r="AT559" s="2"/>
      <c r="AU559" s="2"/>
      <c r="AV559" s="2"/>
      <c r="BC559" s="1"/>
      <c r="BD559" s="1"/>
      <c r="BE559" s="1"/>
    </row>
    <row r="560" spans="1:57" s="3" customFormat="1" x14ac:dyDescent="0.25">
      <c r="A560"/>
      <c r="B560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K560" s="2"/>
      <c r="AL560" s="2"/>
      <c r="AM560" s="2"/>
      <c r="AN560" s="2"/>
      <c r="AO560" s="2"/>
      <c r="AR560" s="2"/>
      <c r="AS560" s="2"/>
      <c r="AT560" s="2"/>
      <c r="AU560" s="2"/>
      <c r="AV560" s="2"/>
      <c r="BC560" s="1"/>
      <c r="BD560" s="1"/>
      <c r="BE560" s="1"/>
    </row>
    <row r="561" spans="1:57" s="3" customFormat="1" x14ac:dyDescent="0.25">
      <c r="A561"/>
      <c r="B56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K561" s="2"/>
      <c r="AL561" s="2"/>
      <c r="AM561" s="2"/>
      <c r="AN561" s="2"/>
      <c r="AO561" s="2"/>
      <c r="AR561" s="2"/>
      <c r="AS561" s="2"/>
      <c r="AT561" s="2"/>
      <c r="AU561" s="2"/>
      <c r="AV561" s="2"/>
      <c r="BC561" s="1"/>
      <c r="BD561" s="1"/>
      <c r="BE561" s="1"/>
    </row>
    <row r="562" spans="1:57" s="3" customFormat="1" x14ac:dyDescent="0.25">
      <c r="A562"/>
      <c r="B56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K562" s="2"/>
      <c r="AL562" s="2"/>
      <c r="AM562" s="2"/>
      <c r="AN562" s="2"/>
      <c r="AO562" s="2"/>
      <c r="AR562" s="2"/>
      <c r="AS562" s="2"/>
      <c r="AT562" s="2"/>
      <c r="AU562" s="2"/>
      <c r="AV562" s="2"/>
      <c r="BC562" s="1"/>
      <c r="BD562" s="1"/>
      <c r="BE562" s="1"/>
    </row>
    <row r="563" spans="1:57" s="3" customFormat="1" x14ac:dyDescent="0.25">
      <c r="A563"/>
      <c r="B56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K563" s="2"/>
      <c r="AL563" s="2"/>
      <c r="AM563" s="2"/>
      <c r="AN563" s="2"/>
      <c r="AO563" s="2"/>
      <c r="AR563" s="2"/>
      <c r="AS563" s="2"/>
      <c r="AT563" s="2"/>
      <c r="AU563" s="2"/>
      <c r="AV563" s="2"/>
      <c r="BC563" s="1"/>
      <c r="BD563" s="1"/>
      <c r="BE563" s="1"/>
    </row>
    <row r="564" spans="1:57" s="3" customFormat="1" x14ac:dyDescent="0.25">
      <c r="A564"/>
      <c r="B564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K564" s="2"/>
      <c r="AL564" s="2"/>
      <c r="AM564" s="2"/>
      <c r="AN564" s="2"/>
      <c r="AO564" s="2"/>
      <c r="AR564" s="2"/>
      <c r="AS564" s="2"/>
      <c r="AT564" s="2"/>
      <c r="AU564" s="2"/>
      <c r="AV564" s="2"/>
      <c r="BC564" s="1"/>
      <c r="BD564" s="1"/>
      <c r="BE564" s="1"/>
    </row>
    <row r="565" spans="1:57" s="3" customFormat="1" x14ac:dyDescent="0.25">
      <c r="A565"/>
      <c r="B565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K565" s="2"/>
      <c r="AL565" s="2"/>
      <c r="AM565" s="2"/>
      <c r="AN565" s="2"/>
      <c r="AO565" s="2"/>
      <c r="AR565" s="2"/>
      <c r="AS565" s="2"/>
      <c r="AT565" s="2"/>
      <c r="AU565" s="2"/>
      <c r="AV565" s="2"/>
      <c r="BC565" s="1"/>
      <c r="BD565" s="1"/>
      <c r="BE565" s="1"/>
    </row>
    <row r="566" spans="1:57" s="3" customFormat="1" x14ac:dyDescent="0.25">
      <c r="A566"/>
      <c r="B566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K566" s="2"/>
      <c r="AL566" s="2"/>
      <c r="AM566" s="2"/>
      <c r="AN566" s="2"/>
      <c r="AO566" s="2"/>
      <c r="AR566" s="2"/>
      <c r="AS566" s="2"/>
      <c r="AT566" s="2"/>
      <c r="AU566" s="2"/>
      <c r="AV566" s="2"/>
      <c r="BC566" s="1"/>
      <c r="BD566" s="1"/>
      <c r="BE566" s="1"/>
    </row>
    <row r="567" spans="1:57" s="3" customFormat="1" x14ac:dyDescent="0.25">
      <c r="A567"/>
      <c r="B567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K567" s="2"/>
      <c r="AL567" s="2"/>
      <c r="AM567" s="2"/>
      <c r="AN567" s="2"/>
      <c r="AO567" s="2"/>
      <c r="AR567" s="2"/>
      <c r="AS567" s="2"/>
      <c r="AT567" s="2"/>
      <c r="AU567" s="2"/>
      <c r="AV567" s="2"/>
      <c r="BC567" s="1"/>
      <c r="BD567" s="1"/>
      <c r="BE567" s="1"/>
    </row>
    <row r="568" spans="1:57" s="3" customFormat="1" x14ac:dyDescent="0.25">
      <c r="A568"/>
      <c r="B568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K568" s="2"/>
      <c r="AL568" s="2"/>
      <c r="AM568" s="2"/>
      <c r="AN568" s="2"/>
      <c r="AO568" s="2"/>
      <c r="AR568" s="2"/>
      <c r="AS568" s="2"/>
      <c r="AT568" s="2"/>
      <c r="AU568" s="2"/>
      <c r="AV568" s="2"/>
      <c r="BC568" s="1"/>
      <c r="BD568" s="1"/>
      <c r="BE568" s="1"/>
    </row>
    <row r="569" spans="1:57" s="3" customFormat="1" x14ac:dyDescent="0.25">
      <c r="A569"/>
      <c r="B569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K569" s="2"/>
      <c r="AL569" s="2"/>
      <c r="AM569" s="2"/>
      <c r="AN569" s="2"/>
      <c r="AO569" s="2"/>
      <c r="AR569" s="2"/>
      <c r="AS569" s="2"/>
      <c r="AT569" s="2"/>
      <c r="AU569" s="2"/>
      <c r="AV569" s="2"/>
      <c r="BC569" s="1"/>
      <c r="BD569" s="1"/>
      <c r="BE569" s="1"/>
    </row>
    <row r="570" spans="1:57" s="3" customFormat="1" x14ac:dyDescent="0.25">
      <c r="A570"/>
      <c r="B570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K570" s="2"/>
      <c r="AL570" s="2"/>
      <c r="AM570" s="2"/>
      <c r="AN570" s="2"/>
      <c r="AO570" s="2"/>
      <c r="AR570" s="2"/>
      <c r="AS570" s="2"/>
      <c r="AT570" s="2"/>
      <c r="AU570" s="2"/>
      <c r="AV570" s="2"/>
      <c r="BC570" s="1"/>
      <c r="BD570" s="1"/>
      <c r="BE570" s="1"/>
    </row>
    <row r="571" spans="1:57" s="3" customFormat="1" x14ac:dyDescent="0.25">
      <c r="A571"/>
      <c r="B57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K571" s="2"/>
      <c r="AL571" s="2"/>
      <c r="AM571" s="2"/>
      <c r="AN571" s="2"/>
      <c r="AO571" s="2"/>
      <c r="AR571" s="2"/>
      <c r="AS571" s="2"/>
      <c r="AT571" s="2"/>
      <c r="AU571" s="2"/>
      <c r="AV571" s="2"/>
      <c r="BC571" s="1"/>
      <c r="BD571" s="1"/>
      <c r="BE571" s="1"/>
    </row>
    <row r="572" spans="1:57" s="3" customFormat="1" x14ac:dyDescent="0.25">
      <c r="A572"/>
      <c r="B57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K572" s="2"/>
      <c r="AL572" s="2"/>
      <c r="AM572" s="2"/>
      <c r="AN572" s="2"/>
      <c r="AO572" s="2"/>
      <c r="AR572" s="2"/>
      <c r="AS572" s="2"/>
      <c r="AT572" s="2"/>
      <c r="AU572" s="2"/>
      <c r="AV572" s="2"/>
      <c r="BC572" s="1"/>
      <c r="BD572" s="1"/>
      <c r="BE572" s="1"/>
    </row>
    <row r="573" spans="1:57" s="3" customFormat="1" x14ac:dyDescent="0.25">
      <c r="A573"/>
      <c r="B57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K573" s="2"/>
      <c r="AL573" s="2"/>
      <c r="AM573" s="2"/>
      <c r="AN573" s="2"/>
      <c r="AO573" s="2"/>
      <c r="AR573" s="2"/>
      <c r="AS573" s="2"/>
      <c r="AT573" s="2"/>
      <c r="AU573" s="2"/>
      <c r="AV573" s="2"/>
      <c r="BC573" s="1"/>
      <c r="BD573" s="1"/>
      <c r="BE573" s="1"/>
    </row>
    <row r="574" spans="1:57" s="3" customFormat="1" x14ac:dyDescent="0.25">
      <c r="A574"/>
      <c r="B574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K574" s="2"/>
      <c r="AL574" s="2"/>
      <c r="AM574" s="2"/>
      <c r="AN574" s="2"/>
      <c r="AO574" s="2"/>
      <c r="AR574" s="2"/>
      <c r="AS574" s="2"/>
      <c r="AT574" s="2"/>
      <c r="AU574" s="2"/>
      <c r="AV574" s="2"/>
      <c r="BC574" s="1"/>
      <c r="BD574" s="1"/>
      <c r="BE574" s="1"/>
    </row>
    <row r="575" spans="1:57" s="3" customFormat="1" x14ac:dyDescent="0.25">
      <c r="A575"/>
      <c r="B575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K575" s="2"/>
      <c r="AL575" s="2"/>
      <c r="AM575" s="2"/>
      <c r="AN575" s="2"/>
      <c r="AO575" s="2"/>
      <c r="AR575" s="2"/>
      <c r="AS575" s="2"/>
      <c r="AT575" s="2"/>
      <c r="AU575" s="2"/>
      <c r="AV575" s="2"/>
      <c r="BC575" s="1"/>
      <c r="BD575" s="1"/>
      <c r="BE575" s="1"/>
    </row>
    <row r="576" spans="1:57" s="3" customFormat="1" x14ac:dyDescent="0.25">
      <c r="A576"/>
      <c r="B576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K576" s="2"/>
      <c r="AL576" s="2"/>
      <c r="AM576" s="2"/>
      <c r="AN576" s="2"/>
      <c r="AO576" s="2"/>
      <c r="AR576" s="2"/>
      <c r="AS576" s="2"/>
      <c r="AT576" s="2"/>
      <c r="AU576" s="2"/>
      <c r="AV576" s="2"/>
      <c r="BC576" s="1"/>
      <c r="BD576" s="1"/>
      <c r="BE576" s="1"/>
    </row>
    <row r="577" spans="1:57" s="3" customFormat="1" x14ac:dyDescent="0.25">
      <c r="A577"/>
      <c r="B577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K577" s="2"/>
      <c r="AL577" s="2"/>
      <c r="AM577" s="2"/>
      <c r="AN577" s="2"/>
      <c r="AO577" s="2"/>
      <c r="AR577" s="2"/>
      <c r="AS577" s="2"/>
      <c r="AT577" s="2"/>
      <c r="AU577" s="2"/>
      <c r="AV577" s="2"/>
      <c r="BC577" s="1"/>
      <c r="BD577" s="1"/>
      <c r="BE577" s="1"/>
    </row>
    <row r="578" spans="1:57" s="3" customFormat="1" x14ac:dyDescent="0.25">
      <c r="A578"/>
      <c r="B578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K578" s="2"/>
      <c r="AL578" s="2"/>
      <c r="AM578" s="2"/>
      <c r="AN578" s="2"/>
      <c r="AO578" s="2"/>
      <c r="AR578" s="2"/>
      <c r="AS578" s="2"/>
      <c r="AT578" s="2"/>
      <c r="AU578" s="2"/>
      <c r="AV578" s="2"/>
      <c r="BC578" s="1"/>
      <c r="BD578" s="1"/>
      <c r="BE578" s="1"/>
    </row>
    <row r="579" spans="1:57" s="3" customFormat="1" x14ac:dyDescent="0.25">
      <c r="A579"/>
      <c r="B579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K579" s="2"/>
      <c r="AL579" s="2"/>
      <c r="AM579" s="2"/>
      <c r="AN579" s="2"/>
      <c r="AO579" s="2"/>
      <c r="AR579" s="2"/>
      <c r="AS579" s="2"/>
      <c r="AT579" s="2"/>
      <c r="AU579" s="2"/>
      <c r="AV579" s="2"/>
      <c r="BC579" s="1"/>
      <c r="BD579" s="1"/>
      <c r="BE579" s="1"/>
    </row>
    <row r="580" spans="1:57" s="3" customFormat="1" x14ac:dyDescent="0.25">
      <c r="A580"/>
      <c r="B580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K580" s="2"/>
      <c r="AL580" s="2"/>
      <c r="AM580" s="2"/>
      <c r="AN580" s="2"/>
      <c r="AO580" s="2"/>
      <c r="AR580" s="2"/>
      <c r="AS580" s="2"/>
      <c r="AT580" s="2"/>
      <c r="AU580" s="2"/>
      <c r="AV580" s="2"/>
      <c r="BC580" s="1"/>
      <c r="BD580" s="1"/>
      <c r="BE580" s="1"/>
    </row>
    <row r="581" spans="1:57" s="3" customFormat="1" x14ac:dyDescent="0.25">
      <c r="A581"/>
      <c r="B58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K581" s="2"/>
      <c r="AL581" s="2"/>
      <c r="AM581" s="2"/>
      <c r="AN581" s="2"/>
      <c r="AO581" s="2"/>
      <c r="AR581" s="2"/>
      <c r="AS581" s="2"/>
      <c r="AT581" s="2"/>
      <c r="AU581" s="2"/>
      <c r="AV581" s="2"/>
      <c r="BC581" s="1"/>
      <c r="BD581" s="1"/>
      <c r="BE581" s="1"/>
    </row>
    <row r="582" spans="1:57" s="3" customFormat="1" x14ac:dyDescent="0.25">
      <c r="A582"/>
      <c r="B58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K582" s="2"/>
      <c r="AL582" s="2"/>
      <c r="AM582" s="2"/>
      <c r="AN582" s="2"/>
      <c r="AO582" s="2"/>
      <c r="AR582" s="2"/>
      <c r="AS582" s="2"/>
      <c r="AT582" s="2"/>
      <c r="AU582" s="2"/>
      <c r="AV582" s="2"/>
      <c r="BC582" s="1"/>
      <c r="BD582" s="1"/>
      <c r="BE582" s="1"/>
    </row>
    <row r="583" spans="1:57" s="3" customFormat="1" x14ac:dyDescent="0.25">
      <c r="A583"/>
      <c r="B58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K583" s="2"/>
      <c r="AL583" s="2"/>
      <c r="AM583" s="2"/>
      <c r="AN583" s="2"/>
      <c r="AO583" s="2"/>
      <c r="AR583" s="2"/>
      <c r="AS583" s="2"/>
      <c r="AT583" s="2"/>
      <c r="AU583" s="2"/>
      <c r="AV583" s="2"/>
      <c r="BC583" s="1"/>
      <c r="BD583" s="1"/>
      <c r="BE583" s="1"/>
    </row>
    <row r="584" spans="1:57" s="3" customFormat="1" x14ac:dyDescent="0.25">
      <c r="A584"/>
      <c r="B584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K584" s="2"/>
      <c r="AL584" s="2"/>
      <c r="AM584" s="2"/>
      <c r="AN584" s="2"/>
      <c r="AO584" s="2"/>
      <c r="AR584" s="2"/>
      <c r="AS584" s="2"/>
      <c r="AT584" s="2"/>
      <c r="AU584" s="2"/>
      <c r="AV584" s="2"/>
      <c r="BC584" s="1"/>
      <c r="BD584" s="1"/>
      <c r="BE584" s="1"/>
    </row>
    <row r="585" spans="1:57" s="3" customFormat="1" x14ac:dyDescent="0.25">
      <c r="A585"/>
      <c r="B585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K585" s="2"/>
      <c r="AL585" s="2"/>
      <c r="AM585" s="2"/>
      <c r="AN585" s="2"/>
      <c r="AO585" s="2"/>
      <c r="AR585" s="2"/>
      <c r="AS585" s="2"/>
      <c r="AT585" s="2"/>
      <c r="AU585" s="2"/>
      <c r="AV585" s="2"/>
      <c r="BC585" s="1"/>
      <c r="BD585" s="1"/>
      <c r="BE585" s="1"/>
    </row>
    <row r="586" spans="1:57" s="3" customFormat="1" x14ac:dyDescent="0.25">
      <c r="A586"/>
      <c r="B586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K586" s="2"/>
      <c r="AL586" s="2"/>
      <c r="AM586" s="2"/>
      <c r="AN586" s="2"/>
      <c r="AO586" s="2"/>
      <c r="AR586" s="2"/>
      <c r="AS586" s="2"/>
      <c r="AT586" s="2"/>
      <c r="AU586" s="2"/>
      <c r="AV586" s="2"/>
      <c r="BC586" s="1"/>
      <c r="BD586" s="1"/>
      <c r="BE586" s="1"/>
    </row>
    <row r="587" spans="1:57" s="3" customFormat="1" x14ac:dyDescent="0.25">
      <c r="A587"/>
      <c r="B587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K587" s="2"/>
      <c r="AL587" s="2"/>
      <c r="AM587" s="2"/>
      <c r="AN587" s="2"/>
      <c r="AO587" s="2"/>
      <c r="AR587" s="2"/>
      <c r="AS587" s="2"/>
      <c r="AT587" s="2"/>
      <c r="AU587" s="2"/>
      <c r="AV587" s="2"/>
      <c r="BC587" s="1"/>
      <c r="BD587" s="1"/>
      <c r="BE587" s="1"/>
    </row>
    <row r="588" spans="1:57" s="3" customFormat="1" x14ac:dyDescent="0.25">
      <c r="A588"/>
      <c r="B588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K588" s="2"/>
      <c r="AL588" s="2"/>
      <c r="AM588" s="2"/>
      <c r="AN588" s="2"/>
      <c r="AO588" s="2"/>
      <c r="AR588" s="2"/>
      <c r="AS588" s="2"/>
      <c r="AT588" s="2"/>
      <c r="AU588" s="2"/>
      <c r="AV588" s="2"/>
      <c r="BC588" s="1"/>
      <c r="BD588" s="1"/>
      <c r="BE588" s="1"/>
    </row>
    <row r="589" spans="1:57" s="3" customFormat="1" x14ac:dyDescent="0.25">
      <c r="A589"/>
      <c r="B589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K589" s="2"/>
      <c r="AL589" s="2"/>
      <c r="AM589" s="2"/>
      <c r="AN589" s="2"/>
      <c r="AO589" s="2"/>
      <c r="AR589" s="2"/>
      <c r="AS589" s="2"/>
      <c r="AT589" s="2"/>
      <c r="AU589" s="2"/>
      <c r="AV589" s="2"/>
      <c r="BC589" s="1"/>
      <c r="BD589" s="1"/>
      <c r="BE589" s="1"/>
    </row>
    <row r="590" spans="1:57" s="3" customFormat="1" x14ac:dyDescent="0.25">
      <c r="A590"/>
      <c r="B590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K590" s="2"/>
      <c r="AL590" s="2"/>
      <c r="AM590" s="2"/>
      <c r="AN590" s="2"/>
      <c r="AO590" s="2"/>
      <c r="AR590" s="2"/>
      <c r="AS590" s="2"/>
      <c r="AT590" s="2"/>
      <c r="AU590" s="2"/>
      <c r="AV590" s="2"/>
      <c r="BC590" s="1"/>
      <c r="BD590" s="1"/>
      <c r="BE590" s="1"/>
    </row>
    <row r="591" spans="1:57" s="3" customFormat="1" x14ac:dyDescent="0.25">
      <c r="A591"/>
      <c r="B59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K591" s="2"/>
      <c r="AL591" s="2"/>
      <c r="AM591" s="2"/>
      <c r="AN591" s="2"/>
      <c r="AO591" s="2"/>
      <c r="AR591" s="2"/>
      <c r="AS591" s="2"/>
      <c r="AT591" s="2"/>
      <c r="AU591" s="2"/>
      <c r="AV591" s="2"/>
      <c r="BC591" s="1"/>
      <c r="BD591" s="1"/>
      <c r="BE591" s="1"/>
    </row>
    <row r="592" spans="1:57" s="3" customFormat="1" x14ac:dyDescent="0.25">
      <c r="A592"/>
      <c r="B59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K592" s="2"/>
      <c r="AL592" s="2"/>
      <c r="AM592" s="2"/>
      <c r="AN592" s="2"/>
      <c r="AO592" s="2"/>
      <c r="AR592" s="2"/>
      <c r="AS592" s="2"/>
      <c r="AT592" s="2"/>
      <c r="AU592" s="2"/>
      <c r="AV592" s="2"/>
      <c r="BC592" s="1"/>
      <c r="BD592" s="1"/>
      <c r="BE592" s="1"/>
    </row>
    <row r="593" spans="1:57" s="3" customFormat="1" x14ac:dyDescent="0.25">
      <c r="A593"/>
      <c r="B59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K593" s="2"/>
      <c r="AL593" s="2"/>
      <c r="AM593" s="2"/>
      <c r="AN593" s="2"/>
      <c r="AO593" s="2"/>
      <c r="AR593" s="2"/>
      <c r="AS593" s="2"/>
      <c r="AT593" s="2"/>
      <c r="AU593" s="2"/>
      <c r="AV593" s="2"/>
      <c r="BC593" s="1"/>
      <c r="BD593" s="1"/>
      <c r="BE593" s="1"/>
    </row>
    <row r="594" spans="1:57" s="3" customFormat="1" x14ac:dyDescent="0.25">
      <c r="A594"/>
      <c r="B594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K594" s="2"/>
      <c r="AL594" s="2"/>
      <c r="AM594" s="2"/>
      <c r="AN594" s="2"/>
      <c r="AO594" s="2"/>
      <c r="AR594" s="2"/>
      <c r="AS594" s="2"/>
      <c r="AT594" s="2"/>
      <c r="AU594" s="2"/>
      <c r="AV594" s="2"/>
      <c r="BC594" s="1"/>
      <c r="BD594" s="1"/>
      <c r="BE594" s="1"/>
    </row>
    <row r="595" spans="1:57" s="3" customFormat="1" x14ac:dyDescent="0.25">
      <c r="A595"/>
      <c r="B595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K595" s="2"/>
      <c r="AL595" s="2"/>
      <c r="AM595" s="2"/>
      <c r="AN595" s="2"/>
      <c r="AO595" s="2"/>
      <c r="AR595" s="2"/>
      <c r="AS595" s="2"/>
      <c r="AT595" s="2"/>
      <c r="AU595" s="2"/>
      <c r="AV595" s="2"/>
      <c r="BC595" s="1"/>
      <c r="BD595" s="1"/>
      <c r="BE595" s="1"/>
    </row>
    <row r="596" spans="1:57" s="3" customFormat="1" x14ac:dyDescent="0.25">
      <c r="A596"/>
      <c r="B596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K596" s="2"/>
      <c r="AL596" s="2"/>
      <c r="AM596" s="2"/>
      <c r="AN596" s="2"/>
      <c r="AO596" s="2"/>
      <c r="AR596" s="2"/>
      <c r="AS596" s="2"/>
      <c r="AT596" s="2"/>
      <c r="AU596" s="2"/>
      <c r="AV596" s="2"/>
      <c r="BC596" s="1"/>
      <c r="BD596" s="1"/>
      <c r="BE596" s="1"/>
    </row>
    <row r="597" spans="1:57" s="3" customFormat="1" x14ac:dyDescent="0.25">
      <c r="A597"/>
      <c r="B597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K597" s="2"/>
      <c r="AL597" s="2"/>
      <c r="AM597" s="2"/>
      <c r="AN597" s="2"/>
      <c r="AO597" s="2"/>
      <c r="AR597" s="2"/>
      <c r="AS597" s="2"/>
      <c r="AT597" s="2"/>
      <c r="AU597" s="2"/>
      <c r="AV597" s="2"/>
      <c r="BC597" s="1"/>
      <c r="BD597" s="1"/>
      <c r="BE597" s="1"/>
    </row>
    <row r="598" spans="1:57" s="3" customFormat="1" x14ac:dyDescent="0.25">
      <c r="A598"/>
      <c r="B598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K598" s="2"/>
      <c r="AL598" s="2"/>
      <c r="AM598" s="2"/>
      <c r="AN598" s="2"/>
      <c r="AO598" s="2"/>
      <c r="AR598" s="2"/>
      <c r="AS598" s="2"/>
      <c r="AT598" s="2"/>
      <c r="AU598" s="2"/>
      <c r="AV598" s="2"/>
      <c r="BC598" s="1"/>
      <c r="BD598" s="1"/>
      <c r="BE598" s="1"/>
    </row>
    <row r="599" spans="1:57" s="3" customFormat="1" x14ac:dyDescent="0.25">
      <c r="A599"/>
      <c r="B599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K599" s="2"/>
      <c r="AL599" s="2"/>
      <c r="AM599" s="2"/>
      <c r="AN599" s="2"/>
      <c r="AO599" s="2"/>
      <c r="AR599" s="2"/>
      <c r="AS599" s="2"/>
      <c r="AT599" s="2"/>
      <c r="AU599" s="2"/>
      <c r="AV599" s="2"/>
      <c r="BC599" s="1"/>
      <c r="BD599" s="1"/>
      <c r="BE599" s="1"/>
    </row>
    <row r="600" spans="1:57" s="3" customFormat="1" x14ac:dyDescent="0.25">
      <c r="A600"/>
      <c r="B600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K600" s="2"/>
      <c r="AL600" s="2"/>
      <c r="AM600" s="2"/>
      <c r="AN600" s="2"/>
      <c r="AO600" s="2"/>
      <c r="AR600" s="2"/>
      <c r="AS600" s="2"/>
      <c r="AT600" s="2"/>
      <c r="AU600" s="2"/>
      <c r="AV600" s="2"/>
      <c r="BC600" s="1"/>
      <c r="BD600" s="1"/>
      <c r="BE600" s="1"/>
    </row>
    <row r="601" spans="1:57" s="3" customFormat="1" x14ac:dyDescent="0.25">
      <c r="A601"/>
      <c r="B60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K601" s="2"/>
      <c r="AL601" s="2"/>
      <c r="AM601" s="2"/>
      <c r="AN601" s="2"/>
      <c r="AO601" s="2"/>
      <c r="AR601" s="2"/>
      <c r="AS601" s="2"/>
      <c r="AT601" s="2"/>
      <c r="AU601" s="2"/>
      <c r="AV601" s="2"/>
      <c r="BC601" s="1"/>
      <c r="BD601" s="1"/>
      <c r="BE601" s="1"/>
    </row>
    <row r="602" spans="1:57" s="3" customFormat="1" x14ac:dyDescent="0.25">
      <c r="A602"/>
      <c r="B60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K602" s="2"/>
      <c r="AL602" s="2"/>
      <c r="AM602" s="2"/>
      <c r="AN602" s="2"/>
      <c r="AO602" s="2"/>
      <c r="AR602" s="2"/>
      <c r="AS602" s="2"/>
      <c r="AT602" s="2"/>
      <c r="AU602" s="2"/>
      <c r="AV602" s="2"/>
      <c r="BC602" s="1"/>
      <c r="BD602" s="1"/>
      <c r="BE602" s="1"/>
    </row>
    <row r="603" spans="1:57" s="3" customFormat="1" x14ac:dyDescent="0.25">
      <c r="A603"/>
      <c r="B60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K603" s="2"/>
      <c r="AL603" s="2"/>
      <c r="AM603" s="2"/>
      <c r="AN603" s="2"/>
      <c r="AO603" s="2"/>
      <c r="AR603" s="2"/>
      <c r="AS603" s="2"/>
      <c r="AT603" s="2"/>
      <c r="AU603" s="2"/>
      <c r="AV603" s="2"/>
      <c r="BC603" s="1"/>
      <c r="BD603" s="1"/>
      <c r="BE603" s="1"/>
    </row>
    <row r="604" spans="1:57" s="3" customFormat="1" x14ac:dyDescent="0.25">
      <c r="A604"/>
      <c r="B604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K604" s="2"/>
      <c r="AL604" s="2"/>
      <c r="AM604" s="2"/>
      <c r="AN604" s="2"/>
      <c r="AO604" s="2"/>
      <c r="AR604" s="2"/>
      <c r="AS604" s="2"/>
      <c r="AT604" s="2"/>
      <c r="AU604" s="2"/>
      <c r="AV604" s="2"/>
      <c r="BC604" s="1"/>
      <c r="BD604" s="1"/>
      <c r="BE604" s="1"/>
    </row>
    <row r="605" spans="1:57" s="3" customFormat="1" x14ac:dyDescent="0.25">
      <c r="A605"/>
      <c r="B605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K605" s="2"/>
      <c r="AL605" s="2"/>
      <c r="AM605" s="2"/>
      <c r="AN605" s="2"/>
      <c r="AO605" s="2"/>
      <c r="AR605" s="2"/>
      <c r="AS605" s="2"/>
      <c r="AT605" s="2"/>
      <c r="AU605" s="2"/>
      <c r="AV605" s="2"/>
      <c r="BC605" s="1"/>
      <c r="BD605" s="1"/>
      <c r="BE605" s="1"/>
    </row>
    <row r="606" spans="1:57" s="3" customFormat="1" x14ac:dyDescent="0.25">
      <c r="A606"/>
      <c r="B606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K606" s="2"/>
      <c r="AL606" s="2"/>
      <c r="AM606" s="2"/>
      <c r="AN606" s="2"/>
      <c r="AO606" s="2"/>
      <c r="AR606" s="2"/>
      <c r="AS606" s="2"/>
      <c r="AT606" s="2"/>
      <c r="AU606" s="2"/>
      <c r="AV606" s="2"/>
      <c r="BC606" s="1"/>
      <c r="BD606" s="1"/>
      <c r="BE606" s="1"/>
    </row>
    <row r="607" spans="1:57" s="3" customFormat="1" x14ac:dyDescent="0.25">
      <c r="A607"/>
      <c r="B607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K607" s="2"/>
      <c r="AL607" s="2"/>
      <c r="AM607" s="2"/>
      <c r="AN607" s="2"/>
      <c r="AO607" s="2"/>
      <c r="AR607" s="2"/>
      <c r="AS607" s="2"/>
      <c r="AT607" s="2"/>
      <c r="AU607" s="2"/>
      <c r="AV607" s="2"/>
      <c r="BC607" s="1"/>
      <c r="BD607" s="1"/>
      <c r="BE607" s="1"/>
    </row>
    <row r="608" spans="1:57" s="3" customFormat="1" x14ac:dyDescent="0.25">
      <c r="A608"/>
      <c r="B608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K608" s="2"/>
      <c r="AL608" s="2"/>
      <c r="AM608" s="2"/>
      <c r="AN608" s="2"/>
      <c r="AO608" s="2"/>
      <c r="AR608" s="2"/>
      <c r="AS608" s="2"/>
      <c r="AT608" s="2"/>
      <c r="AU608" s="2"/>
      <c r="AV608" s="2"/>
      <c r="BC608" s="1"/>
      <c r="BD608" s="1"/>
      <c r="BE608" s="1"/>
    </row>
    <row r="609" spans="1:57" s="3" customFormat="1" x14ac:dyDescent="0.25">
      <c r="A609"/>
      <c r="B609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K609" s="2"/>
      <c r="AL609" s="2"/>
      <c r="AM609" s="2"/>
      <c r="AN609" s="2"/>
      <c r="AO609" s="2"/>
      <c r="AR609" s="2"/>
      <c r="AS609" s="2"/>
      <c r="AT609" s="2"/>
      <c r="AU609" s="2"/>
      <c r="AV609" s="2"/>
      <c r="BC609" s="1"/>
      <c r="BD609" s="1"/>
      <c r="BE609" s="1"/>
    </row>
    <row r="610" spans="1:57" s="3" customFormat="1" x14ac:dyDescent="0.25">
      <c r="A610"/>
      <c r="B610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K610" s="2"/>
      <c r="AL610" s="2"/>
      <c r="AM610" s="2"/>
      <c r="AN610" s="2"/>
      <c r="AO610" s="2"/>
      <c r="AR610" s="2"/>
      <c r="AS610" s="2"/>
      <c r="AT610" s="2"/>
      <c r="AU610" s="2"/>
      <c r="AV610" s="2"/>
      <c r="BC610" s="1"/>
      <c r="BD610" s="1"/>
      <c r="BE610" s="1"/>
    </row>
    <row r="611" spans="1:57" s="3" customFormat="1" x14ac:dyDescent="0.25">
      <c r="A611"/>
      <c r="B61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K611" s="2"/>
      <c r="AL611" s="2"/>
      <c r="AM611" s="2"/>
      <c r="AN611" s="2"/>
      <c r="AO611" s="2"/>
      <c r="AR611" s="2"/>
      <c r="AS611" s="2"/>
      <c r="AT611" s="2"/>
      <c r="AU611" s="2"/>
      <c r="AV611" s="2"/>
      <c r="BC611" s="1"/>
      <c r="BD611" s="1"/>
      <c r="BE611" s="1"/>
    </row>
    <row r="612" spans="1:57" s="3" customFormat="1" x14ac:dyDescent="0.25">
      <c r="A612"/>
      <c r="B61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K612" s="2"/>
      <c r="AL612" s="2"/>
      <c r="AM612" s="2"/>
      <c r="AN612" s="2"/>
      <c r="AO612" s="2"/>
      <c r="AR612" s="2"/>
      <c r="AS612" s="2"/>
      <c r="AT612" s="2"/>
      <c r="AU612" s="2"/>
      <c r="AV612" s="2"/>
      <c r="BC612" s="1"/>
      <c r="BD612" s="1"/>
      <c r="BE612" s="1"/>
    </row>
    <row r="613" spans="1:57" s="3" customFormat="1" x14ac:dyDescent="0.25">
      <c r="A613"/>
      <c r="B61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K613" s="2"/>
      <c r="AL613" s="2"/>
      <c r="AM613" s="2"/>
      <c r="AN613" s="2"/>
      <c r="AO613" s="2"/>
      <c r="AR613" s="2"/>
      <c r="AS613" s="2"/>
      <c r="AT613" s="2"/>
      <c r="AU613" s="2"/>
      <c r="AV613" s="2"/>
      <c r="BC613" s="1"/>
      <c r="BD613" s="1"/>
      <c r="BE613" s="1"/>
    </row>
    <row r="614" spans="1:57" s="3" customFormat="1" x14ac:dyDescent="0.25">
      <c r="A614"/>
      <c r="B614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K614" s="2"/>
      <c r="AL614" s="2"/>
      <c r="AM614" s="2"/>
      <c r="AN614" s="2"/>
      <c r="AO614" s="2"/>
      <c r="AR614" s="2"/>
      <c r="AS614" s="2"/>
      <c r="AT614" s="2"/>
      <c r="AU614" s="2"/>
      <c r="AV614" s="2"/>
      <c r="BC614" s="1"/>
      <c r="BD614" s="1"/>
      <c r="BE614" s="1"/>
    </row>
    <row r="615" spans="1:57" s="3" customFormat="1" x14ac:dyDescent="0.25">
      <c r="A615"/>
      <c r="B615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K615" s="2"/>
      <c r="AL615" s="2"/>
      <c r="AM615" s="2"/>
      <c r="AN615" s="2"/>
      <c r="AO615" s="2"/>
      <c r="AR615" s="2"/>
      <c r="AS615" s="2"/>
      <c r="AT615" s="2"/>
      <c r="AU615" s="2"/>
      <c r="AV615" s="2"/>
      <c r="BC615" s="1"/>
      <c r="BD615" s="1"/>
      <c r="BE615" s="1"/>
    </row>
    <row r="616" spans="1:57" s="3" customFormat="1" x14ac:dyDescent="0.25">
      <c r="A616"/>
      <c r="B616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K616" s="2"/>
      <c r="AL616" s="2"/>
      <c r="AM616" s="2"/>
      <c r="AN616" s="2"/>
      <c r="AO616" s="2"/>
      <c r="AR616" s="2"/>
      <c r="AS616" s="2"/>
      <c r="AT616" s="2"/>
      <c r="AU616" s="2"/>
      <c r="AV616" s="2"/>
      <c r="BC616" s="1"/>
      <c r="BD616" s="1"/>
      <c r="BE616" s="1"/>
    </row>
    <row r="617" spans="1:57" s="3" customFormat="1" x14ac:dyDescent="0.25">
      <c r="A617"/>
      <c r="B617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K617" s="2"/>
      <c r="AL617" s="2"/>
      <c r="AM617" s="2"/>
      <c r="AN617" s="2"/>
      <c r="AO617" s="2"/>
      <c r="AR617" s="2"/>
      <c r="AS617" s="2"/>
      <c r="AT617" s="2"/>
      <c r="AU617" s="2"/>
      <c r="AV617" s="2"/>
      <c r="BC617" s="1"/>
      <c r="BD617" s="1"/>
      <c r="BE617" s="1"/>
    </row>
    <row r="618" spans="1:57" s="3" customFormat="1" x14ac:dyDescent="0.25">
      <c r="A618"/>
      <c r="B618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K618" s="2"/>
      <c r="AL618" s="2"/>
      <c r="AM618" s="2"/>
      <c r="AN618" s="2"/>
      <c r="AO618" s="2"/>
      <c r="AR618" s="2"/>
      <c r="AS618" s="2"/>
      <c r="AT618" s="2"/>
      <c r="AU618" s="2"/>
      <c r="AV618" s="2"/>
      <c r="BC618" s="1"/>
      <c r="BD618" s="1"/>
      <c r="BE618" s="1"/>
    </row>
    <row r="619" spans="1:57" s="3" customFormat="1" x14ac:dyDescent="0.25">
      <c r="A619"/>
      <c r="B619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K619" s="2"/>
      <c r="AL619" s="2"/>
      <c r="AM619" s="2"/>
      <c r="AN619" s="2"/>
      <c r="AO619" s="2"/>
      <c r="AR619" s="2"/>
      <c r="AS619" s="2"/>
      <c r="AT619" s="2"/>
      <c r="AU619" s="2"/>
      <c r="AV619" s="2"/>
      <c r="BC619" s="1"/>
      <c r="BD619" s="1"/>
      <c r="BE619" s="1"/>
    </row>
    <row r="620" spans="1:57" s="3" customFormat="1" x14ac:dyDescent="0.25">
      <c r="A620"/>
      <c r="B620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K620" s="2"/>
      <c r="AL620" s="2"/>
      <c r="AM620" s="2"/>
      <c r="AN620" s="2"/>
      <c r="AO620" s="2"/>
      <c r="AR620" s="2"/>
      <c r="AS620" s="2"/>
      <c r="AT620" s="2"/>
      <c r="AU620" s="2"/>
      <c r="AV620" s="2"/>
      <c r="BC620" s="1"/>
      <c r="BD620" s="1"/>
      <c r="BE620" s="1"/>
    </row>
    <row r="621" spans="1:57" s="3" customFormat="1" x14ac:dyDescent="0.25">
      <c r="A621"/>
      <c r="B62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K621" s="2"/>
      <c r="AL621" s="2"/>
      <c r="AM621" s="2"/>
      <c r="AN621" s="2"/>
      <c r="AO621" s="2"/>
      <c r="AR621" s="2"/>
      <c r="AS621" s="2"/>
      <c r="AT621" s="2"/>
      <c r="AU621" s="2"/>
      <c r="AV621" s="2"/>
      <c r="BC621" s="1"/>
      <c r="BD621" s="1"/>
      <c r="BE621" s="1"/>
    </row>
    <row r="622" spans="1:57" s="3" customFormat="1" x14ac:dyDescent="0.25">
      <c r="A622"/>
      <c r="B62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K622" s="2"/>
      <c r="AL622" s="2"/>
      <c r="AM622" s="2"/>
      <c r="AN622" s="2"/>
      <c r="AO622" s="2"/>
      <c r="AR622" s="2"/>
      <c r="AS622" s="2"/>
      <c r="AT622" s="2"/>
      <c r="AU622" s="2"/>
      <c r="AV622" s="2"/>
      <c r="BC622" s="1"/>
      <c r="BD622" s="1"/>
      <c r="BE622" s="1"/>
    </row>
    <row r="623" spans="1:57" s="3" customFormat="1" x14ac:dyDescent="0.25">
      <c r="A623"/>
      <c r="B62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K623" s="2"/>
      <c r="AL623" s="2"/>
      <c r="AM623" s="2"/>
      <c r="AN623" s="2"/>
      <c r="AO623" s="2"/>
      <c r="AR623" s="2"/>
      <c r="AS623" s="2"/>
      <c r="AT623" s="2"/>
      <c r="AU623" s="2"/>
      <c r="AV623" s="2"/>
      <c r="BC623" s="1"/>
      <c r="BD623" s="1"/>
      <c r="BE623" s="1"/>
    </row>
    <row r="624" spans="1:57" s="3" customFormat="1" x14ac:dyDescent="0.25">
      <c r="A624"/>
      <c r="B624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K624" s="2"/>
      <c r="AL624" s="2"/>
      <c r="AM624" s="2"/>
      <c r="AN624" s="2"/>
      <c r="AO624" s="2"/>
      <c r="AR624" s="2"/>
      <c r="AS624" s="2"/>
      <c r="AT624" s="2"/>
      <c r="AU624" s="2"/>
      <c r="AV624" s="2"/>
      <c r="BC624" s="1"/>
      <c r="BD624" s="1"/>
      <c r="BE624" s="1"/>
    </row>
    <row r="625" spans="1:57" s="3" customFormat="1" x14ac:dyDescent="0.25">
      <c r="A625"/>
      <c r="B625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K625" s="2"/>
      <c r="AL625" s="2"/>
      <c r="AM625" s="2"/>
      <c r="AN625" s="2"/>
      <c r="AO625" s="2"/>
      <c r="AR625" s="2"/>
      <c r="AS625" s="2"/>
      <c r="AT625" s="2"/>
      <c r="AU625" s="2"/>
      <c r="AV625" s="2"/>
      <c r="BC625" s="1"/>
      <c r="BD625" s="1"/>
      <c r="BE625" s="1"/>
    </row>
    <row r="626" spans="1:57" s="3" customFormat="1" x14ac:dyDescent="0.25">
      <c r="A626"/>
      <c r="B626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K626" s="2"/>
      <c r="AL626" s="2"/>
      <c r="AM626" s="2"/>
      <c r="AN626" s="2"/>
      <c r="AO626" s="2"/>
      <c r="AR626" s="2"/>
      <c r="AS626" s="2"/>
      <c r="AT626" s="2"/>
      <c r="AU626" s="2"/>
      <c r="AV626" s="2"/>
      <c r="BC626" s="1"/>
      <c r="BD626" s="1"/>
      <c r="BE626" s="1"/>
    </row>
    <row r="627" spans="1:57" s="3" customFormat="1" x14ac:dyDescent="0.25">
      <c r="A627"/>
      <c r="B627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K627" s="2"/>
      <c r="AL627" s="2"/>
      <c r="AM627" s="2"/>
      <c r="AN627" s="2"/>
      <c r="AO627" s="2"/>
      <c r="AR627" s="2"/>
      <c r="AS627" s="2"/>
      <c r="AT627" s="2"/>
      <c r="AU627" s="2"/>
      <c r="AV627" s="2"/>
      <c r="BC627" s="1"/>
      <c r="BD627" s="1"/>
      <c r="BE627" s="1"/>
    </row>
    <row r="628" spans="1:57" s="3" customFormat="1" x14ac:dyDescent="0.25">
      <c r="A628"/>
      <c r="B628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K628" s="2"/>
      <c r="AL628" s="2"/>
      <c r="AM628" s="2"/>
      <c r="AN628" s="2"/>
      <c r="AO628" s="2"/>
      <c r="AR628" s="2"/>
      <c r="AS628" s="2"/>
      <c r="AT628" s="2"/>
      <c r="AU628" s="2"/>
      <c r="AV628" s="2"/>
      <c r="BC628" s="1"/>
      <c r="BD628" s="1"/>
      <c r="BE628" s="1"/>
    </row>
    <row r="629" spans="1:57" s="3" customFormat="1" x14ac:dyDescent="0.25">
      <c r="A629"/>
      <c r="B629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K629" s="2"/>
      <c r="AL629" s="2"/>
      <c r="AM629" s="2"/>
      <c r="AN629" s="2"/>
      <c r="AO629" s="2"/>
      <c r="AR629" s="2"/>
      <c r="AS629" s="2"/>
      <c r="AT629" s="2"/>
      <c r="AU629" s="2"/>
      <c r="AV629" s="2"/>
      <c r="BC629" s="1"/>
      <c r="BD629" s="1"/>
      <c r="BE629" s="1"/>
    </row>
    <row r="630" spans="1:57" s="3" customFormat="1" x14ac:dyDescent="0.25">
      <c r="A630"/>
      <c r="B630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K630" s="2"/>
      <c r="AL630" s="2"/>
      <c r="AM630" s="2"/>
      <c r="AN630" s="2"/>
      <c r="AO630" s="2"/>
      <c r="AR630" s="2"/>
      <c r="AS630" s="2"/>
      <c r="AT630" s="2"/>
      <c r="AU630" s="2"/>
      <c r="AV630" s="2"/>
      <c r="BC630" s="1"/>
      <c r="BD630" s="1"/>
      <c r="BE630" s="1"/>
    </row>
    <row r="631" spans="1:57" s="3" customFormat="1" x14ac:dyDescent="0.25">
      <c r="A631"/>
      <c r="B63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K631" s="2"/>
      <c r="AL631" s="2"/>
      <c r="AM631" s="2"/>
      <c r="AN631" s="2"/>
      <c r="AO631" s="2"/>
      <c r="AR631" s="2"/>
      <c r="AS631" s="2"/>
      <c r="AT631" s="2"/>
      <c r="AU631" s="2"/>
      <c r="AV631" s="2"/>
      <c r="BC631" s="1"/>
      <c r="BD631" s="1"/>
      <c r="BE631" s="1"/>
    </row>
    <row r="632" spans="1:57" s="3" customFormat="1" x14ac:dyDescent="0.25">
      <c r="A632"/>
      <c r="B63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K632" s="2"/>
      <c r="AL632" s="2"/>
      <c r="AM632" s="2"/>
      <c r="AN632" s="2"/>
      <c r="AO632" s="2"/>
      <c r="AR632" s="2"/>
      <c r="AS632" s="2"/>
      <c r="AT632" s="2"/>
      <c r="AU632" s="2"/>
      <c r="AV632" s="2"/>
      <c r="BC632" s="1"/>
      <c r="BD632" s="1"/>
      <c r="BE632" s="1"/>
    </row>
    <row r="633" spans="1:57" s="3" customFormat="1" x14ac:dyDescent="0.25">
      <c r="A633"/>
      <c r="B63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K633" s="2"/>
      <c r="AL633" s="2"/>
      <c r="AM633" s="2"/>
      <c r="AN633" s="2"/>
      <c r="AO633" s="2"/>
      <c r="AR633" s="2"/>
      <c r="AS633" s="2"/>
      <c r="AT633" s="2"/>
      <c r="AU633" s="2"/>
      <c r="AV633" s="2"/>
      <c r="BC633" s="1"/>
      <c r="BD633" s="1"/>
      <c r="BE633" s="1"/>
    </row>
    <row r="634" spans="1:57" s="3" customFormat="1" x14ac:dyDescent="0.25">
      <c r="A634"/>
      <c r="B634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K634" s="2"/>
      <c r="AL634" s="2"/>
      <c r="AM634" s="2"/>
      <c r="AN634" s="2"/>
      <c r="AO634" s="2"/>
      <c r="AR634" s="2"/>
      <c r="AS634" s="2"/>
      <c r="AT634" s="2"/>
      <c r="AU634" s="2"/>
      <c r="AV634" s="2"/>
      <c r="BC634" s="1"/>
      <c r="BD634" s="1"/>
      <c r="BE634" s="1"/>
    </row>
    <row r="635" spans="1:57" s="3" customFormat="1" x14ac:dyDescent="0.25">
      <c r="A635"/>
      <c r="B635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K635" s="2"/>
      <c r="AL635" s="2"/>
      <c r="AM635" s="2"/>
      <c r="AN635" s="2"/>
      <c r="AO635" s="2"/>
      <c r="AR635" s="2"/>
      <c r="AS635" s="2"/>
      <c r="AT635" s="2"/>
      <c r="AU635" s="2"/>
      <c r="AV635" s="2"/>
      <c r="BC635" s="1"/>
      <c r="BD635" s="1"/>
      <c r="BE635" s="1"/>
    </row>
    <row r="636" spans="1:57" s="3" customFormat="1" x14ac:dyDescent="0.25">
      <c r="A636"/>
      <c r="B636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K636" s="2"/>
      <c r="AL636" s="2"/>
      <c r="AM636" s="2"/>
      <c r="AN636" s="2"/>
      <c r="AO636" s="2"/>
      <c r="AR636" s="2"/>
      <c r="AS636" s="2"/>
      <c r="AT636" s="2"/>
      <c r="AU636" s="2"/>
      <c r="AV636" s="2"/>
      <c r="BC636" s="1"/>
      <c r="BD636" s="1"/>
      <c r="BE636" s="1"/>
    </row>
    <row r="637" spans="1:57" s="3" customFormat="1" x14ac:dyDescent="0.25">
      <c r="A637"/>
      <c r="B637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K637" s="2"/>
      <c r="AL637" s="2"/>
      <c r="AM637" s="2"/>
      <c r="AN637" s="2"/>
      <c r="AO637" s="2"/>
      <c r="AR637" s="2"/>
      <c r="AS637" s="2"/>
      <c r="AT637" s="2"/>
      <c r="AU637" s="2"/>
      <c r="AV637" s="2"/>
      <c r="BC637" s="1"/>
      <c r="BD637" s="1"/>
      <c r="BE637" s="1"/>
    </row>
    <row r="638" spans="1:57" s="3" customFormat="1" x14ac:dyDescent="0.25">
      <c r="A638"/>
      <c r="B638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K638" s="2"/>
      <c r="AL638" s="2"/>
      <c r="AM638" s="2"/>
      <c r="AN638" s="2"/>
      <c r="AO638" s="2"/>
      <c r="AR638" s="2"/>
      <c r="AS638" s="2"/>
      <c r="AT638" s="2"/>
      <c r="AU638" s="2"/>
      <c r="AV638" s="2"/>
      <c r="BC638" s="1"/>
      <c r="BD638" s="1"/>
      <c r="BE638" s="1"/>
    </row>
    <row r="639" spans="1:57" s="3" customFormat="1" x14ac:dyDescent="0.25">
      <c r="A639"/>
      <c r="B639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K639" s="2"/>
      <c r="AL639" s="2"/>
      <c r="AM639" s="2"/>
      <c r="AN639" s="2"/>
      <c r="AO639" s="2"/>
      <c r="AR639" s="2"/>
      <c r="AS639" s="2"/>
      <c r="AT639" s="2"/>
      <c r="AU639" s="2"/>
      <c r="AV639" s="2"/>
      <c r="BC639" s="1"/>
      <c r="BD639" s="1"/>
      <c r="BE639" s="1"/>
    </row>
    <row r="640" spans="1:57" s="3" customFormat="1" x14ac:dyDescent="0.25">
      <c r="A640"/>
      <c r="B640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K640" s="2"/>
      <c r="AL640" s="2"/>
      <c r="AM640" s="2"/>
      <c r="AN640" s="2"/>
      <c r="AO640" s="2"/>
      <c r="AR640" s="2"/>
      <c r="AS640" s="2"/>
      <c r="AT640" s="2"/>
      <c r="AU640" s="2"/>
      <c r="AV640" s="2"/>
      <c r="BC640" s="1"/>
      <c r="BD640" s="1"/>
      <c r="BE640" s="1"/>
    </row>
    <row r="641" spans="1:57" s="3" customFormat="1" x14ac:dyDescent="0.25">
      <c r="A641"/>
      <c r="B64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K641" s="2"/>
      <c r="AL641" s="2"/>
      <c r="AM641" s="2"/>
      <c r="AN641" s="2"/>
      <c r="AO641" s="2"/>
      <c r="AR641" s="2"/>
      <c r="AS641" s="2"/>
      <c r="AT641" s="2"/>
      <c r="AU641" s="2"/>
      <c r="AV641" s="2"/>
      <c r="BC641" s="1"/>
      <c r="BD641" s="1"/>
      <c r="BE641" s="1"/>
    </row>
    <row r="642" spans="1:57" s="3" customFormat="1" x14ac:dyDescent="0.25">
      <c r="A642"/>
      <c r="B64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K642" s="2"/>
      <c r="AL642" s="2"/>
      <c r="AM642" s="2"/>
      <c r="AN642" s="2"/>
      <c r="AO642" s="2"/>
      <c r="AR642" s="2"/>
      <c r="AS642" s="2"/>
      <c r="AT642" s="2"/>
      <c r="AU642" s="2"/>
      <c r="AV642" s="2"/>
      <c r="BC642" s="1"/>
      <c r="BD642" s="1"/>
      <c r="BE642" s="1"/>
    </row>
    <row r="643" spans="1:57" s="3" customFormat="1" x14ac:dyDescent="0.25">
      <c r="A643"/>
      <c r="B64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K643" s="2"/>
      <c r="AL643" s="2"/>
      <c r="AM643" s="2"/>
      <c r="AN643" s="2"/>
      <c r="AO643" s="2"/>
      <c r="AR643" s="2"/>
      <c r="AS643" s="2"/>
      <c r="AT643" s="2"/>
      <c r="AU643" s="2"/>
      <c r="AV643" s="2"/>
      <c r="BC643" s="1"/>
      <c r="BD643" s="1"/>
      <c r="BE643" s="1"/>
    </row>
    <row r="644" spans="1:57" s="3" customFormat="1" x14ac:dyDescent="0.25">
      <c r="A644"/>
      <c r="B644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K644" s="2"/>
      <c r="AL644" s="2"/>
      <c r="AM644" s="2"/>
      <c r="AN644" s="2"/>
      <c r="AO644" s="2"/>
      <c r="AR644" s="2"/>
      <c r="AS644" s="2"/>
      <c r="AT644" s="2"/>
      <c r="AU644" s="2"/>
      <c r="AV644" s="2"/>
      <c r="BC644" s="1"/>
      <c r="BD644" s="1"/>
      <c r="BE644" s="1"/>
    </row>
    <row r="645" spans="1:57" s="3" customFormat="1" x14ac:dyDescent="0.25">
      <c r="A645"/>
      <c r="B645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K645" s="2"/>
      <c r="AL645" s="2"/>
      <c r="AM645" s="2"/>
      <c r="AN645" s="2"/>
      <c r="AO645" s="2"/>
      <c r="AR645" s="2"/>
      <c r="AS645" s="2"/>
      <c r="AT645" s="2"/>
      <c r="AU645" s="2"/>
      <c r="AV645" s="2"/>
      <c r="BC645" s="1"/>
      <c r="BD645" s="1"/>
      <c r="BE645" s="1"/>
    </row>
    <row r="646" spans="1:57" s="3" customFormat="1" x14ac:dyDescent="0.25">
      <c r="A646"/>
      <c r="B646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K646" s="2"/>
      <c r="AL646" s="2"/>
      <c r="AM646" s="2"/>
      <c r="AN646" s="2"/>
      <c r="AO646" s="2"/>
      <c r="AR646" s="2"/>
      <c r="AS646" s="2"/>
      <c r="AT646" s="2"/>
      <c r="AU646" s="2"/>
      <c r="AV646" s="2"/>
      <c r="BC646" s="1"/>
      <c r="BD646" s="1"/>
      <c r="BE646" s="1"/>
    </row>
    <row r="647" spans="1:57" s="3" customFormat="1" x14ac:dyDescent="0.25">
      <c r="A647"/>
      <c r="B647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K647" s="2"/>
      <c r="AL647" s="2"/>
      <c r="AM647" s="2"/>
      <c r="AN647" s="2"/>
      <c r="AO647" s="2"/>
      <c r="AR647" s="2"/>
      <c r="AS647" s="2"/>
      <c r="AT647" s="2"/>
      <c r="AU647" s="2"/>
      <c r="AV647" s="2"/>
      <c r="BC647" s="1"/>
      <c r="BD647" s="1"/>
      <c r="BE647" s="1"/>
    </row>
    <row r="648" spans="1:57" s="3" customFormat="1" x14ac:dyDescent="0.25">
      <c r="A648"/>
      <c r="B648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K648" s="2"/>
      <c r="AL648" s="2"/>
      <c r="AM648" s="2"/>
      <c r="AN648" s="2"/>
      <c r="AO648" s="2"/>
      <c r="AR648" s="2"/>
      <c r="AS648" s="2"/>
      <c r="AT648" s="2"/>
      <c r="AU648" s="2"/>
      <c r="AV648" s="2"/>
      <c r="BC648" s="1"/>
      <c r="BD648" s="1"/>
      <c r="BE648" s="1"/>
    </row>
    <row r="649" spans="1:57" s="3" customFormat="1" x14ac:dyDescent="0.25">
      <c r="A649"/>
      <c r="B649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K649" s="2"/>
      <c r="AL649" s="2"/>
      <c r="AM649" s="2"/>
      <c r="AN649" s="2"/>
      <c r="AO649" s="2"/>
      <c r="AR649" s="2"/>
      <c r="AS649" s="2"/>
      <c r="AT649" s="2"/>
      <c r="AU649" s="2"/>
      <c r="AV649" s="2"/>
      <c r="BC649" s="1"/>
      <c r="BD649" s="1"/>
      <c r="BE649" s="1"/>
    </row>
    <row r="650" spans="1:57" s="3" customFormat="1" x14ac:dyDescent="0.25">
      <c r="A650"/>
      <c r="B650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K650" s="2"/>
      <c r="AL650" s="2"/>
      <c r="AM650" s="2"/>
      <c r="AN650" s="2"/>
      <c r="AO650" s="2"/>
      <c r="AR650" s="2"/>
      <c r="AS650" s="2"/>
      <c r="AT650" s="2"/>
      <c r="AU650" s="2"/>
      <c r="AV650" s="2"/>
      <c r="BC650" s="1"/>
      <c r="BD650" s="1"/>
      <c r="BE650" s="1"/>
    </row>
    <row r="651" spans="1:57" s="3" customFormat="1" x14ac:dyDescent="0.25">
      <c r="A651"/>
      <c r="B65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K651" s="2"/>
      <c r="AL651" s="2"/>
      <c r="AM651" s="2"/>
      <c r="AN651" s="2"/>
      <c r="AO651" s="2"/>
      <c r="AR651" s="2"/>
      <c r="AS651" s="2"/>
      <c r="AT651" s="2"/>
      <c r="AU651" s="2"/>
      <c r="AV651" s="2"/>
      <c r="BC651" s="1"/>
      <c r="BD651" s="1"/>
      <c r="BE651" s="1"/>
    </row>
    <row r="652" spans="1:57" s="3" customFormat="1" x14ac:dyDescent="0.25">
      <c r="A652"/>
      <c r="B65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K652" s="2"/>
      <c r="AL652" s="2"/>
      <c r="AM652" s="2"/>
      <c r="AN652" s="2"/>
      <c r="AO652" s="2"/>
      <c r="AR652" s="2"/>
      <c r="AS652" s="2"/>
      <c r="AT652" s="2"/>
      <c r="AU652" s="2"/>
      <c r="AV652" s="2"/>
      <c r="BC652" s="1"/>
      <c r="BD652" s="1"/>
      <c r="BE652" s="1"/>
    </row>
    <row r="653" spans="1:57" s="3" customFormat="1" x14ac:dyDescent="0.25">
      <c r="A653"/>
      <c r="B65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K653" s="2"/>
      <c r="AL653" s="2"/>
      <c r="AM653" s="2"/>
      <c r="AN653" s="2"/>
      <c r="AO653" s="2"/>
      <c r="AR653" s="2"/>
      <c r="AS653" s="2"/>
      <c r="AT653" s="2"/>
      <c r="AU653" s="2"/>
      <c r="AV653" s="2"/>
      <c r="BC653" s="1"/>
      <c r="BD653" s="1"/>
      <c r="BE653" s="1"/>
    </row>
    <row r="654" spans="1:57" s="3" customFormat="1" x14ac:dyDescent="0.25">
      <c r="A654"/>
      <c r="B654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K654" s="2"/>
      <c r="AL654" s="2"/>
      <c r="AM654" s="2"/>
      <c r="AN654" s="2"/>
      <c r="AO654" s="2"/>
      <c r="AR654" s="2"/>
      <c r="AS654" s="2"/>
      <c r="AT654" s="2"/>
      <c r="AU654" s="2"/>
      <c r="AV654" s="2"/>
      <c r="BC654" s="1"/>
      <c r="BD654" s="1"/>
      <c r="BE654" s="1"/>
    </row>
    <row r="655" spans="1:57" s="3" customFormat="1" x14ac:dyDescent="0.25">
      <c r="A655"/>
      <c r="B655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K655" s="2"/>
      <c r="AL655" s="2"/>
      <c r="AM655" s="2"/>
      <c r="AN655" s="2"/>
      <c r="AO655" s="2"/>
      <c r="AR655" s="2"/>
      <c r="AS655" s="2"/>
      <c r="AT655" s="2"/>
      <c r="AU655" s="2"/>
      <c r="AV655" s="2"/>
      <c r="BC655" s="1"/>
      <c r="BD655" s="1"/>
      <c r="BE655" s="1"/>
    </row>
    <row r="656" spans="1:57" s="3" customFormat="1" x14ac:dyDescent="0.25">
      <c r="A656"/>
      <c r="B656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K656" s="2"/>
      <c r="AL656" s="2"/>
      <c r="AM656" s="2"/>
      <c r="AN656" s="2"/>
      <c r="AO656" s="2"/>
      <c r="AR656" s="2"/>
      <c r="AS656" s="2"/>
      <c r="AT656" s="2"/>
      <c r="AU656" s="2"/>
      <c r="AV656" s="2"/>
      <c r="BC656" s="1"/>
      <c r="BD656" s="1"/>
      <c r="BE656" s="1"/>
    </row>
    <row r="657" spans="1:57" s="3" customFormat="1" x14ac:dyDescent="0.25">
      <c r="A657"/>
      <c r="B657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K657" s="2"/>
      <c r="AL657" s="2"/>
      <c r="AM657" s="2"/>
      <c r="AN657" s="2"/>
      <c r="AO657" s="2"/>
      <c r="AR657" s="2"/>
      <c r="AS657" s="2"/>
      <c r="AT657" s="2"/>
      <c r="AU657" s="2"/>
      <c r="AV657" s="2"/>
      <c r="BC657" s="1"/>
      <c r="BD657" s="1"/>
      <c r="BE657" s="1"/>
    </row>
    <row r="658" spans="1:57" s="3" customFormat="1" x14ac:dyDescent="0.25">
      <c r="A658"/>
      <c r="B658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K658" s="2"/>
      <c r="AL658" s="2"/>
      <c r="AM658" s="2"/>
      <c r="AN658" s="2"/>
      <c r="AO658" s="2"/>
      <c r="AR658" s="2"/>
      <c r="AS658" s="2"/>
      <c r="AT658" s="2"/>
      <c r="AU658" s="2"/>
      <c r="AV658" s="2"/>
      <c r="BC658" s="1"/>
      <c r="BD658" s="1"/>
      <c r="BE658" s="1"/>
    </row>
    <row r="659" spans="1:57" s="3" customFormat="1" x14ac:dyDescent="0.25">
      <c r="A659"/>
      <c r="B659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K659" s="2"/>
      <c r="AL659" s="2"/>
      <c r="AM659" s="2"/>
      <c r="AN659" s="2"/>
      <c r="AO659" s="2"/>
      <c r="AR659" s="2"/>
      <c r="AS659" s="2"/>
      <c r="AT659" s="2"/>
      <c r="AU659" s="2"/>
      <c r="AV659" s="2"/>
      <c r="BC659" s="1"/>
      <c r="BD659" s="1"/>
      <c r="BE659" s="1"/>
    </row>
    <row r="660" spans="1:57" s="3" customFormat="1" x14ac:dyDescent="0.25">
      <c r="A660"/>
      <c r="B660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K660" s="2"/>
      <c r="AL660" s="2"/>
      <c r="AM660" s="2"/>
      <c r="AN660" s="2"/>
      <c r="AO660" s="2"/>
      <c r="AR660" s="2"/>
      <c r="AS660" s="2"/>
      <c r="AT660" s="2"/>
      <c r="AU660" s="2"/>
      <c r="AV660" s="2"/>
      <c r="BC660" s="1"/>
      <c r="BD660" s="1"/>
      <c r="BE660" s="1"/>
    </row>
    <row r="661" spans="1:57" s="3" customFormat="1" x14ac:dyDescent="0.25">
      <c r="A661"/>
      <c r="B66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K661" s="2"/>
      <c r="AL661" s="2"/>
      <c r="AM661" s="2"/>
      <c r="AN661" s="2"/>
      <c r="AO661" s="2"/>
      <c r="AR661" s="2"/>
      <c r="AS661" s="2"/>
      <c r="AT661" s="2"/>
      <c r="AU661" s="2"/>
      <c r="AV661" s="2"/>
      <c r="BC661" s="1"/>
      <c r="BD661" s="1"/>
      <c r="BE661" s="1"/>
    </row>
    <row r="662" spans="1:57" s="3" customFormat="1" x14ac:dyDescent="0.25">
      <c r="A662"/>
      <c r="B66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K662" s="2"/>
      <c r="AL662" s="2"/>
      <c r="AM662" s="2"/>
      <c r="AN662" s="2"/>
      <c r="AO662" s="2"/>
      <c r="AR662" s="2"/>
      <c r="AS662" s="2"/>
      <c r="AT662" s="2"/>
      <c r="AU662" s="2"/>
      <c r="AV662" s="2"/>
      <c r="BC662" s="1"/>
      <c r="BD662" s="1"/>
      <c r="BE662" s="1"/>
    </row>
    <row r="663" spans="1:57" s="3" customFormat="1" x14ac:dyDescent="0.25">
      <c r="A663"/>
      <c r="B66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K663" s="2"/>
      <c r="AL663" s="2"/>
      <c r="AM663" s="2"/>
      <c r="AN663" s="2"/>
      <c r="AO663" s="2"/>
      <c r="AR663" s="2"/>
      <c r="AS663" s="2"/>
      <c r="AT663" s="2"/>
      <c r="AU663" s="2"/>
      <c r="AV663" s="2"/>
      <c r="BC663" s="1"/>
      <c r="BD663" s="1"/>
      <c r="BE663" s="1"/>
    </row>
    <row r="664" spans="1:57" s="3" customFormat="1" x14ac:dyDescent="0.25">
      <c r="A664"/>
      <c r="B664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K664" s="2"/>
      <c r="AL664" s="2"/>
      <c r="AM664" s="2"/>
      <c r="AN664" s="2"/>
      <c r="AO664" s="2"/>
      <c r="AR664" s="2"/>
      <c r="AS664" s="2"/>
      <c r="AT664" s="2"/>
      <c r="AU664" s="2"/>
      <c r="AV664" s="2"/>
      <c r="BC664" s="1"/>
      <c r="BD664" s="1"/>
      <c r="BE664" s="1"/>
    </row>
    <row r="665" spans="1:57" s="3" customFormat="1" x14ac:dyDescent="0.25">
      <c r="A665"/>
      <c r="B665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K665" s="2"/>
      <c r="AL665" s="2"/>
      <c r="AM665" s="2"/>
      <c r="AN665" s="2"/>
      <c r="AO665" s="2"/>
      <c r="AR665" s="2"/>
      <c r="AS665" s="2"/>
      <c r="AT665" s="2"/>
      <c r="AU665" s="2"/>
      <c r="AV665" s="2"/>
      <c r="BC665" s="1"/>
      <c r="BD665" s="1"/>
      <c r="BE665" s="1"/>
    </row>
    <row r="666" spans="1:57" s="3" customFormat="1" x14ac:dyDescent="0.25">
      <c r="A666"/>
      <c r="B666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K666" s="2"/>
      <c r="AL666" s="2"/>
      <c r="AM666" s="2"/>
      <c r="AN666" s="2"/>
      <c r="AO666" s="2"/>
      <c r="AR666" s="2"/>
      <c r="AS666" s="2"/>
      <c r="AT666" s="2"/>
      <c r="AU666" s="2"/>
      <c r="AV666" s="2"/>
      <c r="BC666" s="1"/>
      <c r="BD666" s="1"/>
      <c r="BE666" s="1"/>
    </row>
    <row r="667" spans="1:57" s="3" customFormat="1" x14ac:dyDescent="0.25">
      <c r="A667"/>
      <c r="B667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K667" s="2"/>
      <c r="AL667" s="2"/>
      <c r="AM667" s="2"/>
      <c r="AN667" s="2"/>
      <c r="AO667" s="2"/>
      <c r="AR667" s="2"/>
      <c r="AS667" s="2"/>
      <c r="AT667" s="2"/>
      <c r="AU667" s="2"/>
      <c r="AV667" s="2"/>
      <c r="BC667" s="1"/>
      <c r="BD667" s="1"/>
      <c r="BE667" s="1"/>
    </row>
    <row r="668" spans="1:57" s="3" customFormat="1" x14ac:dyDescent="0.25">
      <c r="A668"/>
      <c r="B668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K668" s="2"/>
      <c r="AL668" s="2"/>
      <c r="AM668" s="2"/>
      <c r="AN668" s="2"/>
      <c r="AO668" s="2"/>
      <c r="AR668" s="2"/>
      <c r="AS668" s="2"/>
      <c r="AT668" s="2"/>
      <c r="AU668" s="2"/>
      <c r="AV668" s="2"/>
      <c r="BC668" s="1"/>
      <c r="BD668" s="1"/>
      <c r="BE668" s="1"/>
    </row>
    <row r="669" spans="1:57" s="3" customFormat="1" x14ac:dyDescent="0.25">
      <c r="A669"/>
      <c r="B669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K669" s="2"/>
      <c r="AL669" s="2"/>
      <c r="AM669" s="2"/>
      <c r="AN669" s="2"/>
      <c r="AO669" s="2"/>
      <c r="AR669" s="2"/>
      <c r="AS669" s="2"/>
      <c r="AT669" s="2"/>
      <c r="AU669" s="2"/>
      <c r="AV669" s="2"/>
      <c r="BC669" s="1"/>
      <c r="BD669" s="1"/>
      <c r="BE669" s="1"/>
    </row>
    <row r="670" spans="1:57" s="3" customFormat="1" x14ac:dyDescent="0.25">
      <c r="A670"/>
      <c r="B670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K670" s="2"/>
      <c r="AL670" s="2"/>
      <c r="AM670" s="2"/>
      <c r="AN670" s="2"/>
      <c r="AO670" s="2"/>
      <c r="AR670" s="2"/>
      <c r="AS670" s="2"/>
      <c r="AT670" s="2"/>
      <c r="AU670" s="2"/>
      <c r="AV670" s="2"/>
      <c r="BC670" s="1"/>
      <c r="BD670" s="1"/>
      <c r="BE670" s="1"/>
    </row>
    <row r="671" spans="1:57" s="3" customFormat="1" x14ac:dyDescent="0.25">
      <c r="A671"/>
      <c r="B67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K671" s="2"/>
      <c r="AL671" s="2"/>
      <c r="AM671" s="2"/>
      <c r="AN671" s="2"/>
      <c r="AO671" s="2"/>
      <c r="AR671" s="2"/>
      <c r="AS671" s="2"/>
      <c r="AT671" s="2"/>
      <c r="AU671" s="2"/>
      <c r="AV671" s="2"/>
      <c r="BC671" s="1"/>
      <c r="BD671" s="1"/>
      <c r="BE671" s="1"/>
    </row>
    <row r="672" spans="1:57" s="3" customFormat="1" x14ac:dyDescent="0.25">
      <c r="A672"/>
      <c r="B67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K672" s="2"/>
      <c r="AL672" s="2"/>
      <c r="AM672" s="2"/>
      <c r="AN672" s="2"/>
      <c r="AO672" s="2"/>
      <c r="AR672" s="2"/>
      <c r="AS672" s="2"/>
      <c r="AT672" s="2"/>
      <c r="AU672" s="2"/>
      <c r="AV672" s="2"/>
      <c r="BC672" s="1"/>
      <c r="BD672" s="1"/>
      <c r="BE672" s="1"/>
    </row>
    <row r="673" spans="1:57" s="3" customFormat="1" x14ac:dyDescent="0.25">
      <c r="A673"/>
      <c r="B67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K673" s="2"/>
      <c r="AL673" s="2"/>
      <c r="AM673" s="2"/>
      <c r="AN673" s="2"/>
      <c r="AO673" s="2"/>
      <c r="AR673" s="2"/>
      <c r="AS673" s="2"/>
      <c r="AT673" s="2"/>
      <c r="AU673" s="2"/>
      <c r="AV673" s="2"/>
      <c r="BC673" s="1"/>
      <c r="BD673" s="1"/>
      <c r="BE673" s="1"/>
    </row>
    <row r="674" spans="1:57" s="3" customFormat="1" x14ac:dyDescent="0.25">
      <c r="A674"/>
      <c r="B674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K674" s="2"/>
      <c r="AL674" s="2"/>
      <c r="AM674" s="2"/>
      <c r="AN674" s="2"/>
      <c r="AO674" s="2"/>
      <c r="AR674" s="2"/>
      <c r="AS674" s="2"/>
      <c r="AT674" s="2"/>
      <c r="AU674" s="2"/>
      <c r="AV674" s="2"/>
      <c r="BC674" s="1"/>
      <c r="BD674" s="1"/>
      <c r="BE674" s="1"/>
    </row>
    <row r="675" spans="1:57" s="3" customFormat="1" x14ac:dyDescent="0.25">
      <c r="A675"/>
      <c r="B675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K675" s="2"/>
      <c r="AL675" s="2"/>
      <c r="AM675" s="2"/>
      <c r="AN675" s="2"/>
      <c r="AO675" s="2"/>
      <c r="AR675" s="2"/>
      <c r="AS675" s="2"/>
      <c r="AT675" s="2"/>
      <c r="AU675" s="2"/>
      <c r="AV675" s="2"/>
      <c r="BC675" s="1"/>
      <c r="BD675" s="1"/>
      <c r="BE675" s="1"/>
    </row>
    <row r="676" spans="1:57" s="3" customFormat="1" x14ac:dyDescent="0.25">
      <c r="A676"/>
      <c r="B676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K676" s="2"/>
      <c r="AL676" s="2"/>
      <c r="AM676" s="2"/>
      <c r="AN676" s="2"/>
      <c r="AO676" s="2"/>
      <c r="AR676" s="2"/>
      <c r="AS676" s="2"/>
      <c r="AT676" s="2"/>
      <c r="AU676" s="2"/>
      <c r="AV676" s="2"/>
      <c r="BC676" s="1"/>
      <c r="BD676" s="1"/>
      <c r="BE676" s="1"/>
    </row>
    <row r="677" spans="1:57" s="3" customFormat="1" x14ac:dyDescent="0.25">
      <c r="A677"/>
      <c r="B677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K677" s="2"/>
      <c r="AL677" s="2"/>
      <c r="AM677" s="2"/>
      <c r="AN677" s="2"/>
      <c r="AO677" s="2"/>
      <c r="AR677" s="2"/>
      <c r="AS677" s="2"/>
      <c r="AT677" s="2"/>
      <c r="AU677" s="2"/>
      <c r="AV677" s="2"/>
      <c r="BC677" s="1"/>
      <c r="BD677" s="1"/>
      <c r="BE677" s="1"/>
    </row>
    <row r="678" spans="1:57" s="3" customFormat="1" x14ac:dyDescent="0.25">
      <c r="A678"/>
      <c r="B678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K678" s="2"/>
      <c r="AL678" s="2"/>
      <c r="AM678" s="2"/>
      <c r="AN678" s="2"/>
      <c r="AO678" s="2"/>
      <c r="AR678" s="2"/>
      <c r="AS678" s="2"/>
      <c r="AT678" s="2"/>
      <c r="AU678" s="2"/>
      <c r="AV678" s="2"/>
      <c r="BC678" s="1"/>
      <c r="BD678" s="1"/>
      <c r="BE678" s="1"/>
    </row>
    <row r="679" spans="1:57" s="3" customFormat="1" x14ac:dyDescent="0.25">
      <c r="A679"/>
      <c r="B679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K679" s="2"/>
      <c r="AL679" s="2"/>
      <c r="AM679" s="2"/>
      <c r="AN679" s="2"/>
      <c r="AO679" s="2"/>
      <c r="AR679" s="2"/>
      <c r="AS679" s="2"/>
      <c r="AT679" s="2"/>
      <c r="AU679" s="2"/>
      <c r="AV679" s="2"/>
      <c r="BC679" s="1"/>
      <c r="BD679" s="1"/>
      <c r="BE679" s="1"/>
    </row>
    <row r="680" spans="1:57" s="3" customFormat="1" x14ac:dyDescent="0.25">
      <c r="A680"/>
      <c r="B680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K680" s="2"/>
      <c r="AL680" s="2"/>
      <c r="AM680" s="2"/>
      <c r="AN680" s="2"/>
      <c r="AO680" s="2"/>
      <c r="AR680" s="2"/>
      <c r="AS680" s="2"/>
      <c r="AT680" s="2"/>
      <c r="AU680" s="2"/>
      <c r="AV680" s="2"/>
      <c r="BC680" s="1"/>
      <c r="BD680" s="1"/>
      <c r="BE680" s="1"/>
    </row>
    <row r="681" spans="1:57" s="3" customFormat="1" x14ac:dyDescent="0.25">
      <c r="A681"/>
      <c r="B68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K681" s="2"/>
      <c r="AL681" s="2"/>
      <c r="AM681" s="2"/>
      <c r="AN681" s="2"/>
      <c r="AO681" s="2"/>
      <c r="AR681" s="2"/>
      <c r="AS681" s="2"/>
      <c r="AT681" s="2"/>
      <c r="AU681" s="2"/>
      <c r="AV681" s="2"/>
      <c r="BC681" s="1"/>
      <c r="BD681" s="1"/>
      <c r="BE681" s="1"/>
    </row>
    <row r="682" spans="1:57" s="3" customFormat="1" x14ac:dyDescent="0.25">
      <c r="A682"/>
      <c r="B68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K682" s="2"/>
      <c r="AL682" s="2"/>
      <c r="AM682" s="2"/>
      <c r="AN682" s="2"/>
      <c r="AO682" s="2"/>
      <c r="AR682" s="2"/>
      <c r="AS682" s="2"/>
      <c r="AT682" s="2"/>
      <c r="AU682" s="2"/>
      <c r="AV682" s="2"/>
      <c r="BC682" s="1"/>
      <c r="BD682" s="1"/>
      <c r="BE682" s="1"/>
    </row>
    <row r="683" spans="1:57" s="3" customFormat="1" x14ac:dyDescent="0.25">
      <c r="A683"/>
      <c r="B68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K683" s="2"/>
      <c r="AL683" s="2"/>
      <c r="AM683" s="2"/>
      <c r="AN683" s="2"/>
      <c r="AO683" s="2"/>
      <c r="AR683" s="2"/>
      <c r="AS683" s="2"/>
      <c r="AT683" s="2"/>
      <c r="AU683" s="2"/>
      <c r="AV683" s="2"/>
      <c r="BC683" s="1"/>
      <c r="BD683" s="1"/>
      <c r="BE683" s="1"/>
    </row>
    <row r="684" spans="1:57" s="3" customFormat="1" x14ac:dyDescent="0.25">
      <c r="A684"/>
      <c r="B684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K684" s="2"/>
      <c r="AL684" s="2"/>
      <c r="AM684" s="2"/>
      <c r="AN684" s="2"/>
      <c r="AO684" s="2"/>
      <c r="AR684" s="2"/>
      <c r="AS684" s="2"/>
      <c r="AT684" s="2"/>
      <c r="AU684" s="2"/>
      <c r="AV684" s="2"/>
      <c r="BC684" s="1"/>
      <c r="BD684" s="1"/>
      <c r="BE684" s="1"/>
    </row>
    <row r="685" spans="1:57" s="3" customFormat="1" x14ac:dyDescent="0.25">
      <c r="A685"/>
      <c r="B685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K685" s="2"/>
      <c r="AL685" s="2"/>
      <c r="AM685" s="2"/>
      <c r="AN685" s="2"/>
      <c r="AO685" s="2"/>
      <c r="AR685" s="2"/>
      <c r="AS685" s="2"/>
      <c r="AT685" s="2"/>
      <c r="AU685" s="2"/>
      <c r="AV685" s="2"/>
      <c r="BC685" s="1"/>
      <c r="BD685" s="1"/>
      <c r="BE685" s="1"/>
    </row>
    <row r="686" spans="1:57" s="3" customFormat="1" x14ac:dyDescent="0.25">
      <c r="A686"/>
      <c r="B686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K686" s="2"/>
      <c r="AL686" s="2"/>
      <c r="AM686" s="2"/>
      <c r="AN686" s="2"/>
      <c r="AO686" s="2"/>
      <c r="AR686" s="2"/>
      <c r="AS686" s="2"/>
      <c r="AT686" s="2"/>
      <c r="AU686" s="2"/>
      <c r="AV686" s="2"/>
      <c r="BC686" s="1"/>
      <c r="BD686" s="1"/>
      <c r="BE686" s="1"/>
    </row>
    <row r="687" spans="1:57" s="3" customFormat="1" x14ac:dyDescent="0.25">
      <c r="A687"/>
      <c r="B687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K687" s="2"/>
      <c r="AL687" s="2"/>
      <c r="AM687" s="2"/>
      <c r="AN687" s="2"/>
      <c r="AO687" s="2"/>
      <c r="AR687" s="2"/>
      <c r="AS687" s="2"/>
      <c r="AT687" s="2"/>
      <c r="AU687" s="2"/>
      <c r="AV687" s="2"/>
      <c r="BC687" s="1"/>
      <c r="BD687" s="1"/>
      <c r="BE687" s="1"/>
    </row>
    <row r="688" spans="1:57" s="3" customFormat="1" x14ac:dyDescent="0.25">
      <c r="A688"/>
      <c r="B688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K688" s="2"/>
      <c r="AL688" s="2"/>
      <c r="AM688" s="2"/>
      <c r="AN688" s="2"/>
      <c r="AO688" s="2"/>
      <c r="AR688" s="2"/>
      <c r="AS688" s="2"/>
      <c r="AT688" s="2"/>
      <c r="AU688" s="2"/>
      <c r="AV688" s="2"/>
      <c r="BC688" s="1"/>
      <c r="BD688" s="1"/>
      <c r="BE688" s="1"/>
    </row>
    <row r="689" spans="1:57" s="3" customFormat="1" x14ac:dyDescent="0.25">
      <c r="A689"/>
      <c r="B689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K689" s="2"/>
      <c r="AL689" s="2"/>
      <c r="AM689" s="2"/>
      <c r="AN689" s="2"/>
      <c r="AO689" s="2"/>
      <c r="AR689" s="2"/>
      <c r="AS689" s="2"/>
      <c r="AT689" s="2"/>
      <c r="AU689" s="2"/>
      <c r="AV689" s="2"/>
      <c r="BC689" s="1"/>
      <c r="BD689" s="1"/>
      <c r="BE689" s="1"/>
    </row>
    <row r="690" spans="1:57" s="3" customFormat="1" x14ac:dyDescent="0.25">
      <c r="A690"/>
      <c r="B690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K690" s="2"/>
      <c r="AL690" s="2"/>
      <c r="AM690" s="2"/>
      <c r="AN690" s="2"/>
      <c r="AO690" s="2"/>
      <c r="AR690" s="2"/>
      <c r="AS690" s="2"/>
      <c r="AT690" s="2"/>
      <c r="AU690" s="2"/>
      <c r="AV690" s="2"/>
      <c r="BC690" s="1"/>
      <c r="BD690" s="1"/>
      <c r="BE690" s="1"/>
    </row>
    <row r="691" spans="1:57" s="3" customFormat="1" x14ac:dyDescent="0.25">
      <c r="A691"/>
      <c r="B69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K691" s="2"/>
      <c r="AL691" s="2"/>
      <c r="AM691" s="2"/>
      <c r="AN691" s="2"/>
      <c r="AO691" s="2"/>
      <c r="AR691" s="2"/>
      <c r="AS691" s="2"/>
      <c r="AT691" s="2"/>
      <c r="AU691" s="2"/>
      <c r="AV691" s="2"/>
      <c r="BC691" s="1"/>
      <c r="BD691" s="1"/>
      <c r="BE691" s="1"/>
    </row>
    <row r="692" spans="1:57" s="3" customFormat="1" x14ac:dyDescent="0.25">
      <c r="A692"/>
      <c r="B69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K692" s="2"/>
      <c r="AL692" s="2"/>
      <c r="AM692" s="2"/>
      <c r="AN692" s="2"/>
      <c r="AO692" s="2"/>
      <c r="AR692" s="2"/>
      <c r="AS692" s="2"/>
      <c r="AT692" s="2"/>
      <c r="AU692" s="2"/>
      <c r="AV692" s="2"/>
      <c r="BC692" s="1"/>
      <c r="BD692" s="1"/>
      <c r="BE692" s="1"/>
    </row>
    <row r="693" spans="1:57" s="3" customFormat="1" x14ac:dyDescent="0.25">
      <c r="A693"/>
      <c r="B69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K693" s="2"/>
      <c r="AL693" s="2"/>
      <c r="AM693" s="2"/>
      <c r="AN693" s="2"/>
      <c r="AO693" s="2"/>
      <c r="AR693" s="2"/>
      <c r="AS693" s="2"/>
      <c r="AT693" s="2"/>
      <c r="AU693" s="2"/>
      <c r="AV693" s="2"/>
      <c r="BC693" s="1"/>
      <c r="BD693" s="1"/>
      <c r="BE693" s="1"/>
    </row>
    <row r="694" spans="1:57" s="3" customFormat="1" x14ac:dyDescent="0.25">
      <c r="A694"/>
      <c r="B694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K694" s="2"/>
      <c r="AL694" s="2"/>
      <c r="AM694" s="2"/>
      <c r="AN694" s="2"/>
      <c r="AO694" s="2"/>
      <c r="AR694" s="2"/>
      <c r="AS694" s="2"/>
      <c r="AT694" s="2"/>
      <c r="AU694" s="2"/>
      <c r="AV694" s="2"/>
      <c r="BC694" s="1"/>
      <c r="BD694" s="1"/>
      <c r="BE694" s="1"/>
    </row>
    <row r="695" spans="1:57" s="3" customFormat="1" x14ac:dyDescent="0.25">
      <c r="A695"/>
      <c r="B695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K695" s="2"/>
      <c r="AL695" s="2"/>
      <c r="AM695" s="2"/>
      <c r="AN695" s="2"/>
      <c r="AO695" s="2"/>
      <c r="AR695" s="2"/>
      <c r="AS695" s="2"/>
      <c r="AT695" s="2"/>
      <c r="AU695" s="2"/>
      <c r="AV695" s="2"/>
      <c r="BC695" s="1"/>
      <c r="BD695" s="1"/>
      <c r="BE695" s="1"/>
    </row>
    <row r="696" spans="1:57" s="3" customFormat="1" x14ac:dyDescent="0.25">
      <c r="A696"/>
      <c r="B696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K696" s="2"/>
      <c r="AL696" s="2"/>
      <c r="AM696" s="2"/>
      <c r="AN696" s="2"/>
      <c r="AO696" s="2"/>
      <c r="AR696" s="2"/>
      <c r="AS696" s="2"/>
      <c r="AT696" s="2"/>
      <c r="AU696" s="2"/>
      <c r="AV696" s="2"/>
      <c r="BC696" s="1"/>
      <c r="BD696" s="1"/>
      <c r="BE696" s="1"/>
    </row>
    <row r="697" spans="1:57" s="3" customFormat="1" x14ac:dyDescent="0.25">
      <c r="A697"/>
      <c r="B697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K697" s="2"/>
      <c r="AL697" s="2"/>
      <c r="AM697" s="2"/>
      <c r="AN697" s="2"/>
      <c r="AO697" s="2"/>
      <c r="AR697" s="2"/>
      <c r="AS697" s="2"/>
      <c r="AT697" s="2"/>
      <c r="AU697" s="2"/>
      <c r="AV697" s="2"/>
      <c r="BC697" s="1"/>
      <c r="BD697" s="1"/>
      <c r="BE697" s="1"/>
    </row>
    <row r="698" spans="1:57" s="3" customFormat="1" x14ac:dyDescent="0.25">
      <c r="A698"/>
      <c r="B698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K698" s="2"/>
      <c r="AL698" s="2"/>
      <c r="AM698" s="2"/>
      <c r="AN698" s="2"/>
      <c r="AO698" s="2"/>
      <c r="AR698" s="2"/>
      <c r="AS698" s="2"/>
      <c r="AT698" s="2"/>
      <c r="AU698" s="2"/>
      <c r="AV698" s="2"/>
      <c r="BC698" s="1"/>
      <c r="BD698" s="1"/>
      <c r="BE698" s="1"/>
    </row>
    <row r="699" spans="1:57" s="3" customFormat="1" x14ac:dyDescent="0.25">
      <c r="A699"/>
      <c r="B699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K699" s="2"/>
      <c r="AL699" s="2"/>
      <c r="AM699" s="2"/>
      <c r="AN699" s="2"/>
      <c r="AO699" s="2"/>
      <c r="AR699" s="2"/>
      <c r="AS699" s="2"/>
      <c r="AT699" s="2"/>
      <c r="AU699" s="2"/>
      <c r="AV699" s="2"/>
      <c r="BC699" s="1"/>
      <c r="BD699" s="1"/>
      <c r="BE699" s="1"/>
    </row>
    <row r="700" spans="1:57" s="3" customFormat="1" x14ac:dyDescent="0.25">
      <c r="A700"/>
      <c r="B700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K700" s="2"/>
      <c r="AL700" s="2"/>
      <c r="AM700" s="2"/>
      <c r="AN700" s="2"/>
      <c r="AO700" s="2"/>
      <c r="AR700" s="2"/>
      <c r="AS700" s="2"/>
      <c r="AT700" s="2"/>
      <c r="AU700" s="2"/>
      <c r="AV700" s="2"/>
      <c r="BC700" s="1"/>
      <c r="BD700" s="1"/>
      <c r="BE700" s="1"/>
    </row>
    <row r="701" spans="1:57" s="3" customFormat="1" x14ac:dyDescent="0.25">
      <c r="A701"/>
      <c r="B70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K701" s="2"/>
      <c r="AL701" s="2"/>
      <c r="AM701" s="2"/>
      <c r="AN701" s="2"/>
      <c r="AO701" s="2"/>
      <c r="AR701" s="2"/>
      <c r="AS701" s="2"/>
      <c r="AT701" s="2"/>
      <c r="AU701" s="2"/>
      <c r="AV701" s="2"/>
      <c r="BC701" s="1"/>
      <c r="BD701" s="1"/>
      <c r="BE701" s="1"/>
    </row>
    <row r="702" spans="1:57" s="3" customFormat="1" x14ac:dyDescent="0.25">
      <c r="A702"/>
      <c r="B70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K702" s="2"/>
      <c r="AL702" s="2"/>
      <c r="AM702" s="2"/>
      <c r="AN702" s="2"/>
      <c r="AO702" s="2"/>
      <c r="AR702" s="2"/>
      <c r="AS702" s="2"/>
      <c r="AT702" s="2"/>
      <c r="AU702" s="2"/>
      <c r="AV702" s="2"/>
      <c r="BC702" s="1"/>
      <c r="BD702" s="1"/>
      <c r="BE702" s="1"/>
    </row>
    <row r="703" spans="1:57" s="3" customFormat="1" x14ac:dyDescent="0.25">
      <c r="A703"/>
      <c r="B70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K703" s="2"/>
      <c r="AL703" s="2"/>
      <c r="AM703" s="2"/>
      <c r="AN703" s="2"/>
      <c r="AO703" s="2"/>
      <c r="AR703" s="2"/>
      <c r="AS703" s="2"/>
      <c r="AT703" s="2"/>
      <c r="AU703" s="2"/>
      <c r="AV703" s="2"/>
      <c r="BC703" s="1"/>
      <c r="BD703" s="1"/>
      <c r="BE703" s="1"/>
    </row>
    <row r="704" spans="1:57" s="3" customFormat="1" x14ac:dyDescent="0.25">
      <c r="A704"/>
      <c r="B704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K704" s="2"/>
      <c r="AL704" s="2"/>
      <c r="AM704" s="2"/>
      <c r="AN704" s="2"/>
      <c r="AO704" s="2"/>
      <c r="AR704" s="2"/>
      <c r="AS704" s="2"/>
      <c r="AT704" s="2"/>
      <c r="AU704" s="2"/>
      <c r="AV704" s="2"/>
      <c r="BC704" s="1"/>
      <c r="BD704" s="1"/>
      <c r="BE704" s="1"/>
    </row>
    <row r="705" spans="1:57" s="3" customFormat="1" x14ac:dyDescent="0.25">
      <c r="A705"/>
      <c r="B705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K705" s="2"/>
      <c r="AL705" s="2"/>
      <c r="AM705" s="2"/>
      <c r="AN705" s="2"/>
      <c r="AO705" s="2"/>
      <c r="AR705" s="2"/>
      <c r="AS705" s="2"/>
      <c r="AT705" s="2"/>
      <c r="AU705" s="2"/>
      <c r="AV705" s="2"/>
      <c r="BC705" s="1"/>
      <c r="BD705" s="1"/>
      <c r="BE705" s="1"/>
    </row>
    <row r="706" spans="1:57" s="3" customFormat="1" x14ac:dyDescent="0.25">
      <c r="A706"/>
      <c r="B706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K706" s="2"/>
      <c r="AL706" s="2"/>
      <c r="AM706" s="2"/>
      <c r="AN706" s="2"/>
      <c r="AO706" s="2"/>
      <c r="AR706" s="2"/>
      <c r="AS706" s="2"/>
      <c r="AT706" s="2"/>
      <c r="AU706" s="2"/>
      <c r="AV706" s="2"/>
      <c r="BC706" s="1"/>
      <c r="BD706" s="1"/>
      <c r="BE706" s="1"/>
    </row>
    <row r="707" spans="1:57" s="3" customFormat="1" x14ac:dyDescent="0.25">
      <c r="A707"/>
      <c r="B707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K707" s="2"/>
      <c r="AL707" s="2"/>
      <c r="AM707" s="2"/>
      <c r="AN707" s="2"/>
      <c r="AO707" s="2"/>
      <c r="AR707" s="2"/>
      <c r="AS707" s="2"/>
      <c r="AT707" s="2"/>
      <c r="AU707" s="2"/>
      <c r="AV707" s="2"/>
      <c r="BC707" s="1"/>
      <c r="BD707" s="1"/>
      <c r="BE707" s="1"/>
    </row>
    <row r="708" spans="1:57" s="3" customFormat="1" x14ac:dyDescent="0.25">
      <c r="A708"/>
      <c r="B708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K708" s="2"/>
      <c r="AL708" s="2"/>
      <c r="AM708" s="2"/>
      <c r="AN708" s="2"/>
      <c r="AO708" s="2"/>
      <c r="AR708" s="2"/>
      <c r="AS708" s="2"/>
      <c r="AT708" s="2"/>
      <c r="AU708" s="2"/>
      <c r="AV708" s="2"/>
      <c r="BC708" s="1"/>
      <c r="BD708" s="1"/>
      <c r="BE708" s="1"/>
    </row>
    <row r="709" spans="1:57" s="3" customFormat="1" x14ac:dyDescent="0.25">
      <c r="A709"/>
      <c r="B709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K709" s="2"/>
      <c r="AL709" s="2"/>
      <c r="AM709" s="2"/>
      <c r="AN709" s="2"/>
      <c r="AO709" s="2"/>
      <c r="AR709" s="2"/>
      <c r="AS709" s="2"/>
      <c r="AT709" s="2"/>
      <c r="AU709" s="2"/>
      <c r="AV709" s="2"/>
      <c r="BC709" s="1"/>
      <c r="BD709" s="1"/>
      <c r="BE709" s="1"/>
    </row>
    <row r="710" spans="1:57" s="3" customFormat="1" x14ac:dyDescent="0.25">
      <c r="A710"/>
      <c r="B710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K710" s="2"/>
      <c r="AL710" s="2"/>
      <c r="AM710" s="2"/>
      <c r="AN710" s="2"/>
      <c r="AO710" s="2"/>
      <c r="AR710" s="2"/>
      <c r="AS710" s="2"/>
      <c r="AT710" s="2"/>
      <c r="AU710" s="2"/>
      <c r="AV710" s="2"/>
      <c r="BC710" s="1"/>
      <c r="BD710" s="1"/>
      <c r="BE710" s="1"/>
    </row>
    <row r="711" spans="1:57" s="3" customFormat="1" x14ac:dyDescent="0.25">
      <c r="A711"/>
      <c r="B71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K711" s="2"/>
      <c r="AL711" s="2"/>
      <c r="AM711" s="2"/>
      <c r="AN711" s="2"/>
      <c r="AO711" s="2"/>
      <c r="AR711" s="2"/>
      <c r="AS711" s="2"/>
      <c r="AT711" s="2"/>
      <c r="AU711" s="2"/>
      <c r="AV711" s="2"/>
      <c r="BC711" s="1"/>
      <c r="BD711" s="1"/>
      <c r="BE711" s="1"/>
    </row>
    <row r="712" spans="1:57" s="3" customFormat="1" x14ac:dyDescent="0.25">
      <c r="A712"/>
      <c r="B71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K712" s="2"/>
      <c r="AL712" s="2"/>
      <c r="AM712" s="2"/>
      <c r="AN712" s="2"/>
      <c r="AO712" s="2"/>
      <c r="AR712" s="2"/>
      <c r="AS712" s="2"/>
      <c r="AT712" s="2"/>
      <c r="AU712" s="2"/>
      <c r="AV712" s="2"/>
      <c r="BC712" s="1"/>
      <c r="BD712" s="1"/>
      <c r="BE712" s="1"/>
    </row>
    <row r="713" spans="1:57" s="3" customFormat="1" x14ac:dyDescent="0.25">
      <c r="A713"/>
      <c r="B71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K713" s="2"/>
      <c r="AL713" s="2"/>
      <c r="AM713" s="2"/>
      <c r="AN713" s="2"/>
      <c r="AO713" s="2"/>
      <c r="AR713" s="2"/>
      <c r="AS713" s="2"/>
      <c r="AT713" s="2"/>
      <c r="AU713" s="2"/>
      <c r="AV713" s="2"/>
      <c r="BC713" s="1"/>
      <c r="BD713" s="1"/>
      <c r="BE713" s="1"/>
    </row>
    <row r="714" spans="1:57" s="3" customFormat="1" x14ac:dyDescent="0.25">
      <c r="A714"/>
      <c r="B714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K714" s="2"/>
      <c r="AL714" s="2"/>
      <c r="AM714" s="2"/>
      <c r="AN714" s="2"/>
      <c r="AO714" s="2"/>
      <c r="AR714" s="2"/>
      <c r="AS714" s="2"/>
      <c r="AT714" s="2"/>
      <c r="AU714" s="2"/>
      <c r="AV714" s="2"/>
      <c r="BC714" s="1"/>
      <c r="BD714" s="1"/>
      <c r="BE714" s="1"/>
    </row>
    <row r="715" spans="1:57" s="3" customFormat="1" x14ac:dyDescent="0.25">
      <c r="A715"/>
      <c r="B715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K715" s="2"/>
      <c r="AL715" s="2"/>
      <c r="AM715" s="2"/>
      <c r="AN715" s="2"/>
      <c r="AO715" s="2"/>
      <c r="AR715" s="2"/>
      <c r="AS715" s="2"/>
      <c r="AT715" s="2"/>
      <c r="AU715" s="2"/>
      <c r="AV715" s="2"/>
      <c r="BC715" s="1"/>
      <c r="BD715" s="1"/>
      <c r="BE715" s="1"/>
    </row>
    <row r="716" spans="1:57" s="3" customFormat="1" x14ac:dyDescent="0.25">
      <c r="A716"/>
      <c r="B716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K716" s="2"/>
      <c r="AL716" s="2"/>
      <c r="AM716" s="2"/>
      <c r="AN716" s="2"/>
      <c r="AO716" s="2"/>
      <c r="AR716" s="2"/>
      <c r="AS716" s="2"/>
      <c r="AT716" s="2"/>
      <c r="AU716" s="2"/>
      <c r="AV716" s="2"/>
      <c r="BC716" s="1"/>
      <c r="BD716" s="1"/>
      <c r="BE716" s="1"/>
    </row>
    <row r="717" spans="1:57" s="3" customFormat="1" x14ac:dyDescent="0.25">
      <c r="A717"/>
      <c r="B717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K717" s="2"/>
      <c r="AL717" s="2"/>
      <c r="AM717" s="2"/>
      <c r="AN717" s="2"/>
      <c r="AO717" s="2"/>
      <c r="AR717" s="2"/>
      <c r="AS717" s="2"/>
      <c r="AT717" s="2"/>
      <c r="AU717" s="2"/>
      <c r="AV717" s="2"/>
      <c r="BC717" s="1"/>
      <c r="BD717" s="1"/>
      <c r="BE717" s="1"/>
    </row>
    <row r="718" spans="1:57" s="3" customFormat="1" x14ac:dyDescent="0.25">
      <c r="A718"/>
      <c r="B718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K718" s="2"/>
      <c r="AL718" s="2"/>
      <c r="AM718" s="2"/>
      <c r="AN718" s="2"/>
      <c r="AO718" s="2"/>
      <c r="AR718" s="2"/>
      <c r="AS718" s="2"/>
      <c r="AT718" s="2"/>
      <c r="AU718" s="2"/>
      <c r="AV718" s="2"/>
      <c r="BC718" s="1"/>
      <c r="BD718" s="1"/>
      <c r="BE718" s="1"/>
    </row>
    <row r="719" spans="1:57" s="3" customFormat="1" x14ac:dyDescent="0.25">
      <c r="A719"/>
      <c r="B719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K719" s="2"/>
      <c r="AL719" s="2"/>
      <c r="AM719" s="2"/>
      <c r="AN719" s="2"/>
      <c r="AO719" s="2"/>
      <c r="AR719" s="2"/>
      <c r="AS719" s="2"/>
      <c r="AT719" s="2"/>
      <c r="AU719" s="2"/>
      <c r="AV719" s="2"/>
      <c r="BC719" s="1"/>
      <c r="BD719" s="1"/>
      <c r="BE719" s="1"/>
    </row>
    <row r="720" spans="1:57" s="3" customFormat="1" x14ac:dyDescent="0.25">
      <c r="A720"/>
      <c r="B720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K720" s="2"/>
      <c r="AL720" s="2"/>
      <c r="AM720" s="2"/>
      <c r="AN720" s="2"/>
      <c r="AO720" s="2"/>
      <c r="AR720" s="2"/>
      <c r="AS720" s="2"/>
      <c r="AT720" s="2"/>
      <c r="AU720" s="2"/>
      <c r="AV720" s="2"/>
      <c r="BC720" s="1"/>
      <c r="BD720" s="1"/>
      <c r="BE720" s="1"/>
    </row>
    <row r="721" spans="1:57" s="3" customFormat="1" x14ac:dyDescent="0.25">
      <c r="A721"/>
      <c r="B72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K721" s="2"/>
      <c r="AL721" s="2"/>
      <c r="AM721" s="2"/>
      <c r="AN721" s="2"/>
      <c r="AO721" s="2"/>
      <c r="AR721" s="2"/>
      <c r="AS721" s="2"/>
      <c r="AT721" s="2"/>
      <c r="AU721" s="2"/>
      <c r="AV721" s="2"/>
      <c r="BC721" s="1"/>
      <c r="BD721" s="1"/>
      <c r="BE721" s="1"/>
    </row>
    <row r="722" spans="1:57" s="3" customFormat="1" x14ac:dyDescent="0.25">
      <c r="A722"/>
      <c r="B72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K722" s="2"/>
      <c r="AL722" s="2"/>
      <c r="AM722" s="2"/>
      <c r="AN722" s="2"/>
      <c r="AO722" s="2"/>
      <c r="AR722" s="2"/>
      <c r="AS722" s="2"/>
      <c r="AT722" s="2"/>
      <c r="AU722" s="2"/>
      <c r="AV722" s="2"/>
      <c r="BC722" s="1"/>
      <c r="BD722" s="1"/>
      <c r="BE722" s="1"/>
    </row>
    <row r="723" spans="1:57" s="3" customFormat="1" x14ac:dyDescent="0.25">
      <c r="A723"/>
      <c r="B72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K723" s="2"/>
      <c r="AL723" s="2"/>
      <c r="AM723" s="2"/>
      <c r="AN723" s="2"/>
      <c r="AO723" s="2"/>
      <c r="AR723" s="2"/>
      <c r="AS723" s="2"/>
      <c r="AT723" s="2"/>
      <c r="AU723" s="2"/>
      <c r="AV723" s="2"/>
      <c r="BC723" s="1"/>
      <c r="BD723" s="1"/>
      <c r="BE723" s="1"/>
    </row>
    <row r="724" spans="1:57" s="3" customFormat="1" x14ac:dyDescent="0.25">
      <c r="A724"/>
      <c r="B724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K724" s="2"/>
      <c r="AL724" s="2"/>
      <c r="AM724" s="2"/>
      <c r="AN724" s="2"/>
      <c r="AO724" s="2"/>
      <c r="AR724" s="2"/>
      <c r="AS724" s="2"/>
      <c r="AT724" s="2"/>
      <c r="AU724" s="2"/>
      <c r="AV724" s="2"/>
      <c r="BC724" s="1"/>
      <c r="BD724" s="1"/>
      <c r="BE724" s="1"/>
    </row>
    <row r="725" spans="1:57" s="3" customFormat="1" x14ac:dyDescent="0.25">
      <c r="A725"/>
      <c r="B725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K725" s="2"/>
      <c r="AL725" s="2"/>
      <c r="AM725" s="2"/>
      <c r="AN725" s="2"/>
      <c r="AO725" s="2"/>
      <c r="AR725" s="2"/>
      <c r="AS725" s="2"/>
      <c r="AT725" s="2"/>
      <c r="AU725" s="2"/>
      <c r="AV725" s="2"/>
      <c r="BC725" s="1"/>
      <c r="BD725" s="1"/>
      <c r="BE725" s="1"/>
    </row>
    <row r="726" spans="1:57" s="3" customFormat="1" x14ac:dyDescent="0.25">
      <c r="A726"/>
      <c r="B726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K726" s="2"/>
      <c r="AL726" s="2"/>
      <c r="AM726" s="2"/>
      <c r="AN726" s="2"/>
      <c r="AO726" s="2"/>
      <c r="AR726" s="2"/>
      <c r="AS726" s="2"/>
      <c r="AT726" s="2"/>
      <c r="AU726" s="2"/>
      <c r="AV726" s="2"/>
      <c r="BC726" s="1"/>
      <c r="BD726" s="1"/>
      <c r="BE726" s="1"/>
    </row>
    <row r="727" spans="1:57" s="3" customFormat="1" x14ac:dyDescent="0.25">
      <c r="A727"/>
      <c r="B727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K727" s="2"/>
      <c r="AL727" s="2"/>
      <c r="AM727" s="2"/>
      <c r="AN727" s="2"/>
      <c r="AO727" s="2"/>
      <c r="AR727" s="2"/>
      <c r="AS727" s="2"/>
      <c r="AT727" s="2"/>
      <c r="AU727" s="2"/>
      <c r="AV727" s="2"/>
      <c r="BC727" s="1"/>
      <c r="BD727" s="1"/>
      <c r="BE727" s="1"/>
    </row>
    <row r="728" spans="1:57" s="3" customFormat="1" x14ac:dyDescent="0.25">
      <c r="A728"/>
      <c r="B728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K728" s="2"/>
      <c r="AL728" s="2"/>
      <c r="AM728" s="2"/>
      <c r="AN728" s="2"/>
      <c r="AO728" s="2"/>
      <c r="AR728" s="2"/>
      <c r="AS728" s="2"/>
      <c r="AT728" s="2"/>
      <c r="AU728" s="2"/>
      <c r="AV728" s="2"/>
      <c r="BC728" s="1"/>
      <c r="BD728" s="1"/>
      <c r="BE728" s="1"/>
    </row>
    <row r="729" spans="1:57" s="3" customFormat="1" x14ac:dyDescent="0.25">
      <c r="A729"/>
      <c r="B729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K729" s="2"/>
      <c r="AL729" s="2"/>
      <c r="AM729" s="2"/>
      <c r="AN729" s="2"/>
      <c r="AO729" s="2"/>
      <c r="AR729" s="2"/>
      <c r="AS729" s="2"/>
      <c r="AT729" s="2"/>
      <c r="AU729" s="2"/>
      <c r="AV729" s="2"/>
      <c r="BC729" s="1"/>
      <c r="BD729" s="1"/>
      <c r="BE729" s="1"/>
    </row>
    <row r="730" spans="1:57" s="3" customFormat="1" x14ac:dyDescent="0.25">
      <c r="A730"/>
      <c r="B730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K730" s="2"/>
      <c r="AL730" s="2"/>
      <c r="AM730" s="2"/>
      <c r="AN730" s="2"/>
      <c r="AO730" s="2"/>
      <c r="AR730" s="2"/>
      <c r="AS730" s="2"/>
      <c r="AT730" s="2"/>
      <c r="AU730" s="2"/>
      <c r="AV730" s="2"/>
      <c r="BC730" s="1"/>
      <c r="BD730" s="1"/>
      <c r="BE730" s="1"/>
    </row>
    <row r="731" spans="1:57" s="3" customFormat="1" x14ac:dyDescent="0.25">
      <c r="A731"/>
      <c r="B73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K731" s="2"/>
      <c r="AL731" s="2"/>
      <c r="AM731" s="2"/>
      <c r="AN731" s="2"/>
      <c r="AO731" s="2"/>
      <c r="AR731" s="2"/>
      <c r="AS731" s="2"/>
      <c r="AT731" s="2"/>
      <c r="AU731" s="2"/>
      <c r="AV731" s="2"/>
      <c r="BC731" s="1"/>
      <c r="BD731" s="1"/>
      <c r="BE731" s="1"/>
    </row>
    <row r="732" spans="1:57" s="3" customFormat="1" x14ac:dyDescent="0.25">
      <c r="A732"/>
      <c r="B73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K732" s="2"/>
      <c r="AL732" s="2"/>
      <c r="AM732" s="2"/>
      <c r="AN732" s="2"/>
      <c r="AO732" s="2"/>
      <c r="AR732" s="2"/>
      <c r="AS732" s="2"/>
      <c r="AT732" s="2"/>
      <c r="AU732" s="2"/>
      <c r="AV732" s="2"/>
      <c r="BC732" s="1"/>
      <c r="BD732" s="1"/>
      <c r="BE732" s="1"/>
    </row>
    <row r="733" spans="1:57" s="3" customFormat="1" x14ac:dyDescent="0.25">
      <c r="A733"/>
      <c r="B73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K733" s="2"/>
      <c r="AL733" s="2"/>
      <c r="AM733" s="2"/>
      <c r="AN733" s="2"/>
      <c r="AO733" s="2"/>
      <c r="AR733" s="2"/>
      <c r="AS733" s="2"/>
      <c r="AT733" s="2"/>
      <c r="AU733" s="2"/>
      <c r="AV733" s="2"/>
      <c r="BC733" s="1"/>
      <c r="BD733" s="1"/>
      <c r="BE733" s="1"/>
    </row>
    <row r="734" spans="1:57" s="3" customFormat="1" x14ac:dyDescent="0.25">
      <c r="A734"/>
      <c r="B734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K734" s="2"/>
      <c r="AL734" s="2"/>
      <c r="AM734" s="2"/>
      <c r="AN734" s="2"/>
      <c r="AO734" s="2"/>
      <c r="AR734" s="2"/>
      <c r="AS734" s="2"/>
      <c r="AT734" s="2"/>
      <c r="AU734" s="2"/>
      <c r="AV734" s="2"/>
      <c r="BC734" s="1"/>
      <c r="BD734" s="1"/>
      <c r="BE734" s="1"/>
    </row>
    <row r="735" spans="1:57" s="3" customFormat="1" x14ac:dyDescent="0.25">
      <c r="A735"/>
      <c r="B735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K735" s="2"/>
      <c r="AL735" s="2"/>
      <c r="AM735" s="2"/>
      <c r="AN735" s="2"/>
      <c r="AO735" s="2"/>
      <c r="AR735" s="2"/>
      <c r="AS735" s="2"/>
      <c r="AT735" s="2"/>
      <c r="AU735" s="2"/>
      <c r="AV735" s="2"/>
      <c r="BC735" s="1"/>
      <c r="BD735" s="1"/>
      <c r="BE735" s="1"/>
    </row>
    <row r="736" spans="1:57" s="3" customFormat="1" x14ac:dyDescent="0.25">
      <c r="A736"/>
      <c r="B736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K736" s="2"/>
      <c r="AL736" s="2"/>
      <c r="AM736" s="2"/>
      <c r="AN736" s="2"/>
      <c r="AO736" s="2"/>
      <c r="AR736" s="2"/>
      <c r="AS736" s="2"/>
      <c r="AT736" s="2"/>
      <c r="AU736" s="2"/>
      <c r="AV736" s="2"/>
      <c r="BC736" s="1"/>
      <c r="BD736" s="1"/>
      <c r="BE736" s="1"/>
    </row>
    <row r="737" spans="1:57" s="3" customFormat="1" x14ac:dyDescent="0.25">
      <c r="A737"/>
      <c r="B737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K737" s="2"/>
      <c r="AL737" s="2"/>
      <c r="AM737" s="2"/>
      <c r="AN737" s="2"/>
      <c r="AO737" s="2"/>
      <c r="AR737" s="2"/>
      <c r="AS737" s="2"/>
      <c r="AT737" s="2"/>
      <c r="AU737" s="2"/>
      <c r="AV737" s="2"/>
      <c r="BC737" s="1"/>
      <c r="BD737" s="1"/>
      <c r="BE737" s="1"/>
    </row>
    <row r="738" spans="1:57" s="3" customFormat="1" x14ac:dyDescent="0.25">
      <c r="A738"/>
      <c r="B738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K738" s="2"/>
      <c r="AL738" s="2"/>
      <c r="AM738" s="2"/>
      <c r="AN738" s="2"/>
      <c r="AO738" s="2"/>
      <c r="AR738" s="2"/>
      <c r="AS738" s="2"/>
      <c r="AT738" s="2"/>
      <c r="AU738" s="2"/>
      <c r="AV738" s="2"/>
      <c r="BC738" s="1"/>
      <c r="BD738" s="1"/>
      <c r="BE738" s="1"/>
    </row>
    <row r="739" spans="1:57" s="3" customFormat="1" x14ac:dyDescent="0.25">
      <c r="A739"/>
      <c r="B739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K739" s="2"/>
      <c r="AL739" s="2"/>
      <c r="AM739" s="2"/>
      <c r="AN739" s="2"/>
      <c r="AO739" s="2"/>
      <c r="AR739" s="2"/>
      <c r="AS739" s="2"/>
      <c r="AT739" s="2"/>
      <c r="AU739" s="2"/>
      <c r="AV739" s="2"/>
      <c r="BC739" s="1"/>
      <c r="BD739" s="1"/>
      <c r="BE739" s="1"/>
    </row>
    <row r="740" spans="1:57" s="3" customFormat="1" x14ac:dyDescent="0.25">
      <c r="A740"/>
      <c r="B740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K740" s="2"/>
      <c r="AL740" s="2"/>
      <c r="AM740" s="2"/>
      <c r="AN740" s="2"/>
      <c r="AO740" s="2"/>
      <c r="AR740" s="2"/>
      <c r="AS740" s="2"/>
      <c r="AT740" s="2"/>
      <c r="AU740" s="2"/>
      <c r="AV740" s="2"/>
      <c r="BC740" s="1"/>
      <c r="BD740" s="1"/>
      <c r="BE740" s="1"/>
    </row>
    <row r="741" spans="1:57" s="3" customFormat="1" x14ac:dyDescent="0.25">
      <c r="A741"/>
      <c r="B74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K741" s="2"/>
      <c r="AL741" s="2"/>
      <c r="AM741" s="2"/>
      <c r="AN741" s="2"/>
      <c r="AO741" s="2"/>
      <c r="AR741" s="2"/>
      <c r="AS741" s="2"/>
      <c r="AT741" s="2"/>
      <c r="AU741" s="2"/>
      <c r="AV741" s="2"/>
      <c r="BC741" s="1"/>
      <c r="BD741" s="1"/>
      <c r="BE741" s="1"/>
    </row>
    <row r="742" spans="1:57" s="3" customFormat="1" x14ac:dyDescent="0.25">
      <c r="A742"/>
      <c r="B74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K742" s="2"/>
      <c r="AL742" s="2"/>
      <c r="AM742" s="2"/>
      <c r="AN742" s="2"/>
      <c r="AO742" s="2"/>
      <c r="AR742" s="2"/>
      <c r="AS742" s="2"/>
      <c r="AT742" s="2"/>
      <c r="AU742" s="2"/>
      <c r="AV742" s="2"/>
      <c r="BC742" s="1"/>
      <c r="BD742" s="1"/>
      <c r="BE742" s="1"/>
    </row>
    <row r="743" spans="1:57" s="3" customFormat="1" x14ac:dyDescent="0.25">
      <c r="A743"/>
      <c r="B74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K743" s="2"/>
      <c r="AL743" s="2"/>
      <c r="AM743" s="2"/>
      <c r="AN743" s="2"/>
      <c r="AO743" s="2"/>
      <c r="AR743" s="2"/>
      <c r="AS743" s="2"/>
      <c r="AT743" s="2"/>
      <c r="AU743" s="2"/>
      <c r="AV743" s="2"/>
      <c r="BC743" s="1"/>
      <c r="BD743" s="1"/>
      <c r="BE743" s="1"/>
    </row>
    <row r="744" spans="1:57" s="3" customFormat="1" x14ac:dyDescent="0.25">
      <c r="A744"/>
      <c r="B744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K744" s="2"/>
      <c r="AL744" s="2"/>
      <c r="AM744" s="2"/>
      <c r="AN744" s="2"/>
      <c r="AO744" s="2"/>
      <c r="AR744" s="2"/>
      <c r="AS744" s="2"/>
      <c r="AT744" s="2"/>
      <c r="AU744" s="2"/>
      <c r="AV744" s="2"/>
      <c r="BC744" s="1"/>
      <c r="BD744" s="1"/>
      <c r="BE744" s="1"/>
    </row>
    <row r="745" spans="1:57" s="3" customFormat="1" x14ac:dyDescent="0.25">
      <c r="A745"/>
      <c r="B745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K745" s="2"/>
      <c r="AL745" s="2"/>
      <c r="AM745" s="2"/>
      <c r="AN745" s="2"/>
      <c r="AO745" s="2"/>
      <c r="AR745" s="2"/>
      <c r="AS745" s="2"/>
      <c r="AT745" s="2"/>
      <c r="AU745" s="2"/>
      <c r="AV745" s="2"/>
      <c r="BC745" s="1"/>
      <c r="BD745" s="1"/>
      <c r="BE745" s="1"/>
    </row>
    <row r="746" spans="1:57" s="3" customFormat="1" x14ac:dyDescent="0.25">
      <c r="A746"/>
      <c r="B746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K746" s="2"/>
      <c r="AL746" s="2"/>
      <c r="AM746" s="2"/>
      <c r="AN746" s="2"/>
      <c r="AO746" s="2"/>
      <c r="AR746" s="2"/>
      <c r="AS746" s="2"/>
      <c r="AT746" s="2"/>
      <c r="AU746" s="2"/>
      <c r="AV746" s="2"/>
      <c r="BC746" s="1"/>
      <c r="BD746" s="1"/>
      <c r="BE746" s="1"/>
    </row>
    <row r="747" spans="1:57" s="3" customFormat="1" x14ac:dyDescent="0.25">
      <c r="A747"/>
      <c r="B747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K747" s="2"/>
      <c r="AL747" s="2"/>
      <c r="AM747" s="2"/>
      <c r="AN747" s="2"/>
      <c r="AO747" s="2"/>
      <c r="AR747" s="2"/>
      <c r="AS747" s="2"/>
      <c r="AT747" s="2"/>
      <c r="AU747" s="2"/>
      <c r="AV747" s="2"/>
      <c r="BC747" s="1"/>
      <c r="BD747" s="1"/>
      <c r="BE747" s="1"/>
    </row>
    <row r="748" spans="1:57" s="3" customFormat="1" x14ac:dyDescent="0.25">
      <c r="A748"/>
      <c r="B748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K748" s="2"/>
      <c r="AL748" s="2"/>
      <c r="AM748" s="2"/>
      <c r="AN748" s="2"/>
      <c r="AO748" s="2"/>
      <c r="AR748" s="2"/>
      <c r="AS748" s="2"/>
      <c r="AT748" s="2"/>
      <c r="AU748" s="2"/>
      <c r="AV748" s="2"/>
      <c r="BC748" s="1"/>
      <c r="BD748" s="1"/>
      <c r="BE748" s="1"/>
    </row>
    <row r="749" spans="1:57" s="3" customFormat="1" x14ac:dyDescent="0.25">
      <c r="A749"/>
      <c r="B749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K749" s="2"/>
      <c r="AL749" s="2"/>
      <c r="AM749" s="2"/>
      <c r="AN749" s="2"/>
      <c r="AO749" s="2"/>
      <c r="AR749" s="2"/>
      <c r="AS749" s="2"/>
      <c r="AT749" s="2"/>
      <c r="AU749" s="2"/>
      <c r="AV749" s="2"/>
      <c r="BC749" s="1"/>
      <c r="BD749" s="1"/>
      <c r="BE749" s="1"/>
    </row>
    <row r="750" spans="1:57" s="3" customFormat="1" x14ac:dyDescent="0.25">
      <c r="A750"/>
      <c r="B750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K750" s="2"/>
      <c r="AL750" s="2"/>
      <c r="AM750" s="2"/>
      <c r="AN750" s="2"/>
      <c r="AO750" s="2"/>
      <c r="AR750" s="2"/>
      <c r="AS750" s="2"/>
      <c r="AT750" s="2"/>
      <c r="AU750" s="2"/>
      <c r="AV750" s="2"/>
      <c r="BC750" s="1"/>
      <c r="BD750" s="1"/>
      <c r="BE750" s="1"/>
    </row>
    <row r="751" spans="1:57" s="3" customFormat="1" x14ac:dyDescent="0.25">
      <c r="A751"/>
      <c r="B75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K751" s="2"/>
      <c r="AL751" s="2"/>
      <c r="AM751" s="2"/>
      <c r="AN751" s="2"/>
      <c r="AO751" s="2"/>
      <c r="AR751" s="2"/>
      <c r="AS751" s="2"/>
      <c r="AT751" s="2"/>
      <c r="AU751" s="2"/>
      <c r="AV751" s="2"/>
      <c r="BC751" s="1"/>
      <c r="BD751" s="1"/>
      <c r="BE751" s="1"/>
    </row>
    <row r="752" spans="1:57" s="3" customFormat="1" x14ac:dyDescent="0.25">
      <c r="A752"/>
      <c r="B75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K752" s="2"/>
      <c r="AL752" s="2"/>
      <c r="AM752" s="2"/>
      <c r="AN752" s="2"/>
      <c r="AO752" s="2"/>
      <c r="AR752" s="2"/>
      <c r="AS752" s="2"/>
      <c r="AT752" s="2"/>
      <c r="AU752" s="2"/>
      <c r="AV752" s="2"/>
      <c r="BC752" s="1"/>
      <c r="BD752" s="1"/>
      <c r="BE752" s="1"/>
    </row>
    <row r="753" spans="1:57" s="3" customFormat="1" x14ac:dyDescent="0.25">
      <c r="A753"/>
      <c r="B75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K753" s="2"/>
      <c r="AL753" s="2"/>
      <c r="AM753" s="2"/>
      <c r="AN753" s="2"/>
      <c r="AO753" s="2"/>
      <c r="AR753" s="2"/>
      <c r="AS753" s="2"/>
      <c r="AT753" s="2"/>
      <c r="AU753" s="2"/>
      <c r="AV753" s="2"/>
      <c r="BC753" s="1"/>
      <c r="BD753" s="1"/>
      <c r="BE753" s="1"/>
    </row>
    <row r="754" spans="1:57" s="3" customFormat="1" x14ac:dyDescent="0.25">
      <c r="A754"/>
      <c r="B754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K754" s="2"/>
      <c r="AL754" s="2"/>
      <c r="AM754" s="2"/>
      <c r="AN754" s="2"/>
      <c r="AO754" s="2"/>
      <c r="AR754" s="2"/>
      <c r="AS754" s="2"/>
      <c r="AT754" s="2"/>
      <c r="AU754" s="2"/>
      <c r="AV754" s="2"/>
      <c r="BC754" s="1"/>
      <c r="BD754" s="1"/>
      <c r="BE754" s="1"/>
    </row>
    <row r="755" spans="1:57" s="3" customFormat="1" x14ac:dyDescent="0.25">
      <c r="A755"/>
      <c r="B755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K755" s="2"/>
      <c r="AL755" s="2"/>
      <c r="AM755" s="2"/>
      <c r="AN755" s="2"/>
      <c r="AO755" s="2"/>
      <c r="AR755" s="2"/>
      <c r="AS755" s="2"/>
      <c r="AT755" s="2"/>
      <c r="AU755" s="2"/>
      <c r="AV755" s="2"/>
      <c r="BC755" s="1"/>
      <c r="BD755" s="1"/>
      <c r="BE755" s="1"/>
    </row>
    <row r="756" spans="1:57" s="3" customFormat="1" x14ac:dyDescent="0.25">
      <c r="A756"/>
      <c r="B756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K756" s="2"/>
      <c r="AL756" s="2"/>
      <c r="AM756" s="2"/>
      <c r="AN756" s="2"/>
      <c r="AO756" s="2"/>
      <c r="AR756" s="2"/>
      <c r="AS756" s="2"/>
      <c r="AT756" s="2"/>
      <c r="AU756" s="2"/>
      <c r="AV756" s="2"/>
      <c r="BC756" s="1"/>
      <c r="BD756" s="1"/>
      <c r="BE756" s="1"/>
    </row>
    <row r="757" spans="1:57" s="3" customFormat="1" x14ac:dyDescent="0.25">
      <c r="A757"/>
      <c r="B757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K757" s="2"/>
      <c r="AL757" s="2"/>
      <c r="AM757" s="2"/>
      <c r="AN757" s="2"/>
      <c r="AO757" s="2"/>
      <c r="AR757" s="2"/>
      <c r="AS757" s="2"/>
      <c r="AT757" s="2"/>
      <c r="AU757" s="2"/>
      <c r="AV757" s="2"/>
      <c r="BC757" s="1"/>
      <c r="BD757" s="1"/>
      <c r="BE757" s="1"/>
    </row>
    <row r="758" spans="1:57" s="3" customFormat="1" x14ac:dyDescent="0.25">
      <c r="A758"/>
      <c r="B758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K758" s="2"/>
      <c r="AL758" s="2"/>
      <c r="AM758" s="2"/>
      <c r="AN758" s="2"/>
      <c r="AO758" s="2"/>
      <c r="AR758" s="2"/>
      <c r="AS758" s="2"/>
      <c r="AT758" s="2"/>
      <c r="AU758" s="2"/>
      <c r="AV758" s="2"/>
      <c r="BC758" s="1"/>
      <c r="BD758" s="1"/>
      <c r="BE758" s="1"/>
    </row>
    <row r="759" spans="1:57" s="3" customFormat="1" x14ac:dyDescent="0.25">
      <c r="A759"/>
      <c r="B759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K759" s="2"/>
      <c r="AL759" s="2"/>
      <c r="AM759" s="2"/>
      <c r="AN759" s="2"/>
      <c r="AO759" s="2"/>
      <c r="AR759" s="2"/>
      <c r="AS759" s="2"/>
      <c r="AT759" s="2"/>
      <c r="AU759" s="2"/>
      <c r="AV759" s="2"/>
      <c r="BC759" s="1"/>
      <c r="BD759" s="1"/>
      <c r="BE759" s="1"/>
    </row>
    <row r="760" spans="1:57" s="3" customFormat="1" x14ac:dyDescent="0.25">
      <c r="A760"/>
      <c r="B760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K760" s="2"/>
      <c r="AL760" s="2"/>
      <c r="AM760" s="2"/>
      <c r="AN760" s="2"/>
      <c r="AO760" s="2"/>
      <c r="AR760" s="2"/>
      <c r="AS760" s="2"/>
      <c r="AT760" s="2"/>
      <c r="AU760" s="2"/>
      <c r="AV760" s="2"/>
      <c r="BC760" s="1"/>
      <c r="BD760" s="1"/>
      <c r="BE760" s="1"/>
    </row>
    <row r="761" spans="1:57" s="3" customFormat="1" x14ac:dyDescent="0.25">
      <c r="A761"/>
      <c r="B76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K761" s="2"/>
      <c r="AL761" s="2"/>
      <c r="AM761" s="2"/>
      <c r="AN761" s="2"/>
      <c r="AO761" s="2"/>
      <c r="AR761" s="2"/>
      <c r="AS761" s="2"/>
      <c r="AT761" s="2"/>
      <c r="AU761" s="2"/>
      <c r="AV761" s="2"/>
      <c r="BC761" s="1"/>
      <c r="BD761" s="1"/>
      <c r="BE761" s="1"/>
    </row>
    <row r="762" spans="1:57" s="3" customFormat="1" x14ac:dyDescent="0.25">
      <c r="A762"/>
      <c r="B76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K762" s="2"/>
      <c r="AL762" s="2"/>
      <c r="AM762" s="2"/>
      <c r="AN762" s="2"/>
      <c r="AO762" s="2"/>
      <c r="AR762" s="2"/>
      <c r="AS762" s="2"/>
      <c r="AT762" s="2"/>
      <c r="AU762" s="2"/>
      <c r="AV762" s="2"/>
      <c r="BC762" s="1"/>
      <c r="BD762" s="1"/>
      <c r="BE762" s="1"/>
    </row>
    <row r="763" spans="1:57" s="3" customFormat="1" x14ac:dyDescent="0.25">
      <c r="A763"/>
      <c r="B76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K763" s="2"/>
      <c r="AL763" s="2"/>
      <c r="AM763" s="2"/>
      <c r="AN763" s="2"/>
      <c r="AO763" s="2"/>
      <c r="AR763" s="2"/>
      <c r="AS763" s="2"/>
      <c r="AT763" s="2"/>
      <c r="AU763" s="2"/>
      <c r="AV763" s="2"/>
      <c r="BC763" s="1"/>
      <c r="BD763" s="1"/>
      <c r="BE763" s="1"/>
    </row>
    <row r="764" spans="1:57" s="3" customFormat="1" x14ac:dyDescent="0.25">
      <c r="A764"/>
      <c r="B764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K764" s="2"/>
      <c r="AL764" s="2"/>
      <c r="AM764" s="2"/>
      <c r="AN764" s="2"/>
      <c r="AO764" s="2"/>
      <c r="AR764" s="2"/>
      <c r="AS764" s="2"/>
      <c r="AT764" s="2"/>
      <c r="AU764" s="2"/>
      <c r="AV764" s="2"/>
      <c r="BC764" s="1"/>
      <c r="BD764" s="1"/>
      <c r="BE764" s="1"/>
    </row>
    <row r="765" spans="1:57" s="3" customFormat="1" x14ac:dyDescent="0.25">
      <c r="A765"/>
      <c r="B765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K765" s="2"/>
      <c r="AL765" s="2"/>
      <c r="AM765" s="2"/>
      <c r="AN765" s="2"/>
      <c r="AO765" s="2"/>
      <c r="AR765" s="2"/>
      <c r="AS765" s="2"/>
      <c r="AT765" s="2"/>
      <c r="AU765" s="2"/>
      <c r="AV765" s="2"/>
      <c r="BC765" s="1"/>
      <c r="BD765" s="1"/>
      <c r="BE765" s="1"/>
    </row>
    <row r="766" spans="1:57" s="3" customFormat="1" x14ac:dyDescent="0.25">
      <c r="A766"/>
      <c r="B766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K766" s="2"/>
      <c r="AL766" s="2"/>
      <c r="AM766" s="2"/>
      <c r="AN766" s="2"/>
      <c r="AO766" s="2"/>
      <c r="AR766" s="2"/>
      <c r="AS766" s="2"/>
      <c r="AT766" s="2"/>
      <c r="AU766" s="2"/>
      <c r="AV766" s="2"/>
      <c r="BC766" s="1"/>
      <c r="BD766" s="1"/>
      <c r="BE766" s="1"/>
    </row>
    <row r="767" spans="1:57" s="3" customFormat="1" x14ac:dyDescent="0.25">
      <c r="A767"/>
      <c r="B767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K767" s="2"/>
      <c r="AL767" s="2"/>
      <c r="AM767" s="2"/>
      <c r="AN767" s="2"/>
      <c r="AO767" s="2"/>
      <c r="AR767" s="2"/>
      <c r="AS767" s="2"/>
      <c r="AT767" s="2"/>
      <c r="AU767" s="2"/>
      <c r="AV767" s="2"/>
      <c r="BC767" s="1"/>
      <c r="BD767" s="1"/>
      <c r="BE767" s="1"/>
    </row>
    <row r="768" spans="1:57" s="3" customFormat="1" x14ac:dyDescent="0.25">
      <c r="A768"/>
      <c r="B768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K768" s="2"/>
      <c r="AL768" s="2"/>
      <c r="AM768" s="2"/>
      <c r="AN768" s="2"/>
      <c r="AO768" s="2"/>
      <c r="AR768" s="2"/>
      <c r="AS768" s="2"/>
      <c r="AT768" s="2"/>
      <c r="AU768" s="2"/>
      <c r="AV768" s="2"/>
      <c r="BC768" s="1"/>
      <c r="BD768" s="1"/>
      <c r="BE768" s="1"/>
    </row>
    <row r="769" spans="1:57" s="3" customFormat="1" x14ac:dyDescent="0.25">
      <c r="A769"/>
      <c r="B769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K769" s="2"/>
      <c r="AL769" s="2"/>
      <c r="AM769" s="2"/>
      <c r="AN769" s="2"/>
      <c r="AO769" s="2"/>
      <c r="AR769" s="2"/>
      <c r="AS769" s="2"/>
      <c r="AT769" s="2"/>
      <c r="AU769" s="2"/>
      <c r="AV769" s="2"/>
      <c r="BC769" s="1"/>
      <c r="BD769" s="1"/>
      <c r="BE769" s="1"/>
    </row>
    <row r="770" spans="1:57" s="3" customFormat="1" x14ac:dyDescent="0.25">
      <c r="A770"/>
      <c r="B770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K770" s="2"/>
      <c r="AL770" s="2"/>
      <c r="AM770" s="2"/>
      <c r="AN770" s="2"/>
      <c r="AO770" s="2"/>
      <c r="AR770" s="2"/>
      <c r="AS770" s="2"/>
      <c r="AT770" s="2"/>
      <c r="AU770" s="2"/>
      <c r="AV770" s="2"/>
      <c r="BC770" s="1"/>
      <c r="BD770" s="1"/>
      <c r="BE770" s="1"/>
    </row>
    <row r="771" spans="1:57" s="3" customFormat="1" x14ac:dyDescent="0.25">
      <c r="A771"/>
      <c r="B77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K771" s="2"/>
      <c r="AL771" s="2"/>
      <c r="AM771" s="2"/>
      <c r="AN771" s="2"/>
      <c r="AO771" s="2"/>
      <c r="AR771" s="2"/>
      <c r="AS771" s="2"/>
      <c r="AT771" s="2"/>
      <c r="AU771" s="2"/>
      <c r="AV771" s="2"/>
      <c r="BC771" s="1"/>
      <c r="BD771" s="1"/>
      <c r="BE771" s="1"/>
    </row>
    <row r="772" spans="1:57" s="3" customFormat="1" x14ac:dyDescent="0.25">
      <c r="A772"/>
      <c r="B77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K772" s="2"/>
      <c r="AL772" s="2"/>
      <c r="AM772" s="2"/>
      <c r="AN772" s="2"/>
      <c r="AO772" s="2"/>
      <c r="AR772" s="2"/>
      <c r="AS772" s="2"/>
      <c r="AT772" s="2"/>
      <c r="AU772" s="2"/>
      <c r="AV772" s="2"/>
      <c r="BC772" s="1"/>
      <c r="BD772" s="1"/>
      <c r="BE772" s="1"/>
    </row>
    <row r="773" spans="1:57" s="3" customFormat="1" x14ac:dyDescent="0.25">
      <c r="A773"/>
      <c r="B77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K773" s="2"/>
      <c r="AL773" s="2"/>
      <c r="AM773" s="2"/>
      <c r="AN773" s="2"/>
      <c r="AO773" s="2"/>
      <c r="AR773" s="2"/>
      <c r="AS773" s="2"/>
      <c r="AT773" s="2"/>
      <c r="AU773" s="2"/>
      <c r="AV773" s="2"/>
      <c r="BC773" s="1"/>
      <c r="BD773" s="1"/>
      <c r="BE773" s="1"/>
    </row>
    <row r="774" spans="1:57" s="3" customFormat="1" x14ac:dyDescent="0.25">
      <c r="A774"/>
      <c r="B774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K774" s="2"/>
      <c r="AL774" s="2"/>
      <c r="AM774" s="2"/>
      <c r="AN774" s="2"/>
      <c r="AO774" s="2"/>
      <c r="AR774" s="2"/>
      <c r="AS774" s="2"/>
      <c r="AT774" s="2"/>
      <c r="AU774" s="2"/>
      <c r="AV774" s="2"/>
      <c r="BC774" s="1"/>
      <c r="BD774" s="1"/>
      <c r="BE774" s="1"/>
    </row>
    <row r="775" spans="1:57" s="3" customFormat="1" x14ac:dyDescent="0.25">
      <c r="A775"/>
      <c r="B775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K775" s="2"/>
      <c r="AL775" s="2"/>
      <c r="AM775" s="2"/>
      <c r="AN775" s="2"/>
      <c r="AO775" s="2"/>
      <c r="AR775" s="2"/>
      <c r="AS775" s="2"/>
      <c r="AT775" s="2"/>
      <c r="AU775" s="2"/>
      <c r="AV775" s="2"/>
      <c r="BC775" s="1"/>
      <c r="BD775" s="1"/>
      <c r="BE775" s="1"/>
    </row>
    <row r="776" spans="1:57" s="3" customFormat="1" x14ac:dyDescent="0.25">
      <c r="A776"/>
      <c r="B776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K776" s="2"/>
      <c r="AL776" s="2"/>
      <c r="AM776" s="2"/>
      <c r="AN776" s="2"/>
      <c r="AO776" s="2"/>
      <c r="AR776" s="2"/>
      <c r="AS776" s="2"/>
      <c r="AT776" s="2"/>
      <c r="AU776" s="2"/>
      <c r="AV776" s="2"/>
      <c r="BC776" s="1"/>
      <c r="BD776" s="1"/>
      <c r="BE776" s="1"/>
    </row>
    <row r="777" spans="1:57" s="3" customFormat="1" x14ac:dyDescent="0.25">
      <c r="A777"/>
      <c r="B777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K777" s="2"/>
      <c r="AL777" s="2"/>
      <c r="AM777" s="2"/>
      <c r="AN777" s="2"/>
      <c r="AO777" s="2"/>
      <c r="AR777" s="2"/>
      <c r="AS777" s="2"/>
      <c r="AT777" s="2"/>
      <c r="AU777" s="2"/>
      <c r="AV777" s="2"/>
      <c r="BC777" s="1"/>
      <c r="BD777" s="1"/>
      <c r="BE777" s="1"/>
    </row>
    <row r="778" spans="1:57" s="3" customFormat="1" x14ac:dyDescent="0.25">
      <c r="A778"/>
      <c r="B778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K778" s="2"/>
      <c r="AL778" s="2"/>
      <c r="AM778" s="2"/>
      <c r="AN778" s="2"/>
      <c r="AO778" s="2"/>
      <c r="AR778" s="2"/>
      <c r="AS778" s="2"/>
      <c r="AT778" s="2"/>
      <c r="AU778" s="2"/>
      <c r="AV778" s="2"/>
      <c r="BC778" s="1"/>
      <c r="BD778" s="1"/>
      <c r="BE778" s="1"/>
    </row>
    <row r="779" spans="1:57" s="3" customFormat="1" x14ac:dyDescent="0.25">
      <c r="A779"/>
      <c r="B779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K779" s="2"/>
      <c r="AL779" s="2"/>
      <c r="AM779" s="2"/>
      <c r="AN779" s="2"/>
      <c r="AO779" s="2"/>
      <c r="AR779" s="2"/>
      <c r="AS779" s="2"/>
      <c r="AT779" s="2"/>
      <c r="AU779" s="2"/>
      <c r="AV779" s="2"/>
      <c r="BC779" s="1"/>
      <c r="BD779" s="1"/>
      <c r="BE779" s="1"/>
    </row>
    <row r="780" spans="1:57" s="3" customFormat="1" x14ac:dyDescent="0.25">
      <c r="A780"/>
      <c r="B780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K780" s="2"/>
      <c r="AL780" s="2"/>
      <c r="AM780" s="2"/>
      <c r="AN780" s="2"/>
      <c r="AO780" s="2"/>
      <c r="AR780" s="2"/>
      <c r="AS780" s="2"/>
      <c r="AT780" s="2"/>
      <c r="AU780" s="2"/>
      <c r="AV780" s="2"/>
      <c r="BC780" s="1"/>
      <c r="BD780" s="1"/>
      <c r="BE780" s="1"/>
    </row>
    <row r="781" spans="1:57" s="3" customFormat="1" x14ac:dyDescent="0.25">
      <c r="A781"/>
      <c r="B78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K781" s="2"/>
      <c r="AL781" s="2"/>
      <c r="AM781" s="2"/>
      <c r="AN781" s="2"/>
      <c r="AO781" s="2"/>
      <c r="AR781" s="2"/>
      <c r="AS781" s="2"/>
      <c r="AT781" s="2"/>
      <c r="AU781" s="2"/>
      <c r="AV781" s="2"/>
      <c r="BC781" s="1"/>
      <c r="BD781" s="1"/>
      <c r="BE781" s="1"/>
    </row>
    <row r="782" spans="1:57" s="3" customFormat="1" x14ac:dyDescent="0.25">
      <c r="A782"/>
      <c r="B78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K782" s="2"/>
      <c r="AL782" s="2"/>
      <c r="AM782" s="2"/>
      <c r="AN782" s="2"/>
      <c r="AO782" s="2"/>
      <c r="AR782" s="2"/>
      <c r="AS782" s="2"/>
      <c r="AT782" s="2"/>
      <c r="AU782" s="2"/>
      <c r="AV782" s="2"/>
      <c r="BC782" s="1"/>
      <c r="BD782" s="1"/>
      <c r="BE782" s="1"/>
    </row>
    <row r="783" spans="1:57" s="3" customFormat="1" x14ac:dyDescent="0.25">
      <c r="A783"/>
      <c r="B78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K783" s="2"/>
      <c r="AL783" s="2"/>
      <c r="AM783" s="2"/>
      <c r="AN783" s="2"/>
      <c r="AO783" s="2"/>
      <c r="AR783" s="2"/>
      <c r="AS783" s="2"/>
      <c r="AT783" s="2"/>
      <c r="AU783" s="2"/>
      <c r="AV783" s="2"/>
      <c r="BC783" s="1"/>
      <c r="BD783" s="1"/>
      <c r="BE783" s="1"/>
    </row>
    <row r="784" spans="1:57" s="3" customFormat="1" x14ac:dyDescent="0.25">
      <c r="A784"/>
      <c r="B784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K784" s="2"/>
      <c r="AL784" s="2"/>
      <c r="AM784" s="2"/>
      <c r="AN784" s="2"/>
      <c r="AO784" s="2"/>
      <c r="AR784" s="2"/>
      <c r="AS784" s="2"/>
      <c r="AT784" s="2"/>
      <c r="AU784" s="2"/>
      <c r="AV784" s="2"/>
      <c r="BC784" s="1"/>
      <c r="BD784" s="1"/>
      <c r="BE784" s="1"/>
    </row>
    <row r="785" spans="1:57" s="3" customFormat="1" x14ac:dyDescent="0.25">
      <c r="A785"/>
      <c r="B785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K785" s="2"/>
      <c r="AL785" s="2"/>
      <c r="AM785" s="2"/>
      <c r="AN785" s="2"/>
      <c r="AO785" s="2"/>
      <c r="AR785" s="2"/>
      <c r="AS785" s="2"/>
      <c r="AT785" s="2"/>
      <c r="AU785" s="2"/>
      <c r="AV785" s="2"/>
      <c r="BC785" s="1"/>
      <c r="BD785" s="1"/>
      <c r="BE785" s="1"/>
    </row>
    <row r="786" spans="1:57" s="3" customFormat="1" x14ac:dyDescent="0.25">
      <c r="A786"/>
      <c r="B786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K786" s="2"/>
      <c r="AL786" s="2"/>
      <c r="AM786" s="2"/>
      <c r="AN786" s="2"/>
      <c r="AO786" s="2"/>
      <c r="AR786" s="2"/>
      <c r="AS786" s="2"/>
      <c r="AT786" s="2"/>
      <c r="AU786" s="2"/>
      <c r="AV786" s="2"/>
      <c r="BC786" s="1"/>
      <c r="BD786" s="1"/>
      <c r="BE786" s="1"/>
    </row>
    <row r="787" spans="1:57" s="3" customFormat="1" x14ac:dyDescent="0.25">
      <c r="A787"/>
      <c r="B787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K787" s="2"/>
      <c r="AL787" s="2"/>
      <c r="AM787" s="2"/>
      <c r="AN787" s="2"/>
      <c r="AO787" s="2"/>
      <c r="AR787" s="2"/>
      <c r="AS787" s="2"/>
      <c r="AT787" s="2"/>
      <c r="AU787" s="2"/>
      <c r="AV787" s="2"/>
      <c r="BC787" s="1"/>
      <c r="BD787" s="1"/>
      <c r="BE787" s="1"/>
    </row>
    <row r="788" spans="1:57" s="3" customFormat="1" x14ac:dyDescent="0.25">
      <c r="A788"/>
      <c r="B788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K788" s="2"/>
      <c r="AL788" s="2"/>
      <c r="AM788" s="2"/>
      <c r="AN788" s="2"/>
      <c r="AO788" s="2"/>
      <c r="AR788" s="2"/>
      <c r="AS788" s="2"/>
      <c r="AT788" s="2"/>
      <c r="AU788" s="2"/>
      <c r="AV788" s="2"/>
      <c r="BC788" s="1"/>
      <c r="BD788" s="1"/>
      <c r="BE788" s="1"/>
    </row>
    <row r="789" spans="1:57" s="3" customFormat="1" x14ac:dyDescent="0.25">
      <c r="A789"/>
      <c r="B789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K789" s="2"/>
      <c r="AL789" s="2"/>
      <c r="AM789" s="2"/>
      <c r="AN789" s="2"/>
      <c r="AO789" s="2"/>
      <c r="AR789" s="2"/>
      <c r="AS789" s="2"/>
      <c r="AT789" s="2"/>
      <c r="AU789" s="2"/>
      <c r="AV789" s="2"/>
      <c r="BC789" s="1"/>
      <c r="BD789" s="1"/>
      <c r="BE789" s="1"/>
    </row>
    <row r="790" spans="1:57" s="3" customFormat="1" x14ac:dyDescent="0.25">
      <c r="A790"/>
      <c r="B790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K790" s="2"/>
      <c r="AL790" s="2"/>
      <c r="AM790" s="2"/>
      <c r="AN790" s="2"/>
      <c r="AO790" s="2"/>
      <c r="AR790" s="2"/>
      <c r="AS790" s="2"/>
      <c r="AT790" s="2"/>
      <c r="AU790" s="2"/>
      <c r="AV790" s="2"/>
      <c r="BC790" s="1"/>
      <c r="BD790" s="1"/>
      <c r="BE790" s="1"/>
    </row>
    <row r="791" spans="1:57" s="3" customFormat="1" x14ac:dyDescent="0.25">
      <c r="A791"/>
      <c r="B79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K791" s="2"/>
      <c r="AL791" s="2"/>
      <c r="AM791" s="2"/>
      <c r="AN791" s="2"/>
      <c r="AO791" s="2"/>
      <c r="AR791" s="2"/>
      <c r="AS791" s="2"/>
      <c r="AT791" s="2"/>
      <c r="AU791" s="2"/>
      <c r="AV791" s="2"/>
      <c r="BC791" s="1"/>
      <c r="BD791" s="1"/>
      <c r="BE791" s="1"/>
    </row>
    <row r="792" spans="1:57" s="3" customFormat="1" x14ac:dyDescent="0.25">
      <c r="A792"/>
      <c r="B79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K792" s="2"/>
      <c r="AL792" s="2"/>
      <c r="AM792" s="2"/>
      <c r="AN792" s="2"/>
      <c r="AO792" s="2"/>
      <c r="AR792" s="2"/>
      <c r="AS792" s="2"/>
      <c r="AT792" s="2"/>
      <c r="AU792" s="2"/>
      <c r="AV792" s="2"/>
      <c r="BC792" s="1"/>
      <c r="BD792" s="1"/>
      <c r="BE792" s="1"/>
    </row>
    <row r="793" spans="1:57" s="3" customFormat="1" x14ac:dyDescent="0.25">
      <c r="A793"/>
      <c r="B79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K793" s="2"/>
      <c r="AL793" s="2"/>
      <c r="AM793" s="2"/>
      <c r="AN793" s="2"/>
      <c r="AO793" s="2"/>
      <c r="AR793" s="2"/>
      <c r="AS793" s="2"/>
      <c r="AT793" s="2"/>
      <c r="AU793" s="2"/>
      <c r="AV793" s="2"/>
      <c r="BC793" s="1"/>
      <c r="BD793" s="1"/>
      <c r="BE793" s="1"/>
    </row>
    <row r="794" spans="1:57" s="3" customFormat="1" x14ac:dyDescent="0.25">
      <c r="A794"/>
      <c r="B794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K794" s="2"/>
      <c r="AL794" s="2"/>
      <c r="AM794" s="2"/>
      <c r="AN794" s="2"/>
      <c r="AO794" s="2"/>
      <c r="AR794" s="2"/>
      <c r="AS794" s="2"/>
      <c r="AT794" s="2"/>
      <c r="AU794" s="2"/>
      <c r="AV794" s="2"/>
      <c r="BC794" s="1"/>
      <c r="BD794" s="1"/>
      <c r="BE794" s="1"/>
    </row>
    <row r="795" spans="1:57" s="3" customFormat="1" x14ac:dyDescent="0.25">
      <c r="A795"/>
      <c r="B795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K795" s="2"/>
      <c r="AL795" s="2"/>
      <c r="AM795" s="2"/>
      <c r="AN795" s="2"/>
      <c r="AO795" s="2"/>
      <c r="AR795" s="2"/>
      <c r="AS795" s="2"/>
      <c r="AT795" s="2"/>
      <c r="AU795" s="2"/>
      <c r="AV795" s="2"/>
      <c r="BC795" s="1"/>
      <c r="BD795" s="1"/>
      <c r="BE795" s="1"/>
    </row>
    <row r="796" spans="1:57" s="3" customFormat="1" x14ac:dyDescent="0.25">
      <c r="A796"/>
      <c r="B796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K796" s="2"/>
      <c r="AL796" s="2"/>
      <c r="AM796" s="2"/>
      <c r="AN796" s="2"/>
      <c r="AO796" s="2"/>
      <c r="AR796" s="2"/>
      <c r="AS796" s="2"/>
      <c r="AT796" s="2"/>
      <c r="AU796" s="2"/>
      <c r="AV796" s="2"/>
      <c r="BC796" s="1"/>
      <c r="BD796" s="1"/>
      <c r="BE796" s="1"/>
    </row>
    <row r="797" spans="1:57" s="3" customFormat="1" x14ac:dyDescent="0.25">
      <c r="A797"/>
      <c r="B797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K797" s="2"/>
      <c r="AL797" s="2"/>
      <c r="AM797" s="2"/>
      <c r="AN797" s="2"/>
      <c r="AO797" s="2"/>
      <c r="AR797" s="2"/>
      <c r="AS797" s="2"/>
      <c r="AT797" s="2"/>
      <c r="AU797" s="2"/>
      <c r="AV797" s="2"/>
      <c r="BC797" s="1"/>
      <c r="BD797" s="1"/>
      <c r="BE797" s="1"/>
    </row>
    <row r="798" spans="1:57" s="3" customFormat="1" x14ac:dyDescent="0.25">
      <c r="A798"/>
      <c r="B798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K798" s="2"/>
      <c r="AL798" s="2"/>
      <c r="AM798" s="2"/>
      <c r="AN798" s="2"/>
      <c r="AO798" s="2"/>
      <c r="AR798" s="2"/>
      <c r="AS798" s="2"/>
      <c r="AT798" s="2"/>
      <c r="AU798" s="2"/>
      <c r="AV798" s="2"/>
      <c r="BC798" s="1"/>
      <c r="BD798" s="1"/>
      <c r="BE798" s="1"/>
    </row>
    <row r="799" spans="1:57" s="3" customFormat="1" x14ac:dyDescent="0.25">
      <c r="A799"/>
      <c r="B799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K799" s="2"/>
      <c r="AL799" s="2"/>
      <c r="AM799" s="2"/>
      <c r="AN799" s="2"/>
      <c r="AO799" s="2"/>
      <c r="AR799" s="2"/>
      <c r="AS799" s="2"/>
      <c r="AT799" s="2"/>
      <c r="AU799" s="2"/>
      <c r="AV799" s="2"/>
      <c r="BC799" s="1"/>
      <c r="BD799" s="1"/>
      <c r="BE799" s="1"/>
    </row>
    <row r="800" spans="1:57" s="3" customFormat="1" x14ac:dyDescent="0.25">
      <c r="A800"/>
      <c r="B800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K800" s="2"/>
      <c r="AL800" s="2"/>
      <c r="AM800" s="2"/>
      <c r="AN800" s="2"/>
      <c r="AO800" s="2"/>
      <c r="AR800" s="2"/>
      <c r="AS800" s="2"/>
      <c r="AT800" s="2"/>
      <c r="AU800" s="2"/>
      <c r="AV800" s="2"/>
      <c r="BC800" s="1"/>
      <c r="BD800" s="1"/>
      <c r="BE800" s="1"/>
    </row>
    <row r="801" spans="1:57" s="3" customFormat="1" x14ac:dyDescent="0.25">
      <c r="A801"/>
      <c r="B80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K801" s="2"/>
      <c r="AL801" s="2"/>
      <c r="AM801" s="2"/>
      <c r="AN801" s="2"/>
      <c r="AO801" s="2"/>
      <c r="AR801" s="2"/>
      <c r="AS801" s="2"/>
      <c r="AT801" s="2"/>
      <c r="AU801" s="2"/>
      <c r="AV801" s="2"/>
      <c r="BC801" s="1"/>
      <c r="BD801" s="1"/>
      <c r="BE801" s="1"/>
    </row>
    <row r="802" spans="1:57" s="3" customFormat="1" x14ac:dyDescent="0.25">
      <c r="A802"/>
      <c r="B80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K802" s="2"/>
      <c r="AL802" s="2"/>
      <c r="AM802" s="2"/>
      <c r="AN802" s="2"/>
      <c r="AO802" s="2"/>
      <c r="AR802" s="2"/>
      <c r="AS802" s="2"/>
      <c r="AT802" s="2"/>
      <c r="AU802" s="2"/>
      <c r="AV802" s="2"/>
      <c r="BC802" s="1"/>
      <c r="BD802" s="1"/>
      <c r="BE802" s="1"/>
    </row>
    <row r="803" spans="1:57" s="3" customFormat="1" x14ac:dyDescent="0.25">
      <c r="A803"/>
      <c r="B80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K803" s="2"/>
      <c r="AL803" s="2"/>
      <c r="AM803" s="2"/>
      <c r="AN803" s="2"/>
      <c r="AO803" s="2"/>
      <c r="AR803" s="2"/>
      <c r="AS803" s="2"/>
      <c r="AT803" s="2"/>
      <c r="AU803" s="2"/>
      <c r="AV803" s="2"/>
      <c r="BC803" s="1"/>
      <c r="BD803" s="1"/>
      <c r="BE803" s="1"/>
    </row>
    <row r="804" spans="1:57" s="3" customFormat="1" x14ac:dyDescent="0.25">
      <c r="A804"/>
      <c r="B804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K804" s="2"/>
      <c r="AL804" s="2"/>
      <c r="AM804" s="2"/>
      <c r="AN804" s="2"/>
      <c r="AO804" s="2"/>
      <c r="AR804" s="2"/>
      <c r="AS804" s="2"/>
      <c r="AT804" s="2"/>
      <c r="AU804" s="2"/>
      <c r="AV804" s="2"/>
      <c r="BC804" s="1"/>
      <c r="BD804" s="1"/>
      <c r="BE804" s="1"/>
    </row>
    <row r="805" spans="1:57" s="3" customFormat="1" x14ac:dyDescent="0.25">
      <c r="A805"/>
      <c r="B805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K805" s="2"/>
      <c r="AL805" s="2"/>
      <c r="AM805" s="2"/>
      <c r="AN805" s="2"/>
      <c r="AO805" s="2"/>
      <c r="AR805" s="2"/>
      <c r="AS805" s="2"/>
      <c r="AT805" s="2"/>
      <c r="AU805" s="2"/>
      <c r="AV805" s="2"/>
      <c r="BC805" s="1"/>
      <c r="BD805" s="1"/>
      <c r="BE805" s="1"/>
    </row>
    <row r="806" spans="1:57" s="3" customFormat="1" x14ac:dyDescent="0.25">
      <c r="A806"/>
      <c r="B806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K806" s="2"/>
      <c r="AL806" s="2"/>
      <c r="AM806" s="2"/>
      <c r="AN806" s="2"/>
      <c r="AO806" s="2"/>
      <c r="AR806" s="2"/>
      <c r="AS806" s="2"/>
      <c r="AT806" s="2"/>
      <c r="AU806" s="2"/>
      <c r="AV806" s="2"/>
      <c r="BC806" s="1"/>
      <c r="BD806" s="1"/>
      <c r="BE806" s="1"/>
    </row>
    <row r="807" spans="1:57" s="3" customFormat="1" x14ac:dyDescent="0.25">
      <c r="A807"/>
      <c r="B807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K807" s="2"/>
      <c r="AL807" s="2"/>
      <c r="AM807" s="2"/>
      <c r="AN807" s="2"/>
      <c r="AO807" s="2"/>
      <c r="AR807" s="2"/>
      <c r="AS807" s="2"/>
      <c r="AT807" s="2"/>
      <c r="AU807" s="2"/>
      <c r="AV807" s="2"/>
      <c r="BC807" s="1"/>
      <c r="BD807" s="1"/>
      <c r="BE807" s="1"/>
    </row>
    <row r="808" spans="1:57" s="3" customFormat="1" x14ac:dyDescent="0.25">
      <c r="A808"/>
      <c r="B808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K808" s="2"/>
      <c r="AL808" s="2"/>
      <c r="AM808" s="2"/>
      <c r="AN808" s="2"/>
      <c r="AO808" s="2"/>
      <c r="AR808" s="2"/>
      <c r="AS808" s="2"/>
      <c r="AT808" s="2"/>
      <c r="AU808" s="2"/>
      <c r="AV808" s="2"/>
      <c r="BC808" s="1"/>
      <c r="BD808" s="1"/>
      <c r="BE808" s="1"/>
    </row>
    <row r="809" spans="1:57" s="3" customFormat="1" x14ac:dyDescent="0.25">
      <c r="A809"/>
      <c r="B809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K809" s="2"/>
      <c r="AL809" s="2"/>
      <c r="AM809" s="2"/>
      <c r="AN809" s="2"/>
      <c r="AO809" s="2"/>
      <c r="AR809" s="2"/>
      <c r="AS809" s="2"/>
      <c r="AT809" s="2"/>
      <c r="AU809" s="2"/>
      <c r="AV809" s="2"/>
      <c r="BC809" s="1"/>
      <c r="BD809" s="1"/>
      <c r="BE809" s="1"/>
    </row>
    <row r="810" spans="1:57" s="3" customFormat="1" x14ac:dyDescent="0.25">
      <c r="A810"/>
      <c r="B810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K810" s="2"/>
      <c r="AL810" s="2"/>
      <c r="AM810" s="2"/>
      <c r="AN810" s="2"/>
      <c r="AO810" s="2"/>
      <c r="AR810" s="2"/>
      <c r="AS810" s="2"/>
      <c r="AT810" s="2"/>
      <c r="AU810" s="2"/>
      <c r="AV810" s="2"/>
      <c r="BC810" s="1"/>
      <c r="BD810" s="1"/>
      <c r="BE810" s="1"/>
    </row>
    <row r="811" spans="1:57" s="3" customFormat="1" x14ac:dyDescent="0.25">
      <c r="A811"/>
      <c r="B81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K811" s="2"/>
      <c r="AL811" s="2"/>
      <c r="AM811" s="2"/>
      <c r="AN811" s="2"/>
      <c r="AO811" s="2"/>
      <c r="AR811" s="2"/>
      <c r="AS811" s="2"/>
      <c r="AT811" s="2"/>
      <c r="AU811" s="2"/>
      <c r="AV811" s="2"/>
      <c r="BC811" s="1"/>
      <c r="BD811" s="1"/>
      <c r="BE811" s="1"/>
    </row>
    <row r="812" spans="1:57" s="3" customFormat="1" x14ac:dyDescent="0.25">
      <c r="A812"/>
      <c r="B81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K812" s="2"/>
      <c r="AL812" s="2"/>
      <c r="AM812" s="2"/>
      <c r="AN812" s="2"/>
      <c r="AO812" s="2"/>
      <c r="AR812" s="2"/>
      <c r="AS812" s="2"/>
      <c r="AT812" s="2"/>
      <c r="AU812" s="2"/>
      <c r="AV812" s="2"/>
      <c r="BC812" s="1"/>
      <c r="BD812" s="1"/>
      <c r="BE812" s="1"/>
    </row>
    <row r="813" spans="1:57" s="3" customFormat="1" x14ac:dyDescent="0.25">
      <c r="A813"/>
      <c r="B81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K813" s="2"/>
      <c r="AL813" s="2"/>
      <c r="AM813" s="2"/>
      <c r="AN813" s="2"/>
      <c r="AO813" s="2"/>
      <c r="AR813" s="2"/>
      <c r="AS813" s="2"/>
      <c r="AT813" s="2"/>
      <c r="AU813" s="2"/>
      <c r="AV813" s="2"/>
      <c r="BC813" s="1"/>
      <c r="BD813" s="1"/>
      <c r="BE813" s="1"/>
    </row>
    <row r="814" spans="1:57" s="3" customFormat="1" x14ac:dyDescent="0.25">
      <c r="A814"/>
      <c r="B814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K814" s="2"/>
      <c r="AL814" s="2"/>
      <c r="AM814" s="2"/>
      <c r="AN814" s="2"/>
      <c r="AO814" s="2"/>
      <c r="AR814" s="2"/>
      <c r="AS814" s="2"/>
      <c r="AT814" s="2"/>
      <c r="AU814" s="2"/>
      <c r="AV814" s="2"/>
      <c r="BC814" s="1"/>
      <c r="BD814" s="1"/>
      <c r="BE814" s="1"/>
    </row>
    <row r="815" spans="1:57" s="3" customFormat="1" x14ac:dyDescent="0.25">
      <c r="A815"/>
      <c r="B815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K815" s="2"/>
      <c r="AL815" s="2"/>
      <c r="AM815" s="2"/>
      <c r="AN815" s="2"/>
      <c r="AO815" s="2"/>
      <c r="AR815" s="2"/>
      <c r="AS815" s="2"/>
      <c r="AT815" s="2"/>
      <c r="AU815" s="2"/>
      <c r="AV815" s="2"/>
      <c r="BC815" s="1"/>
      <c r="BD815" s="1"/>
      <c r="BE815" s="1"/>
    </row>
    <row r="816" spans="1:57" s="3" customFormat="1" x14ac:dyDescent="0.25">
      <c r="A816"/>
      <c r="B816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K816" s="2"/>
      <c r="AL816" s="2"/>
      <c r="AM816" s="2"/>
      <c r="AN816" s="2"/>
      <c r="AO816" s="2"/>
      <c r="AR816" s="2"/>
      <c r="AS816" s="2"/>
      <c r="AT816" s="2"/>
      <c r="AU816" s="2"/>
      <c r="AV816" s="2"/>
      <c r="BC816" s="1"/>
      <c r="BD816" s="1"/>
      <c r="BE816" s="1"/>
    </row>
    <row r="817" spans="1:57" s="3" customFormat="1" x14ac:dyDescent="0.25">
      <c r="A817"/>
      <c r="B817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K817" s="2"/>
      <c r="AL817" s="2"/>
      <c r="AM817" s="2"/>
      <c r="AN817" s="2"/>
      <c r="AO817" s="2"/>
      <c r="AR817" s="2"/>
      <c r="AS817" s="2"/>
      <c r="AT817" s="2"/>
      <c r="AU817" s="2"/>
      <c r="AV817" s="2"/>
      <c r="BC817" s="1"/>
      <c r="BD817" s="1"/>
      <c r="BE817" s="1"/>
    </row>
    <row r="818" spans="1:57" s="3" customFormat="1" x14ac:dyDescent="0.25">
      <c r="A818"/>
      <c r="B818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K818" s="2"/>
      <c r="AL818" s="2"/>
      <c r="AM818" s="2"/>
      <c r="AN818" s="2"/>
      <c r="AO818" s="2"/>
      <c r="AR818" s="2"/>
      <c r="AS818" s="2"/>
      <c r="AT818" s="2"/>
      <c r="AU818" s="2"/>
      <c r="AV818" s="2"/>
      <c r="BC818" s="1"/>
      <c r="BD818" s="1"/>
      <c r="BE818" s="1"/>
    </row>
    <row r="819" spans="1:57" s="3" customFormat="1" x14ac:dyDescent="0.25">
      <c r="A819"/>
      <c r="B819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K819" s="2"/>
      <c r="AL819" s="2"/>
      <c r="AM819" s="2"/>
      <c r="AN819" s="2"/>
      <c r="AO819" s="2"/>
      <c r="AR819" s="2"/>
      <c r="AS819" s="2"/>
      <c r="AT819" s="2"/>
      <c r="AU819" s="2"/>
      <c r="AV819" s="2"/>
      <c r="BC819" s="1"/>
      <c r="BD819" s="1"/>
      <c r="BE819" s="1"/>
    </row>
    <row r="820" spans="1:57" s="3" customFormat="1" x14ac:dyDescent="0.25">
      <c r="A820"/>
      <c r="B820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K820" s="2"/>
      <c r="AL820" s="2"/>
      <c r="AM820" s="2"/>
      <c r="AN820" s="2"/>
      <c r="AO820" s="2"/>
      <c r="AR820" s="2"/>
      <c r="AS820" s="2"/>
      <c r="AT820" s="2"/>
      <c r="AU820" s="2"/>
      <c r="AV820" s="2"/>
      <c r="BC820" s="1"/>
      <c r="BD820" s="1"/>
      <c r="BE820" s="1"/>
    </row>
    <row r="821" spans="1:57" s="3" customFormat="1" x14ac:dyDescent="0.25">
      <c r="A821"/>
      <c r="B82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K821" s="2"/>
      <c r="AL821" s="2"/>
      <c r="AM821" s="2"/>
      <c r="AN821" s="2"/>
      <c r="AO821" s="2"/>
      <c r="AR821" s="2"/>
      <c r="AS821" s="2"/>
      <c r="AT821" s="2"/>
      <c r="AU821" s="2"/>
      <c r="AV821" s="2"/>
      <c r="BC821" s="1"/>
      <c r="BD821" s="1"/>
      <c r="BE821" s="1"/>
    </row>
    <row r="822" spans="1:57" s="3" customFormat="1" x14ac:dyDescent="0.25">
      <c r="A822"/>
      <c r="B82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K822" s="2"/>
      <c r="AL822" s="2"/>
      <c r="AM822" s="2"/>
      <c r="AN822" s="2"/>
      <c r="AO822" s="2"/>
      <c r="AR822" s="2"/>
      <c r="AS822" s="2"/>
      <c r="AT822" s="2"/>
      <c r="AU822" s="2"/>
      <c r="AV822" s="2"/>
      <c r="BC822" s="1"/>
      <c r="BD822" s="1"/>
      <c r="BE822" s="1"/>
    </row>
    <row r="823" spans="1:57" s="3" customFormat="1" x14ac:dyDescent="0.25">
      <c r="A823"/>
      <c r="B82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K823" s="2"/>
      <c r="AL823" s="2"/>
      <c r="AM823" s="2"/>
      <c r="AN823" s="2"/>
      <c r="AO823" s="2"/>
      <c r="AR823" s="2"/>
      <c r="AS823" s="2"/>
      <c r="AT823" s="2"/>
      <c r="AU823" s="2"/>
      <c r="AV823" s="2"/>
      <c r="BC823" s="1"/>
      <c r="BD823" s="1"/>
      <c r="BE823" s="1"/>
    </row>
    <row r="824" spans="1:57" s="3" customFormat="1" x14ac:dyDescent="0.25">
      <c r="A824"/>
      <c r="B824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K824" s="2"/>
      <c r="AL824" s="2"/>
      <c r="AM824" s="2"/>
      <c r="AN824" s="2"/>
      <c r="AO824" s="2"/>
      <c r="AR824" s="2"/>
      <c r="AS824" s="2"/>
      <c r="AT824" s="2"/>
      <c r="AU824" s="2"/>
      <c r="AV824" s="2"/>
      <c r="BC824" s="1"/>
      <c r="BD824" s="1"/>
      <c r="BE824" s="1"/>
    </row>
    <row r="825" spans="1:57" s="3" customFormat="1" x14ac:dyDescent="0.25">
      <c r="A825"/>
      <c r="B825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K825" s="2"/>
      <c r="AL825" s="2"/>
      <c r="AM825" s="2"/>
      <c r="AN825" s="2"/>
      <c r="AO825" s="2"/>
      <c r="AR825" s="2"/>
      <c r="AS825" s="2"/>
      <c r="AT825" s="2"/>
      <c r="AU825" s="2"/>
      <c r="AV825" s="2"/>
      <c r="BC825" s="1"/>
      <c r="BD825" s="1"/>
      <c r="BE825" s="1"/>
    </row>
    <row r="826" spans="1:57" s="3" customFormat="1" x14ac:dyDescent="0.25">
      <c r="A826"/>
      <c r="B826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K826" s="2"/>
      <c r="AL826" s="2"/>
      <c r="AM826" s="2"/>
      <c r="AN826" s="2"/>
      <c r="AO826" s="2"/>
      <c r="AR826" s="2"/>
      <c r="AS826" s="2"/>
      <c r="AT826" s="2"/>
      <c r="AU826" s="2"/>
      <c r="AV826" s="2"/>
      <c r="BC826" s="1"/>
      <c r="BD826" s="1"/>
      <c r="BE826" s="1"/>
    </row>
    <row r="827" spans="1:57" s="3" customFormat="1" x14ac:dyDescent="0.25">
      <c r="A827"/>
      <c r="B827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K827" s="2"/>
      <c r="AL827" s="2"/>
      <c r="AM827" s="2"/>
      <c r="AN827" s="2"/>
      <c r="AO827" s="2"/>
      <c r="AR827" s="2"/>
      <c r="AS827" s="2"/>
      <c r="AT827" s="2"/>
      <c r="AU827" s="2"/>
      <c r="AV827" s="2"/>
      <c r="BC827" s="1"/>
      <c r="BD827" s="1"/>
      <c r="BE827" s="1"/>
    </row>
    <row r="828" spans="1:57" s="3" customFormat="1" x14ac:dyDescent="0.25">
      <c r="A828"/>
      <c r="B828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K828" s="2"/>
      <c r="AL828" s="2"/>
      <c r="AM828" s="2"/>
      <c r="AN828" s="2"/>
      <c r="AO828" s="2"/>
      <c r="AR828" s="2"/>
      <c r="AS828" s="2"/>
      <c r="AT828" s="2"/>
      <c r="AU828" s="2"/>
      <c r="AV828" s="2"/>
      <c r="BC828" s="1"/>
      <c r="BD828" s="1"/>
      <c r="BE828" s="1"/>
    </row>
    <row r="829" spans="1:57" s="3" customFormat="1" x14ac:dyDescent="0.25">
      <c r="A829"/>
      <c r="B829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K829" s="2"/>
      <c r="AL829" s="2"/>
      <c r="AM829" s="2"/>
      <c r="AN829" s="2"/>
      <c r="AO829" s="2"/>
      <c r="AR829" s="2"/>
      <c r="AS829" s="2"/>
      <c r="AT829" s="2"/>
      <c r="AU829" s="2"/>
      <c r="AV829" s="2"/>
      <c r="BC829" s="1"/>
      <c r="BD829" s="1"/>
      <c r="BE829" s="1"/>
    </row>
    <row r="830" spans="1:57" s="3" customFormat="1" x14ac:dyDescent="0.25">
      <c r="A830"/>
      <c r="B830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K830" s="2"/>
      <c r="AL830" s="2"/>
      <c r="AM830" s="2"/>
      <c r="AN830" s="2"/>
      <c r="AO830" s="2"/>
      <c r="AR830" s="2"/>
      <c r="AS830" s="2"/>
      <c r="AT830" s="2"/>
      <c r="AU830" s="2"/>
      <c r="AV830" s="2"/>
      <c r="BC830" s="1"/>
      <c r="BD830" s="1"/>
      <c r="BE830" s="1"/>
    </row>
    <row r="831" spans="1:57" s="3" customFormat="1" x14ac:dyDescent="0.25">
      <c r="A831"/>
      <c r="B83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K831" s="2"/>
      <c r="AL831" s="2"/>
      <c r="AM831" s="2"/>
      <c r="AN831" s="2"/>
      <c r="AO831" s="2"/>
      <c r="AR831" s="2"/>
      <c r="AS831" s="2"/>
      <c r="AT831" s="2"/>
      <c r="AU831" s="2"/>
      <c r="AV831" s="2"/>
      <c r="BC831" s="1"/>
      <c r="BD831" s="1"/>
      <c r="BE831" s="1"/>
    </row>
    <row r="832" spans="1:57" s="3" customFormat="1" x14ac:dyDescent="0.25">
      <c r="A832"/>
      <c r="B83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K832" s="2"/>
      <c r="AL832" s="2"/>
      <c r="AM832" s="2"/>
      <c r="AN832" s="2"/>
      <c r="AO832" s="2"/>
      <c r="AR832" s="2"/>
      <c r="AS832" s="2"/>
      <c r="AT832" s="2"/>
      <c r="AU832" s="2"/>
      <c r="AV832" s="2"/>
      <c r="BC832" s="1"/>
      <c r="BD832" s="1"/>
      <c r="BE832" s="1"/>
    </row>
    <row r="833" spans="1:57" s="3" customFormat="1" x14ac:dyDescent="0.25">
      <c r="A833"/>
      <c r="B83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K833" s="2"/>
      <c r="AL833" s="2"/>
      <c r="AM833" s="2"/>
      <c r="AN833" s="2"/>
      <c r="AO833" s="2"/>
      <c r="AR833" s="2"/>
      <c r="AS833" s="2"/>
      <c r="AT833" s="2"/>
      <c r="AU833" s="2"/>
      <c r="AV833" s="2"/>
      <c r="BC833" s="1"/>
      <c r="BD833" s="1"/>
      <c r="BE833" s="1"/>
    </row>
    <row r="834" spans="1:57" s="3" customFormat="1" x14ac:dyDescent="0.25">
      <c r="A834"/>
      <c r="B834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K834" s="2"/>
      <c r="AL834" s="2"/>
      <c r="AM834" s="2"/>
      <c r="AN834" s="2"/>
      <c r="AO834" s="2"/>
      <c r="AR834" s="2"/>
      <c r="AS834" s="2"/>
      <c r="AT834" s="2"/>
      <c r="AU834" s="2"/>
      <c r="AV834" s="2"/>
      <c r="BC834" s="1"/>
      <c r="BD834" s="1"/>
      <c r="BE834" s="1"/>
    </row>
    <row r="835" spans="1:57" s="3" customFormat="1" x14ac:dyDescent="0.25">
      <c r="A835"/>
      <c r="B835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K835" s="2"/>
      <c r="AL835" s="2"/>
      <c r="AM835" s="2"/>
      <c r="AN835" s="2"/>
      <c r="AO835" s="2"/>
      <c r="AR835" s="2"/>
      <c r="AS835" s="2"/>
      <c r="AT835" s="2"/>
      <c r="AU835" s="2"/>
      <c r="AV835" s="2"/>
      <c r="BC835" s="1"/>
      <c r="BD835" s="1"/>
      <c r="BE835" s="1"/>
    </row>
    <row r="836" spans="1:57" s="3" customFormat="1" x14ac:dyDescent="0.25">
      <c r="A836"/>
      <c r="B836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K836" s="2"/>
      <c r="AL836" s="2"/>
      <c r="AM836" s="2"/>
      <c r="AN836" s="2"/>
      <c r="AO836" s="2"/>
      <c r="AR836" s="2"/>
      <c r="AS836" s="2"/>
      <c r="AT836" s="2"/>
      <c r="AU836" s="2"/>
      <c r="AV836" s="2"/>
      <c r="BC836" s="1"/>
      <c r="BD836" s="1"/>
      <c r="BE836" s="1"/>
    </row>
    <row r="837" spans="1:57" s="3" customFormat="1" x14ac:dyDescent="0.25">
      <c r="A837"/>
      <c r="B837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K837" s="2"/>
      <c r="AL837" s="2"/>
      <c r="AM837" s="2"/>
      <c r="AN837" s="2"/>
      <c r="AO837" s="2"/>
      <c r="AR837" s="2"/>
      <c r="AS837" s="2"/>
      <c r="AT837" s="2"/>
      <c r="AU837" s="2"/>
      <c r="AV837" s="2"/>
      <c r="BC837" s="1"/>
      <c r="BD837" s="1"/>
      <c r="BE837" s="1"/>
    </row>
    <row r="838" spans="1:57" s="3" customFormat="1" x14ac:dyDescent="0.25">
      <c r="A838"/>
      <c r="B838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K838" s="2"/>
      <c r="AL838" s="2"/>
      <c r="AM838" s="2"/>
      <c r="AN838" s="2"/>
      <c r="AO838" s="2"/>
      <c r="AR838" s="2"/>
      <c r="AS838" s="2"/>
      <c r="AT838" s="2"/>
      <c r="AU838" s="2"/>
      <c r="AV838" s="2"/>
      <c r="BC838" s="1"/>
      <c r="BD838" s="1"/>
      <c r="BE838" s="1"/>
    </row>
    <row r="839" spans="1:57" s="3" customFormat="1" x14ac:dyDescent="0.25">
      <c r="A839"/>
      <c r="B839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K839" s="2"/>
      <c r="AL839" s="2"/>
      <c r="AM839" s="2"/>
      <c r="AN839" s="2"/>
      <c r="AO839" s="2"/>
      <c r="AR839" s="2"/>
      <c r="AS839" s="2"/>
      <c r="AT839" s="2"/>
      <c r="AU839" s="2"/>
      <c r="AV839" s="2"/>
      <c r="BC839" s="1"/>
      <c r="BD839" s="1"/>
      <c r="BE839" s="1"/>
    </row>
    <row r="840" spans="1:57" s="3" customFormat="1" x14ac:dyDescent="0.25">
      <c r="A840"/>
      <c r="B840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K840" s="2"/>
      <c r="AL840" s="2"/>
      <c r="AM840" s="2"/>
      <c r="AN840" s="2"/>
      <c r="AO840" s="2"/>
      <c r="AR840" s="2"/>
      <c r="AS840" s="2"/>
      <c r="AT840" s="2"/>
      <c r="AU840" s="2"/>
      <c r="AV840" s="2"/>
      <c r="BC840" s="1"/>
      <c r="BD840" s="1"/>
      <c r="BE840" s="1"/>
    </row>
    <row r="841" spans="1:57" s="3" customFormat="1" x14ac:dyDescent="0.25">
      <c r="A841"/>
      <c r="B84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K841" s="2"/>
      <c r="AL841" s="2"/>
      <c r="AM841" s="2"/>
      <c r="AN841" s="2"/>
      <c r="AO841" s="2"/>
      <c r="AR841" s="2"/>
      <c r="AS841" s="2"/>
      <c r="AT841" s="2"/>
      <c r="AU841" s="2"/>
      <c r="AV841" s="2"/>
      <c r="BC841" s="1"/>
      <c r="BD841" s="1"/>
      <c r="BE841" s="1"/>
    </row>
    <row r="842" spans="1:57" s="3" customFormat="1" x14ac:dyDescent="0.25">
      <c r="A842"/>
      <c r="B84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K842" s="2"/>
      <c r="AL842" s="2"/>
      <c r="AM842" s="2"/>
      <c r="AN842" s="2"/>
      <c r="AO842" s="2"/>
      <c r="AR842" s="2"/>
      <c r="AS842" s="2"/>
      <c r="AT842" s="2"/>
      <c r="AU842" s="2"/>
      <c r="AV842" s="2"/>
      <c r="BC842" s="1"/>
      <c r="BD842" s="1"/>
      <c r="BE842" s="1"/>
    </row>
    <row r="843" spans="1:57" s="3" customFormat="1" x14ac:dyDescent="0.25">
      <c r="A843"/>
      <c r="B84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K843" s="2"/>
      <c r="AL843" s="2"/>
      <c r="AM843" s="2"/>
      <c r="AN843" s="2"/>
      <c r="AO843" s="2"/>
      <c r="AR843" s="2"/>
      <c r="AS843" s="2"/>
      <c r="AT843" s="2"/>
      <c r="AU843" s="2"/>
      <c r="AV843" s="2"/>
      <c r="BC843" s="1"/>
      <c r="BD843" s="1"/>
      <c r="BE843" s="1"/>
    </row>
    <row r="844" spans="1:57" s="3" customFormat="1" x14ac:dyDescent="0.25">
      <c r="A844"/>
      <c r="B844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K844" s="2"/>
      <c r="AL844" s="2"/>
      <c r="AM844" s="2"/>
      <c r="AN844" s="2"/>
      <c r="AO844" s="2"/>
      <c r="AR844" s="2"/>
      <c r="AS844" s="2"/>
      <c r="AT844" s="2"/>
      <c r="AU844" s="2"/>
      <c r="AV844" s="2"/>
      <c r="BC844" s="1"/>
      <c r="BD844" s="1"/>
      <c r="BE844" s="1"/>
    </row>
    <row r="845" spans="1:57" s="3" customFormat="1" x14ac:dyDescent="0.25">
      <c r="A845"/>
      <c r="B845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K845" s="2"/>
      <c r="AL845" s="2"/>
      <c r="AM845" s="2"/>
      <c r="AN845" s="2"/>
      <c r="AO845" s="2"/>
      <c r="AR845" s="2"/>
      <c r="AS845" s="2"/>
      <c r="AT845" s="2"/>
      <c r="AU845" s="2"/>
      <c r="AV845" s="2"/>
      <c r="BC845" s="1"/>
      <c r="BD845" s="1"/>
      <c r="BE845" s="1"/>
    </row>
    <row r="846" spans="1:57" s="3" customFormat="1" x14ac:dyDescent="0.25">
      <c r="A846"/>
      <c r="B846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K846" s="2"/>
      <c r="AL846" s="2"/>
      <c r="AM846" s="2"/>
      <c r="AN846" s="2"/>
      <c r="AO846" s="2"/>
      <c r="AR846" s="2"/>
      <c r="AS846" s="2"/>
      <c r="AT846" s="2"/>
      <c r="AU846" s="2"/>
      <c r="AV846" s="2"/>
      <c r="BC846" s="1"/>
      <c r="BD846" s="1"/>
      <c r="BE846" s="1"/>
    </row>
    <row r="847" spans="1:57" s="3" customFormat="1" x14ac:dyDescent="0.25">
      <c r="A847"/>
      <c r="B847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K847" s="2"/>
      <c r="AL847" s="2"/>
      <c r="AM847" s="2"/>
      <c r="AN847" s="2"/>
      <c r="AO847" s="2"/>
      <c r="AR847" s="2"/>
      <c r="AS847" s="2"/>
      <c r="AT847" s="2"/>
      <c r="AU847" s="2"/>
      <c r="AV847" s="2"/>
      <c r="BC847" s="1"/>
      <c r="BD847" s="1"/>
      <c r="BE847" s="1"/>
    </row>
    <row r="848" spans="1:57" s="3" customFormat="1" x14ac:dyDescent="0.25">
      <c r="A848"/>
      <c r="B848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K848" s="2"/>
      <c r="AL848" s="2"/>
      <c r="AM848" s="2"/>
      <c r="AN848" s="2"/>
      <c r="AO848" s="2"/>
      <c r="AR848" s="2"/>
      <c r="AS848" s="2"/>
      <c r="AT848" s="2"/>
      <c r="AU848" s="2"/>
      <c r="AV848" s="2"/>
      <c r="BC848" s="1"/>
      <c r="BD848" s="1"/>
      <c r="BE848" s="1"/>
    </row>
    <row r="849" spans="1:57" s="3" customFormat="1" x14ac:dyDescent="0.25">
      <c r="A849"/>
      <c r="B849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K849" s="2"/>
      <c r="AL849" s="2"/>
      <c r="AM849" s="2"/>
      <c r="AN849" s="2"/>
      <c r="AO849" s="2"/>
      <c r="AR849" s="2"/>
      <c r="AS849" s="2"/>
      <c r="AT849" s="2"/>
      <c r="AU849" s="2"/>
      <c r="AV849" s="2"/>
      <c r="BC849" s="1"/>
      <c r="BD849" s="1"/>
      <c r="BE849" s="1"/>
    </row>
    <row r="850" spans="1:57" s="3" customFormat="1" x14ac:dyDescent="0.25">
      <c r="A850"/>
      <c r="B850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K850" s="2"/>
      <c r="AL850" s="2"/>
      <c r="AM850" s="2"/>
      <c r="AN850" s="2"/>
      <c r="AO850" s="2"/>
      <c r="AR850" s="2"/>
      <c r="AS850" s="2"/>
      <c r="AT850" s="2"/>
      <c r="AU850" s="2"/>
      <c r="AV850" s="2"/>
      <c r="BC850" s="1"/>
      <c r="BD850" s="1"/>
      <c r="BE850" s="1"/>
    </row>
    <row r="851" spans="1:57" s="3" customFormat="1" x14ac:dyDescent="0.25">
      <c r="A851"/>
      <c r="B85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K851" s="2"/>
      <c r="AL851" s="2"/>
      <c r="AM851" s="2"/>
      <c r="AN851" s="2"/>
      <c r="AO851" s="2"/>
      <c r="AR851" s="2"/>
      <c r="AS851" s="2"/>
      <c r="AT851" s="2"/>
      <c r="AU851" s="2"/>
      <c r="AV851" s="2"/>
      <c r="BC851" s="1"/>
      <c r="BD851" s="1"/>
      <c r="BE851" s="1"/>
    </row>
    <row r="852" spans="1:57" s="3" customFormat="1" x14ac:dyDescent="0.25">
      <c r="A852"/>
      <c r="B85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K852" s="2"/>
      <c r="AL852" s="2"/>
      <c r="AM852" s="2"/>
      <c r="AN852" s="2"/>
      <c r="AO852" s="2"/>
      <c r="AR852" s="2"/>
      <c r="AS852" s="2"/>
      <c r="AT852" s="2"/>
      <c r="AU852" s="2"/>
      <c r="AV852" s="2"/>
      <c r="BC852" s="1"/>
      <c r="BD852" s="1"/>
      <c r="BE852" s="1"/>
    </row>
    <row r="853" spans="1:57" s="3" customFormat="1" x14ac:dyDescent="0.25">
      <c r="A853"/>
      <c r="B85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K853" s="2"/>
      <c r="AL853" s="2"/>
      <c r="AM853" s="2"/>
      <c r="AN853" s="2"/>
      <c r="AO853" s="2"/>
      <c r="AR853" s="2"/>
      <c r="AS853" s="2"/>
      <c r="AT853" s="2"/>
      <c r="AU853" s="2"/>
      <c r="AV853" s="2"/>
      <c r="BC853" s="1"/>
      <c r="BD853" s="1"/>
      <c r="BE853" s="1"/>
    </row>
    <row r="854" spans="1:57" s="3" customFormat="1" x14ac:dyDescent="0.25">
      <c r="A854"/>
      <c r="B854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K854" s="2"/>
      <c r="AL854" s="2"/>
      <c r="AM854" s="2"/>
      <c r="AN854" s="2"/>
      <c r="AO854" s="2"/>
      <c r="AR854" s="2"/>
      <c r="AS854" s="2"/>
      <c r="AT854" s="2"/>
      <c r="AU854" s="2"/>
      <c r="AV854" s="2"/>
      <c r="BC854" s="1"/>
      <c r="BD854" s="1"/>
      <c r="BE854" s="1"/>
    </row>
    <row r="855" spans="1:57" s="3" customFormat="1" x14ac:dyDescent="0.25">
      <c r="A855"/>
      <c r="B855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K855" s="2"/>
      <c r="AL855" s="2"/>
      <c r="AM855" s="2"/>
      <c r="AN855" s="2"/>
      <c r="AO855" s="2"/>
      <c r="AR855" s="2"/>
      <c r="AS855" s="2"/>
      <c r="AT855" s="2"/>
      <c r="AU855" s="2"/>
      <c r="AV855" s="2"/>
      <c r="BC855" s="1"/>
      <c r="BD855" s="1"/>
      <c r="BE855" s="1"/>
    </row>
    <row r="856" spans="1:57" s="3" customFormat="1" x14ac:dyDescent="0.25">
      <c r="A856"/>
      <c r="B856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K856" s="2"/>
      <c r="AL856" s="2"/>
      <c r="AM856" s="2"/>
      <c r="AN856" s="2"/>
      <c r="AO856" s="2"/>
      <c r="AR856" s="2"/>
      <c r="AS856" s="2"/>
      <c r="AT856" s="2"/>
      <c r="AU856" s="2"/>
      <c r="AV856" s="2"/>
      <c r="BC856" s="1"/>
      <c r="BD856" s="1"/>
      <c r="BE856" s="1"/>
    </row>
    <row r="857" spans="1:57" s="3" customFormat="1" x14ac:dyDescent="0.25">
      <c r="A857"/>
      <c r="B857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K857" s="2"/>
      <c r="AL857" s="2"/>
      <c r="AM857" s="2"/>
      <c r="AN857" s="2"/>
      <c r="AO857" s="2"/>
      <c r="AR857" s="2"/>
      <c r="AS857" s="2"/>
      <c r="AT857" s="2"/>
      <c r="AU857" s="2"/>
      <c r="AV857" s="2"/>
      <c r="BC857" s="1"/>
      <c r="BD857" s="1"/>
      <c r="BE857" s="1"/>
    </row>
    <row r="858" spans="1:57" s="3" customFormat="1" x14ac:dyDescent="0.25">
      <c r="A858"/>
      <c r="B858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K858" s="2"/>
      <c r="AL858" s="2"/>
      <c r="AM858" s="2"/>
      <c r="AN858" s="2"/>
      <c r="AO858" s="2"/>
      <c r="AR858" s="2"/>
      <c r="AS858" s="2"/>
      <c r="AT858" s="2"/>
      <c r="AU858" s="2"/>
      <c r="AV858" s="2"/>
      <c r="BC858" s="1"/>
      <c r="BD858" s="1"/>
      <c r="BE858" s="1"/>
    </row>
    <row r="859" spans="1:57" s="3" customFormat="1" x14ac:dyDescent="0.25">
      <c r="A859"/>
      <c r="B859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K859" s="2"/>
      <c r="AL859" s="2"/>
      <c r="AM859" s="2"/>
      <c r="AN859" s="2"/>
      <c r="AO859" s="2"/>
      <c r="AR859" s="2"/>
      <c r="AS859" s="2"/>
      <c r="AT859" s="2"/>
      <c r="AU859" s="2"/>
      <c r="AV859" s="2"/>
      <c r="BC859" s="1"/>
      <c r="BD859" s="1"/>
      <c r="BE859" s="1"/>
    </row>
    <row r="860" spans="1:57" s="3" customFormat="1" x14ac:dyDescent="0.25">
      <c r="A860"/>
      <c r="B860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K860" s="2"/>
      <c r="AL860" s="2"/>
      <c r="AM860" s="2"/>
      <c r="AN860" s="2"/>
      <c r="AO860" s="2"/>
      <c r="AR860" s="2"/>
      <c r="AS860" s="2"/>
      <c r="AT860" s="2"/>
      <c r="AU860" s="2"/>
      <c r="AV860" s="2"/>
      <c r="BC860" s="1"/>
      <c r="BD860" s="1"/>
      <c r="BE860" s="1"/>
    </row>
    <row r="861" spans="1:57" s="3" customFormat="1" x14ac:dyDescent="0.25">
      <c r="A861"/>
      <c r="B86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K861" s="2"/>
      <c r="AL861" s="2"/>
      <c r="AM861" s="2"/>
      <c r="AN861" s="2"/>
      <c r="AO861" s="2"/>
      <c r="AR861" s="2"/>
      <c r="AS861" s="2"/>
      <c r="AT861" s="2"/>
      <c r="AU861" s="2"/>
      <c r="AV861" s="2"/>
      <c r="BC861" s="1"/>
      <c r="BD861" s="1"/>
      <c r="BE861" s="1"/>
    </row>
    <row r="862" spans="1:57" s="3" customFormat="1" x14ac:dyDescent="0.25">
      <c r="A862"/>
      <c r="B86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K862" s="2"/>
      <c r="AL862" s="2"/>
      <c r="AM862" s="2"/>
      <c r="AN862" s="2"/>
      <c r="AO862" s="2"/>
      <c r="AR862" s="2"/>
      <c r="AS862" s="2"/>
      <c r="AT862" s="2"/>
      <c r="AU862" s="2"/>
      <c r="AV862" s="2"/>
      <c r="BC862" s="1"/>
      <c r="BD862" s="1"/>
      <c r="BE862" s="1"/>
    </row>
    <row r="863" spans="1:57" s="3" customFormat="1" x14ac:dyDescent="0.25">
      <c r="A863"/>
      <c r="B86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K863" s="2"/>
      <c r="AL863" s="2"/>
      <c r="AM863" s="2"/>
      <c r="AN863" s="2"/>
      <c r="AO863" s="2"/>
      <c r="AR863" s="2"/>
      <c r="AS863" s="2"/>
      <c r="AT863" s="2"/>
      <c r="AU863" s="2"/>
      <c r="AV863" s="2"/>
      <c r="BC863" s="1"/>
      <c r="BD863" s="1"/>
      <c r="BE863" s="1"/>
    </row>
    <row r="864" spans="1:57" s="3" customFormat="1" x14ac:dyDescent="0.25">
      <c r="A864"/>
      <c r="B864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K864" s="2"/>
      <c r="AL864" s="2"/>
      <c r="AM864" s="2"/>
      <c r="AN864" s="2"/>
      <c r="AO864" s="2"/>
      <c r="AR864" s="2"/>
      <c r="AS864" s="2"/>
      <c r="AT864" s="2"/>
      <c r="AU864" s="2"/>
      <c r="AV864" s="2"/>
      <c r="BC864" s="1"/>
      <c r="BD864" s="1"/>
      <c r="BE864" s="1"/>
    </row>
    <row r="865" spans="1:57" s="3" customFormat="1" x14ac:dyDescent="0.25">
      <c r="A865"/>
      <c r="B865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K865" s="2"/>
      <c r="AL865" s="2"/>
      <c r="AM865" s="2"/>
      <c r="AN865" s="2"/>
      <c r="AO865" s="2"/>
      <c r="AR865" s="2"/>
      <c r="AS865" s="2"/>
      <c r="AT865" s="2"/>
      <c r="AU865" s="2"/>
      <c r="AV865" s="2"/>
      <c r="BC865" s="1"/>
      <c r="BD865" s="1"/>
      <c r="BE865" s="1"/>
    </row>
    <row r="866" spans="1:57" s="3" customFormat="1" x14ac:dyDescent="0.25">
      <c r="A866"/>
      <c r="B866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K866" s="2"/>
      <c r="AL866" s="2"/>
      <c r="AM866" s="2"/>
      <c r="AN866" s="2"/>
      <c r="AO866" s="2"/>
      <c r="AR866" s="2"/>
      <c r="AS866" s="2"/>
      <c r="AT866" s="2"/>
      <c r="AU866" s="2"/>
      <c r="AV866" s="2"/>
      <c r="BC866" s="1"/>
      <c r="BD866" s="1"/>
      <c r="BE866" s="1"/>
    </row>
    <row r="867" spans="1:57" s="3" customFormat="1" x14ac:dyDescent="0.25">
      <c r="A867"/>
      <c r="B867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K867" s="2"/>
      <c r="AL867" s="2"/>
      <c r="AM867" s="2"/>
      <c r="AN867" s="2"/>
      <c r="AO867" s="2"/>
      <c r="AR867" s="2"/>
      <c r="AS867" s="2"/>
      <c r="AT867" s="2"/>
      <c r="AU867" s="2"/>
      <c r="AV867" s="2"/>
      <c r="BC867" s="1"/>
      <c r="BD867" s="1"/>
      <c r="BE867" s="1"/>
    </row>
    <row r="868" spans="1:57" s="3" customFormat="1" x14ac:dyDescent="0.25">
      <c r="A868"/>
      <c r="B868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K868" s="2"/>
      <c r="AL868" s="2"/>
      <c r="AM868" s="2"/>
      <c r="AN868" s="2"/>
      <c r="AO868" s="2"/>
      <c r="AR868" s="2"/>
      <c r="AS868" s="2"/>
      <c r="AT868" s="2"/>
      <c r="AU868" s="2"/>
      <c r="AV868" s="2"/>
      <c r="BC868" s="1"/>
      <c r="BD868" s="1"/>
      <c r="BE868" s="1"/>
    </row>
    <row r="869" spans="1:57" s="3" customFormat="1" x14ac:dyDescent="0.25">
      <c r="A869"/>
      <c r="B869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K869" s="2"/>
      <c r="AL869" s="2"/>
      <c r="AM869" s="2"/>
      <c r="AN869" s="2"/>
      <c r="AO869" s="2"/>
      <c r="AR869" s="2"/>
      <c r="AS869" s="2"/>
      <c r="AT869" s="2"/>
      <c r="AU869" s="2"/>
      <c r="AV869" s="2"/>
      <c r="BC869" s="1"/>
      <c r="BD869" s="1"/>
      <c r="BE869" s="1"/>
    </row>
    <row r="870" spans="1:57" s="3" customFormat="1" x14ac:dyDescent="0.25">
      <c r="A870"/>
      <c r="B870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K870" s="2"/>
      <c r="AL870" s="2"/>
      <c r="AM870" s="2"/>
      <c r="AN870" s="2"/>
      <c r="AO870" s="2"/>
      <c r="AR870" s="2"/>
      <c r="AS870" s="2"/>
      <c r="AT870" s="2"/>
      <c r="AU870" s="2"/>
      <c r="AV870" s="2"/>
      <c r="BC870" s="1"/>
      <c r="BD870" s="1"/>
      <c r="BE870" s="1"/>
    </row>
    <row r="871" spans="1:57" s="3" customFormat="1" x14ac:dyDescent="0.25">
      <c r="A871"/>
      <c r="B87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K871" s="2"/>
      <c r="AL871" s="2"/>
      <c r="AM871" s="2"/>
      <c r="AN871" s="2"/>
      <c r="AO871" s="2"/>
      <c r="AR871" s="2"/>
      <c r="AS871" s="2"/>
      <c r="AT871" s="2"/>
      <c r="AU871" s="2"/>
      <c r="AV871" s="2"/>
      <c r="BC871" s="1"/>
      <c r="BD871" s="1"/>
      <c r="BE871" s="1"/>
    </row>
    <row r="872" spans="1:57" s="3" customFormat="1" x14ac:dyDescent="0.25">
      <c r="A872"/>
      <c r="B87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K872" s="2"/>
      <c r="AL872" s="2"/>
      <c r="AM872" s="2"/>
      <c r="AN872" s="2"/>
      <c r="AO872" s="2"/>
      <c r="AR872" s="2"/>
      <c r="AS872" s="2"/>
      <c r="AT872" s="2"/>
      <c r="AU872" s="2"/>
      <c r="AV872" s="2"/>
      <c r="BC872" s="1"/>
      <c r="BD872" s="1"/>
      <c r="BE872" s="1"/>
    </row>
    <row r="873" spans="1:57" s="3" customFormat="1" x14ac:dyDescent="0.25">
      <c r="A873"/>
      <c r="B87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K873" s="2"/>
      <c r="AL873" s="2"/>
      <c r="AM873" s="2"/>
      <c r="AN873" s="2"/>
      <c r="AO873" s="2"/>
      <c r="AR873" s="2"/>
      <c r="AS873" s="2"/>
      <c r="AT873" s="2"/>
      <c r="AU873" s="2"/>
      <c r="AV873" s="2"/>
      <c r="BC873" s="1"/>
      <c r="BD873" s="1"/>
      <c r="BE873" s="1"/>
    </row>
    <row r="874" spans="1:57" s="3" customFormat="1" x14ac:dyDescent="0.25">
      <c r="A874"/>
      <c r="B874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K874" s="2"/>
      <c r="AL874" s="2"/>
      <c r="AM874" s="2"/>
      <c r="AN874" s="2"/>
      <c r="AO874" s="2"/>
      <c r="AR874" s="2"/>
      <c r="AS874" s="2"/>
      <c r="AT874" s="2"/>
      <c r="AU874" s="2"/>
      <c r="AV874" s="2"/>
      <c r="BC874" s="1"/>
      <c r="BD874" s="1"/>
      <c r="BE874" s="1"/>
    </row>
    <row r="875" spans="1:57" s="3" customFormat="1" x14ac:dyDescent="0.25">
      <c r="A875"/>
      <c r="B875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K875" s="2"/>
      <c r="AL875" s="2"/>
      <c r="AM875" s="2"/>
      <c r="AN875" s="2"/>
      <c r="AO875" s="2"/>
      <c r="AR875" s="2"/>
      <c r="AS875" s="2"/>
      <c r="AT875" s="2"/>
      <c r="AU875" s="2"/>
      <c r="AV875" s="2"/>
      <c r="BC875" s="1"/>
      <c r="BD875" s="1"/>
      <c r="BE875" s="1"/>
    </row>
    <row r="876" spans="1:57" s="3" customFormat="1" x14ac:dyDescent="0.25">
      <c r="A876"/>
      <c r="B876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K876" s="2"/>
      <c r="AL876" s="2"/>
      <c r="AM876" s="2"/>
      <c r="AN876" s="2"/>
      <c r="AO876" s="2"/>
      <c r="AR876" s="2"/>
      <c r="AS876" s="2"/>
      <c r="AT876" s="2"/>
      <c r="AU876" s="2"/>
      <c r="AV876" s="2"/>
      <c r="BC876" s="1"/>
      <c r="BD876" s="1"/>
      <c r="BE876" s="1"/>
    </row>
    <row r="877" spans="1:57" s="3" customFormat="1" x14ac:dyDescent="0.25">
      <c r="A877"/>
      <c r="B877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K877" s="2"/>
      <c r="AL877" s="2"/>
      <c r="AM877" s="2"/>
      <c r="AN877" s="2"/>
      <c r="AO877" s="2"/>
      <c r="AR877" s="2"/>
      <c r="AS877" s="2"/>
      <c r="AT877" s="2"/>
      <c r="AU877" s="2"/>
      <c r="AV877" s="2"/>
      <c r="BC877" s="1"/>
      <c r="BD877" s="1"/>
      <c r="BE877" s="1"/>
    </row>
    <row r="878" spans="1:57" s="3" customFormat="1" x14ac:dyDescent="0.25">
      <c r="A878"/>
      <c r="B878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K878" s="2"/>
      <c r="AL878" s="2"/>
      <c r="AM878" s="2"/>
      <c r="AN878" s="2"/>
      <c r="AO878" s="2"/>
      <c r="AR878" s="2"/>
      <c r="AS878" s="2"/>
      <c r="AT878" s="2"/>
      <c r="AU878" s="2"/>
      <c r="AV878" s="2"/>
      <c r="BC878" s="1"/>
      <c r="BD878" s="1"/>
      <c r="BE878" s="1"/>
    </row>
    <row r="879" spans="1:57" s="3" customFormat="1" x14ac:dyDescent="0.25">
      <c r="A879"/>
      <c r="B879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K879" s="2"/>
      <c r="AL879" s="2"/>
      <c r="AM879" s="2"/>
      <c r="AN879" s="2"/>
      <c r="AO879" s="2"/>
      <c r="AR879" s="2"/>
      <c r="AS879" s="2"/>
      <c r="AT879" s="2"/>
      <c r="AU879" s="2"/>
      <c r="AV879" s="2"/>
      <c r="BC879" s="1"/>
      <c r="BD879" s="1"/>
      <c r="BE879" s="1"/>
    </row>
    <row r="880" spans="1:57" s="3" customFormat="1" x14ac:dyDescent="0.25">
      <c r="A880"/>
      <c r="B880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K880" s="2"/>
      <c r="AL880" s="2"/>
      <c r="AM880" s="2"/>
      <c r="AN880" s="2"/>
      <c r="AO880" s="2"/>
      <c r="AR880" s="2"/>
      <c r="AS880" s="2"/>
      <c r="AT880" s="2"/>
      <c r="AU880" s="2"/>
      <c r="AV880" s="2"/>
      <c r="BC880" s="1"/>
      <c r="BD880" s="1"/>
      <c r="BE880" s="1"/>
    </row>
    <row r="881" spans="1:57" s="3" customFormat="1" x14ac:dyDescent="0.25">
      <c r="A881"/>
      <c r="B88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K881" s="2"/>
      <c r="AL881" s="2"/>
      <c r="AM881" s="2"/>
      <c r="AN881" s="2"/>
      <c r="AO881" s="2"/>
      <c r="AR881" s="2"/>
      <c r="AS881" s="2"/>
      <c r="AT881" s="2"/>
      <c r="AU881" s="2"/>
      <c r="AV881" s="2"/>
      <c r="BC881" s="1"/>
      <c r="BD881" s="1"/>
      <c r="BE881" s="1"/>
    </row>
    <row r="882" spans="1:57" s="3" customFormat="1" x14ac:dyDescent="0.25">
      <c r="A882"/>
      <c r="B88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K882" s="2"/>
      <c r="AL882" s="2"/>
      <c r="AM882" s="2"/>
      <c r="AN882" s="2"/>
      <c r="AO882" s="2"/>
      <c r="AR882" s="2"/>
      <c r="AS882" s="2"/>
      <c r="AT882" s="2"/>
      <c r="AU882" s="2"/>
      <c r="AV882" s="2"/>
      <c r="BC882" s="1"/>
      <c r="BD882" s="1"/>
      <c r="BE882" s="1"/>
    </row>
    <row r="883" spans="1:57" s="3" customFormat="1" x14ac:dyDescent="0.25">
      <c r="A883"/>
      <c r="B88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K883" s="2"/>
      <c r="AL883" s="2"/>
      <c r="AM883" s="2"/>
      <c r="AN883" s="2"/>
      <c r="AO883" s="2"/>
      <c r="AR883" s="2"/>
      <c r="AS883" s="2"/>
      <c r="AT883" s="2"/>
      <c r="AU883" s="2"/>
      <c r="AV883" s="2"/>
      <c r="BC883" s="1"/>
      <c r="BD883" s="1"/>
      <c r="BE883" s="1"/>
    </row>
    <row r="884" spans="1:57" s="3" customFormat="1" x14ac:dyDescent="0.25">
      <c r="A884"/>
      <c r="B884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K884" s="2"/>
      <c r="AL884" s="2"/>
      <c r="AM884" s="2"/>
      <c r="AN884" s="2"/>
      <c r="AO884" s="2"/>
      <c r="AR884" s="2"/>
      <c r="AS884" s="2"/>
      <c r="AT884" s="2"/>
      <c r="AU884" s="2"/>
      <c r="AV884" s="2"/>
      <c r="BC884" s="1"/>
      <c r="BD884" s="1"/>
      <c r="BE884" s="1"/>
    </row>
    <row r="885" spans="1:57" s="3" customFormat="1" x14ac:dyDescent="0.25">
      <c r="A885"/>
      <c r="B885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K885" s="2"/>
      <c r="AL885" s="2"/>
      <c r="AM885" s="2"/>
      <c r="AN885" s="2"/>
      <c r="AO885" s="2"/>
      <c r="AR885" s="2"/>
      <c r="AS885" s="2"/>
      <c r="AT885" s="2"/>
      <c r="AU885" s="2"/>
      <c r="AV885" s="2"/>
      <c r="BC885" s="1"/>
      <c r="BD885" s="1"/>
      <c r="BE885" s="1"/>
    </row>
    <row r="886" spans="1:57" s="3" customFormat="1" x14ac:dyDescent="0.25">
      <c r="A886"/>
      <c r="B886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K886" s="2"/>
      <c r="AL886" s="2"/>
      <c r="AM886" s="2"/>
      <c r="AN886" s="2"/>
      <c r="AO886" s="2"/>
      <c r="AR886" s="2"/>
      <c r="AS886" s="2"/>
      <c r="AT886" s="2"/>
      <c r="AU886" s="2"/>
      <c r="AV886" s="2"/>
      <c r="BC886" s="1"/>
      <c r="BD886" s="1"/>
      <c r="BE886" s="1"/>
    </row>
    <row r="887" spans="1:57" s="3" customFormat="1" x14ac:dyDescent="0.25">
      <c r="A887"/>
      <c r="B887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K887" s="2"/>
      <c r="AL887" s="2"/>
      <c r="AM887" s="2"/>
      <c r="AN887" s="2"/>
      <c r="AO887" s="2"/>
      <c r="AR887" s="2"/>
      <c r="AS887" s="2"/>
      <c r="AT887" s="2"/>
      <c r="AU887" s="2"/>
      <c r="AV887" s="2"/>
      <c r="BC887" s="1"/>
      <c r="BD887" s="1"/>
      <c r="BE887" s="1"/>
    </row>
    <row r="888" spans="1:57" s="3" customFormat="1" x14ac:dyDescent="0.25">
      <c r="A888"/>
      <c r="B888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K888" s="2"/>
      <c r="AL888" s="2"/>
      <c r="AM888" s="2"/>
      <c r="AN888" s="2"/>
      <c r="AO888" s="2"/>
      <c r="AR888" s="2"/>
      <c r="AS888" s="2"/>
      <c r="AT888" s="2"/>
      <c r="AU888" s="2"/>
      <c r="AV888" s="2"/>
      <c r="BC888" s="1"/>
      <c r="BD888" s="1"/>
      <c r="BE888" s="1"/>
    </row>
    <row r="889" spans="1:57" s="3" customFormat="1" x14ac:dyDescent="0.25">
      <c r="A889"/>
      <c r="B889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K889" s="2"/>
      <c r="AL889" s="2"/>
      <c r="AM889" s="2"/>
      <c r="AN889" s="2"/>
      <c r="AO889" s="2"/>
      <c r="AR889" s="2"/>
      <c r="AS889" s="2"/>
      <c r="AT889" s="2"/>
      <c r="AU889" s="2"/>
      <c r="AV889" s="2"/>
      <c r="BC889" s="1"/>
      <c r="BD889" s="1"/>
      <c r="BE889" s="1"/>
    </row>
    <row r="890" spans="1:57" s="3" customFormat="1" x14ac:dyDescent="0.25">
      <c r="A890"/>
      <c r="B890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K890" s="2"/>
      <c r="AL890" s="2"/>
      <c r="AM890" s="2"/>
      <c r="AN890" s="2"/>
      <c r="AO890" s="2"/>
      <c r="AR890" s="2"/>
      <c r="AS890" s="2"/>
      <c r="AT890" s="2"/>
      <c r="AU890" s="2"/>
      <c r="AV890" s="2"/>
      <c r="BC890" s="1"/>
      <c r="BD890" s="1"/>
      <c r="BE890" s="1"/>
    </row>
    <row r="891" spans="1:57" s="3" customFormat="1" x14ac:dyDescent="0.25">
      <c r="A891"/>
      <c r="B89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K891" s="2"/>
      <c r="AL891" s="2"/>
      <c r="AM891" s="2"/>
      <c r="AN891" s="2"/>
      <c r="AO891" s="2"/>
      <c r="AR891" s="2"/>
      <c r="AS891" s="2"/>
      <c r="AT891" s="2"/>
      <c r="AU891" s="2"/>
      <c r="AV891" s="2"/>
      <c r="BC891" s="1"/>
      <c r="BD891" s="1"/>
      <c r="BE891" s="1"/>
    </row>
    <row r="892" spans="1:57" s="3" customFormat="1" x14ac:dyDescent="0.25">
      <c r="A892"/>
      <c r="B89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K892" s="2"/>
      <c r="AL892" s="2"/>
      <c r="AM892" s="2"/>
      <c r="AN892" s="2"/>
      <c r="AO892" s="2"/>
      <c r="AR892" s="2"/>
      <c r="AS892" s="2"/>
      <c r="AT892" s="2"/>
      <c r="AU892" s="2"/>
      <c r="AV892" s="2"/>
      <c r="BC892" s="1"/>
      <c r="BD892" s="1"/>
      <c r="BE892" s="1"/>
    </row>
    <row r="893" spans="1:57" s="3" customFormat="1" x14ac:dyDescent="0.25">
      <c r="A893"/>
      <c r="B89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K893" s="2"/>
      <c r="AL893" s="2"/>
      <c r="AM893" s="2"/>
      <c r="AN893" s="2"/>
      <c r="AO893" s="2"/>
      <c r="AR893" s="2"/>
      <c r="AS893" s="2"/>
      <c r="AT893" s="2"/>
      <c r="AU893" s="2"/>
      <c r="AV893" s="2"/>
      <c r="BC893" s="1"/>
      <c r="BD893" s="1"/>
      <c r="BE893" s="1"/>
    </row>
    <row r="894" spans="1:57" s="3" customFormat="1" x14ac:dyDescent="0.25">
      <c r="A894"/>
      <c r="B894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K894" s="2"/>
      <c r="AL894" s="2"/>
      <c r="AM894" s="2"/>
      <c r="AN894" s="2"/>
      <c r="AO894" s="2"/>
      <c r="AR894" s="2"/>
      <c r="AS894" s="2"/>
      <c r="AT894" s="2"/>
      <c r="AU894" s="2"/>
      <c r="AV894" s="2"/>
      <c r="BC894" s="1"/>
      <c r="BD894" s="1"/>
      <c r="BE894" s="1"/>
    </row>
    <row r="895" spans="1:57" s="3" customFormat="1" x14ac:dyDescent="0.25">
      <c r="A895"/>
      <c r="B895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K895" s="2"/>
      <c r="AL895" s="2"/>
      <c r="AM895" s="2"/>
      <c r="AN895" s="2"/>
      <c r="AO895" s="2"/>
      <c r="AR895" s="2"/>
      <c r="AS895" s="2"/>
      <c r="AT895" s="2"/>
      <c r="AU895" s="2"/>
      <c r="AV895" s="2"/>
      <c r="BC895" s="1"/>
      <c r="BD895" s="1"/>
      <c r="BE895" s="1"/>
    </row>
    <row r="896" spans="1:57" s="3" customFormat="1" x14ac:dyDescent="0.25">
      <c r="A896"/>
      <c r="B896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K896" s="2"/>
      <c r="AL896" s="2"/>
      <c r="AM896" s="2"/>
      <c r="AN896" s="2"/>
      <c r="AO896" s="2"/>
      <c r="AR896" s="2"/>
      <c r="AS896" s="2"/>
      <c r="AT896" s="2"/>
      <c r="AU896" s="2"/>
      <c r="AV896" s="2"/>
      <c r="BC896" s="1"/>
      <c r="BD896" s="1"/>
      <c r="BE896" s="1"/>
    </row>
    <row r="897" spans="1:57" s="3" customFormat="1" x14ac:dyDescent="0.25">
      <c r="A897"/>
      <c r="B897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K897" s="2"/>
      <c r="AL897" s="2"/>
      <c r="AM897" s="2"/>
      <c r="AN897" s="2"/>
      <c r="AO897" s="2"/>
      <c r="AR897" s="2"/>
      <c r="AS897" s="2"/>
      <c r="AT897" s="2"/>
      <c r="AU897" s="2"/>
      <c r="AV897" s="2"/>
      <c r="BC897" s="1"/>
      <c r="BD897" s="1"/>
      <c r="BE897" s="1"/>
    </row>
    <row r="898" spans="1:57" s="3" customFormat="1" x14ac:dyDescent="0.25">
      <c r="A898"/>
      <c r="B898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K898" s="2"/>
      <c r="AL898" s="2"/>
      <c r="AM898" s="2"/>
      <c r="AN898" s="2"/>
      <c r="AO898" s="2"/>
      <c r="AR898" s="2"/>
      <c r="AS898" s="2"/>
      <c r="AT898" s="2"/>
      <c r="AU898" s="2"/>
      <c r="AV898" s="2"/>
      <c r="BC898" s="1"/>
      <c r="BD898" s="1"/>
      <c r="BE898" s="1"/>
    </row>
    <row r="899" spans="1:57" s="3" customFormat="1" x14ac:dyDescent="0.25">
      <c r="A899"/>
      <c r="B899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K899" s="2"/>
      <c r="AL899" s="2"/>
      <c r="AM899" s="2"/>
      <c r="AN899" s="2"/>
      <c r="AO899" s="2"/>
      <c r="AR899" s="2"/>
      <c r="AS899" s="2"/>
      <c r="AT899" s="2"/>
      <c r="AU899" s="2"/>
      <c r="AV899" s="2"/>
      <c r="BC899" s="1"/>
      <c r="BD899" s="1"/>
      <c r="BE899" s="1"/>
    </row>
    <row r="900" spans="1:57" s="3" customFormat="1" x14ac:dyDescent="0.25">
      <c r="A900"/>
      <c r="B900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K900" s="2"/>
      <c r="AL900" s="2"/>
      <c r="AM900" s="2"/>
      <c r="AN900" s="2"/>
      <c r="AO900" s="2"/>
      <c r="AR900" s="2"/>
      <c r="AS900" s="2"/>
      <c r="AT900" s="2"/>
      <c r="AU900" s="2"/>
      <c r="AV900" s="2"/>
      <c r="BC900" s="1"/>
      <c r="BD900" s="1"/>
      <c r="BE900" s="1"/>
    </row>
    <row r="901" spans="1:57" s="3" customFormat="1" x14ac:dyDescent="0.25">
      <c r="A901"/>
      <c r="B90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K901" s="2"/>
      <c r="AL901" s="2"/>
      <c r="AM901" s="2"/>
      <c r="AN901" s="2"/>
      <c r="AO901" s="2"/>
      <c r="AR901" s="2"/>
      <c r="AS901" s="2"/>
      <c r="AT901" s="2"/>
      <c r="AU901" s="2"/>
      <c r="AV901" s="2"/>
      <c r="BC901" s="1"/>
      <c r="BD901" s="1"/>
      <c r="BE901" s="1"/>
    </row>
    <row r="902" spans="1:57" s="3" customFormat="1" x14ac:dyDescent="0.25">
      <c r="A902"/>
      <c r="B90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K902" s="2"/>
      <c r="AL902" s="2"/>
      <c r="AM902" s="2"/>
      <c r="AN902" s="2"/>
      <c r="AO902" s="2"/>
      <c r="AR902" s="2"/>
      <c r="AS902" s="2"/>
      <c r="AT902" s="2"/>
      <c r="AU902" s="2"/>
      <c r="AV902" s="2"/>
      <c r="BC902" s="1"/>
      <c r="BD902" s="1"/>
      <c r="BE902" s="1"/>
    </row>
    <row r="903" spans="1:57" s="3" customFormat="1" x14ac:dyDescent="0.25">
      <c r="A903"/>
      <c r="B90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K903" s="2"/>
      <c r="AL903" s="2"/>
      <c r="AM903" s="2"/>
      <c r="AN903" s="2"/>
      <c r="AO903" s="2"/>
      <c r="AR903" s="2"/>
      <c r="AS903" s="2"/>
      <c r="AT903" s="2"/>
      <c r="AU903" s="2"/>
      <c r="AV903" s="2"/>
      <c r="BC903" s="1"/>
      <c r="BD903" s="1"/>
      <c r="BE903" s="1"/>
    </row>
    <row r="904" spans="1:57" s="3" customFormat="1" x14ac:dyDescent="0.25">
      <c r="A904"/>
      <c r="B904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K904" s="2"/>
      <c r="AL904" s="2"/>
      <c r="AM904" s="2"/>
      <c r="AN904" s="2"/>
      <c r="AO904" s="2"/>
      <c r="AR904" s="2"/>
      <c r="AS904" s="2"/>
      <c r="AT904" s="2"/>
      <c r="AU904" s="2"/>
      <c r="AV904" s="2"/>
      <c r="BC904" s="1"/>
      <c r="BD904" s="1"/>
      <c r="BE904" s="1"/>
    </row>
    <row r="905" spans="1:57" s="3" customFormat="1" x14ac:dyDescent="0.25">
      <c r="A905"/>
      <c r="B905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K905" s="2"/>
      <c r="AL905" s="2"/>
      <c r="AM905" s="2"/>
      <c r="AN905" s="2"/>
      <c r="AO905" s="2"/>
      <c r="AR905" s="2"/>
      <c r="AS905" s="2"/>
      <c r="AT905" s="2"/>
      <c r="AU905" s="2"/>
      <c r="AV905" s="2"/>
      <c r="BC905" s="1"/>
      <c r="BD905" s="1"/>
      <c r="BE905" s="1"/>
    </row>
    <row r="906" spans="1:57" s="3" customFormat="1" x14ac:dyDescent="0.25">
      <c r="A906"/>
      <c r="B906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K906" s="2"/>
      <c r="AL906" s="2"/>
      <c r="AM906" s="2"/>
      <c r="AN906" s="2"/>
      <c r="AO906" s="2"/>
      <c r="AR906" s="2"/>
      <c r="AS906" s="2"/>
      <c r="AT906" s="2"/>
      <c r="AU906" s="2"/>
      <c r="AV906" s="2"/>
      <c r="BC906" s="1"/>
      <c r="BD906" s="1"/>
      <c r="BE906" s="1"/>
    </row>
    <row r="907" spans="1:57" s="3" customFormat="1" x14ac:dyDescent="0.25">
      <c r="A907"/>
      <c r="B907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K907" s="2"/>
      <c r="AL907" s="2"/>
      <c r="AM907" s="2"/>
      <c r="AN907" s="2"/>
      <c r="AO907" s="2"/>
      <c r="AR907" s="2"/>
      <c r="AS907" s="2"/>
      <c r="AT907" s="2"/>
      <c r="AU907" s="2"/>
      <c r="AV907" s="2"/>
      <c r="BC907" s="1"/>
      <c r="BD907" s="1"/>
      <c r="BE907" s="1"/>
    </row>
    <row r="908" spans="1:57" s="3" customFormat="1" x14ac:dyDescent="0.25">
      <c r="A908"/>
      <c r="B908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K908" s="2"/>
      <c r="AL908" s="2"/>
      <c r="AM908" s="2"/>
      <c r="AN908" s="2"/>
      <c r="AO908" s="2"/>
      <c r="AR908" s="2"/>
      <c r="AS908" s="2"/>
      <c r="AT908" s="2"/>
      <c r="AU908" s="2"/>
      <c r="AV908" s="2"/>
      <c r="BC908" s="1"/>
      <c r="BD908" s="1"/>
      <c r="BE908" s="1"/>
    </row>
    <row r="909" spans="1:57" s="3" customFormat="1" x14ac:dyDescent="0.25">
      <c r="A909"/>
      <c r="B909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K909" s="2"/>
      <c r="AL909" s="2"/>
      <c r="AM909" s="2"/>
      <c r="AN909" s="2"/>
      <c r="AO909" s="2"/>
      <c r="AR909" s="2"/>
      <c r="AS909" s="2"/>
      <c r="AT909" s="2"/>
      <c r="AU909" s="2"/>
      <c r="AV909" s="2"/>
      <c r="BC909" s="1"/>
      <c r="BD909" s="1"/>
      <c r="BE909" s="1"/>
    </row>
    <row r="910" spans="1:57" s="3" customFormat="1" x14ac:dyDescent="0.25">
      <c r="A910"/>
      <c r="B910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K910" s="2"/>
      <c r="AL910" s="2"/>
      <c r="AM910" s="2"/>
      <c r="AN910" s="2"/>
      <c r="AO910" s="2"/>
      <c r="AR910" s="2"/>
      <c r="AS910" s="2"/>
      <c r="AT910" s="2"/>
      <c r="AU910" s="2"/>
      <c r="AV910" s="2"/>
      <c r="BC910" s="1"/>
      <c r="BD910" s="1"/>
      <c r="BE910" s="1"/>
    </row>
    <row r="911" spans="1:57" s="3" customFormat="1" x14ac:dyDescent="0.25">
      <c r="A911"/>
      <c r="B91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K911" s="2"/>
      <c r="AL911" s="2"/>
      <c r="AM911" s="2"/>
      <c r="AN911" s="2"/>
      <c r="AO911" s="2"/>
      <c r="AR911" s="2"/>
      <c r="AS911" s="2"/>
      <c r="AT911" s="2"/>
      <c r="AU911" s="2"/>
      <c r="AV911" s="2"/>
      <c r="BC911" s="1"/>
      <c r="BD911" s="1"/>
      <c r="BE911" s="1"/>
    </row>
    <row r="912" spans="1:57" s="3" customFormat="1" x14ac:dyDescent="0.25">
      <c r="A912"/>
      <c r="B91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K912" s="2"/>
      <c r="AL912" s="2"/>
      <c r="AM912" s="2"/>
      <c r="AN912" s="2"/>
      <c r="AO912" s="2"/>
      <c r="AR912" s="2"/>
      <c r="AS912" s="2"/>
      <c r="AT912" s="2"/>
      <c r="AU912" s="2"/>
      <c r="AV912" s="2"/>
      <c r="BC912" s="1"/>
      <c r="BD912" s="1"/>
      <c r="BE912" s="1"/>
    </row>
    <row r="913" spans="1:57" s="3" customFormat="1" x14ac:dyDescent="0.25">
      <c r="A913"/>
      <c r="B91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K913" s="2"/>
      <c r="AL913" s="2"/>
      <c r="AM913" s="2"/>
      <c r="AN913" s="2"/>
      <c r="AO913" s="2"/>
      <c r="AR913" s="2"/>
      <c r="AS913" s="2"/>
      <c r="AT913" s="2"/>
      <c r="AU913" s="2"/>
      <c r="AV913" s="2"/>
      <c r="BC913" s="1"/>
      <c r="BD913" s="1"/>
      <c r="BE913" s="1"/>
    </row>
    <row r="914" spans="1:57" s="3" customFormat="1" x14ac:dyDescent="0.25">
      <c r="A914"/>
      <c r="B914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K914" s="2"/>
      <c r="AL914" s="2"/>
      <c r="AM914" s="2"/>
      <c r="AN914" s="2"/>
      <c r="AO914" s="2"/>
      <c r="AR914" s="2"/>
      <c r="AS914" s="2"/>
      <c r="AT914" s="2"/>
      <c r="AU914" s="2"/>
      <c r="AV914" s="2"/>
      <c r="BC914" s="1"/>
      <c r="BD914" s="1"/>
      <c r="BE914" s="1"/>
    </row>
    <row r="915" spans="1:57" s="3" customFormat="1" x14ac:dyDescent="0.25">
      <c r="A915"/>
      <c r="B915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K915" s="2"/>
      <c r="AL915" s="2"/>
      <c r="AM915" s="2"/>
      <c r="AN915" s="2"/>
      <c r="AO915" s="2"/>
      <c r="AR915" s="2"/>
      <c r="AS915" s="2"/>
      <c r="AT915" s="2"/>
      <c r="AU915" s="2"/>
      <c r="AV915" s="2"/>
      <c r="BC915" s="1"/>
      <c r="BD915" s="1"/>
      <c r="BE915" s="1"/>
    </row>
    <row r="916" spans="1:57" s="3" customFormat="1" x14ac:dyDescent="0.25">
      <c r="A916"/>
      <c r="B916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K916" s="2"/>
      <c r="AL916" s="2"/>
      <c r="AM916" s="2"/>
      <c r="AN916" s="2"/>
      <c r="AO916" s="2"/>
      <c r="AR916" s="2"/>
      <c r="AS916" s="2"/>
      <c r="AT916" s="2"/>
      <c r="AU916" s="2"/>
      <c r="AV916" s="2"/>
      <c r="BC916" s="1"/>
      <c r="BD916" s="1"/>
      <c r="BE916" s="1"/>
    </row>
    <row r="917" spans="1:57" s="3" customFormat="1" x14ac:dyDescent="0.25">
      <c r="A917"/>
      <c r="B917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K917" s="2"/>
      <c r="AL917" s="2"/>
      <c r="AM917" s="2"/>
      <c r="AN917" s="2"/>
      <c r="AO917" s="2"/>
      <c r="AR917" s="2"/>
      <c r="AS917" s="2"/>
      <c r="AT917" s="2"/>
      <c r="AU917" s="2"/>
      <c r="AV917" s="2"/>
      <c r="BC917" s="1"/>
      <c r="BD917" s="1"/>
      <c r="BE917" s="1"/>
    </row>
    <row r="918" spans="1:57" s="3" customFormat="1" x14ac:dyDescent="0.25">
      <c r="A918"/>
      <c r="B918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K918" s="2"/>
      <c r="AL918" s="2"/>
      <c r="AM918" s="2"/>
      <c r="AN918" s="2"/>
      <c r="AO918" s="2"/>
      <c r="AR918" s="2"/>
      <c r="AS918" s="2"/>
      <c r="AT918" s="2"/>
      <c r="AU918" s="2"/>
      <c r="AV918" s="2"/>
      <c r="BC918" s="1"/>
      <c r="BD918" s="1"/>
      <c r="BE918" s="1"/>
    </row>
    <row r="919" spans="1:57" s="3" customFormat="1" x14ac:dyDescent="0.25">
      <c r="A919"/>
      <c r="B919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K919" s="2"/>
      <c r="AL919" s="2"/>
      <c r="AM919" s="2"/>
      <c r="AN919" s="2"/>
      <c r="AO919" s="2"/>
      <c r="AR919" s="2"/>
      <c r="AS919" s="2"/>
      <c r="AT919" s="2"/>
      <c r="AU919" s="2"/>
      <c r="AV919" s="2"/>
      <c r="BC919" s="1"/>
      <c r="BD919" s="1"/>
      <c r="BE919" s="1"/>
    </row>
    <row r="920" spans="1:57" s="3" customFormat="1" x14ac:dyDescent="0.25">
      <c r="A920"/>
      <c r="B920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K920" s="2"/>
      <c r="AL920" s="2"/>
      <c r="AM920" s="2"/>
      <c r="AN920" s="2"/>
      <c r="AO920" s="2"/>
      <c r="AR920" s="2"/>
      <c r="AS920" s="2"/>
      <c r="AT920" s="2"/>
      <c r="AU920" s="2"/>
      <c r="AV920" s="2"/>
      <c r="BC920" s="1"/>
      <c r="BD920" s="1"/>
      <c r="BE920" s="1"/>
    </row>
    <row r="921" spans="1:57" s="3" customFormat="1" x14ac:dyDescent="0.25">
      <c r="A921"/>
      <c r="B92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K921" s="2"/>
      <c r="AL921" s="2"/>
      <c r="AM921" s="2"/>
      <c r="AN921" s="2"/>
      <c r="AO921" s="2"/>
      <c r="AR921" s="2"/>
      <c r="AS921" s="2"/>
      <c r="AT921" s="2"/>
      <c r="AU921" s="2"/>
      <c r="AV921" s="2"/>
      <c r="BC921" s="1"/>
      <c r="BD921" s="1"/>
      <c r="BE921" s="1"/>
    </row>
    <row r="922" spans="1:57" s="3" customFormat="1" x14ac:dyDescent="0.25">
      <c r="A922"/>
      <c r="B92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K922" s="2"/>
      <c r="AL922" s="2"/>
      <c r="AM922" s="2"/>
      <c r="AN922" s="2"/>
      <c r="AO922" s="2"/>
      <c r="AR922" s="2"/>
      <c r="AS922" s="2"/>
      <c r="AT922" s="2"/>
      <c r="AU922" s="2"/>
      <c r="AV922" s="2"/>
      <c r="BC922" s="1"/>
      <c r="BD922" s="1"/>
      <c r="BE922" s="1"/>
    </row>
    <row r="923" spans="1:57" s="3" customFormat="1" x14ac:dyDescent="0.25">
      <c r="A923"/>
      <c r="B92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K923" s="2"/>
      <c r="AL923" s="2"/>
      <c r="AM923" s="2"/>
      <c r="AN923" s="2"/>
      <c r="AO923" s="2"/>
      <c r="AR923" s="2"/>
      <c r="AS923" s="2"/>
      <c r="AT923" s="2"/>
      <c r="AU923" s="2"/>
      <c r="AV923" s="2"/>
      <c r="BC923" s="1"/>
      <c r="BD923" s="1"/>
      <c r="BE923" s="1"/>
    </row>
    <row r="924" spans="1:57" s="3" customFormat="1" x14ac:dyDescent="0.25">
      <c r="A924"/>
      <c r="B924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K924" s="2"/>
      <c r="AL924" s="2"/>
      <c r="AM924" s="2"/>
      <c r="AN924" s="2"/>
      <c r="AO924" s="2"/>
      <c r="AR924" s="2"/>
      <c r="AS924" s="2"/>
      <c r="AT924" s="2"/>
      <c r="AU924" s="2"/>
      <c r="AV924" s="2"/>
      <c r="BC924" s="1"/>
      <c r="BD924" s="1"/>
      <c r="BE924" s="1"/>
    </row>
    <row r="925" spans="1:57" s="3" customFormat="1" x14ac:dyDescent="0.25">
      <c r="A925"/>
      <c r="B925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K925" s="2"/>
      <c r="AL925" s="2"/>
      <c r="AM925" s="2"/>
      <c r="AN925" s="2"/>
      <c r="AO925" s="2"/>
      <c r="AR925" s="2"/>
      <c r="AS925" s="2"/>
      <c r="AT925" s="2"/>
      <c r="AU925" s="2"/>
      <c r="AV925" s="2"/>
      <c r="BC925" s="1"/>
      <c r="BD925" s="1"/>
      <c r="BE925" s="1"/>
    </row>
    <row r="926" spans="1:57" s="3" customFormat="1" x14ac:dyDescent="0.25">
      <c r="A926"/>
      <c r="B926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K926" s="2"/>
      <c r="AL926" s="2"/>
      <c r="AM926" s="2"/>
      <c r="AN926" s="2"/>
      <c r="AO926" s="2"/>
      <c r="AR926" s="2"/>
      <c r="AS926" s="2"/>
      <c r="AT926" s="2"/>
      <c r="AU926" s="2"/>
      <c r="AV926" s="2"/>
      <c r="BC926" s="1"/>
      <c r="BD926" s="1"/>
      <c r="BE926" s="1"/>
    </row>
    <row r="927" spans="1:57" s="3" customFormat="1" x14ac:dyDescent="0.25">
      <c r="A927"/>
      <c r="B927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K927" s="2"/>
      <c r="AL927" s="2"/>
      <c r="AM927" s="2"/>
      <c r="AN927" s="2"/>
      <c r="AO927" s="2"/>
      <c r="AR927" s="2"/>
      <c r="AS927" s="2"/>
      <c r="AT927" s="2"/>
      <c r="AU927" s="2"/>
      <c r="AV927" s="2"/>
      <c r="BC927" s="1"/>
      <c r="BD927" s="1"/>
      <c r="BE927" s="1"/>
    </row>
    <row r="928" spans="1:57" s="3" customFormat="1" x14ac:dyDescent="0.25">
      <c r="A928"/>
      <c r="B928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K928" s="2"/>
      <c r="AL928" s="2"/>
      <c r="AM928" s="2"/>
      <c r="AN928" s="2"/>
      <c r="AO928" s="2"/>
      <c r="AR928" s="2"/>
      <c r="AS928" s="2"/>
      <c r="AT928" s="2"/>
      <c r="AU928" s="2"/>
      <c r="AV928" s="2"/>
      <c r="BC928" s="1"/>
      <c r="BD928" s="1"/>
      <c r="BE928" s="1"/>
    </row>
    <row r="929" spans="1:57" s="3" customFormat="1" x14ac:dyDescent="0.25">
      <c r="A929"/>
      <c r="B929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K929" s="2"/>
      <c r="AL929" s="2"/>
      <c r="AM929" s="2"/>
      <c r="AN929" s="2"/>
      <c r="AO929" s="2"/>
      <c r="AR929" s="2"/>
      <c r="AS929" s="2"/>
      <c r="AT929" s="2"/>
      <c r="AU929" s="2"/>
      <c r="AV929" s="2"/>
      <c r="BC929" s="1"/>
      <c r="BD929" s="1"/>
      <c r="BE929" s="1"/>
    </row>
    <row r="930" spans="1:57" s="3" customFormat="1" x14ac:dyDescent="0.25">
      <c r="A930"/>
      <c r="B930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K930" s="2"/>
      <c r="AL930" s="2"/>
      <c r="AM930" s="2"/>
      <c r="AN930" s="2"/>
      <c r="AO930" s="2"/>
      <c r="AR930" s="2"/>
      <c r="AS930" s="2"/>
      <c r="AT930" s="2"/>
      <c r="AU930" s="2"/>
      <c r="AV930" s="2"/>
      <c r="BC930" s="1"/>
      <c r="BD930" s="1"/>
      <c r="BE930" s="1"/>
    </row>
    <row r="931" spans="1:57" s="3" customFormat="1" x14ac:dyDescent="0.25">
      <c r="A931"/>
      <c r="B93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K931" s="2"/>
      <c r="AL931" s="2"/>
      <c r="AM931" s="2"/>
      <c r="AN931" s="2"/>
      <c r="AO931" s="2"/>
      <c r="AR931" s="2"/>
      <c r="AS931" s="2"/>
      <c r="AT931" s="2"/>
      <c r="AU931" s="2"/>
      <c r="AV931" s="2"/>
      <c r="BC931" s="1"/>
      <c r="BD931" s="1"/>
      <c r="BE931" s="1"/>
    </row>
    <row r="932" spans="1:57" s="3" customFormat="1" x14ac:dyDescent="0.25">
      <c r="A932"/>
      <c r="B93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K932" s="2"/>
      <c r="AL932" s="2"/>
      <c r="AM932" s="2"/>
      <c r="AN932" s="2"/>
      <c r="AO932" s="2"/>
      <c r="AR932" s="2"/>
      <c r="AS932" s="2"/>
      <c r="AT932" s="2"/>
      <c r="AU932" s="2"/>
      <c r="AV932" s="2"/>
      <c r="BC932" s="1"/>
      <c r="BD932" s="1"/>
      <c r="BE932" s="1"/>
    </row>
    <row r="933" spans="1:57" s="3" customFormat="1" x14ac:dyDescent="0.25">
      <c r="A933"/>
      <c r="B93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K933" s="2"/>
      <c r="AL933" s="2"/>
      <c r="AM933" s="2"/>
      <c r="AN933" s="2"/>
      <c r="AO933" s="2"/>
      <c r="AR933" s="2"/>
      <c r="AS933" s="2"/>
      <c r="AT933" s="2"/>
      <c r="AU933" s="2"/>
      <c r="AV933" s="2"/>
      <c r="BC933" s="1"/>
      <c r="BD933" s="1"/>
      <c r="BE933" s="1"/>
    </row>
    <row r="934" spans="1:57" s="3" customFormat="1" x14ac:dyDescent="0.25">
      <c r="A934"/>
      <c r="B934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K934" s="2"/>
      <c r="AL934" s="2"/>
      <c r="AM934" s="2"/>
      <c r="AN934" s="2"/>
      <c r="AO934" s="2"/>
      <c r="AR934" s="2"/>
      <c r="AS934" s="2"/>
      <c r="AT934" s="2"/>
      <c r="AU934" s="2"/>
      <c r="AV934" s="2"/>
      <c r="BC934" s="1"/>
      <c r="BD934" s="1"/>
      <c r="BE934" s="1"/>
    </row>
    <row r="935" spans="1:57" s="3" customFormat="1" x14ac:dyDescent="0.25">
      <c r="A935"/>
      <c r="B935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K935" s="2"/>
      <c r="AL935" s="2"/>
      <c r="AM935" s="2"/>
      <c r="AN935" s="2"/>
      <c r="AO935" s="2"/>
      <c r="AR935" s="2"/>
      <c r="AS935" s="2"/>
      <c r="AT935" s="2"/>
      <c r="AU935" s="2"/>
      <c r="AV935" s="2"/>
      <c r="BC935" s="1"/>
      <c r="BD935" s="1"/>
      <c r="BE935" s="1"/>
    </row>
    <row r="936" spans="1:57" s="3" customFormat="1" x14ac:dyDescent="0.25">
      <c r="A936"/>
      <c r="B936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K936" s="2"/>
      <c r="AL936" s="2"/>
      <c r="AM936" s="2"/>
      <c r="AN936" s="2"/>
      <c r="AO936" s="2"/>
      <c r="AR936" s="2"/>
      <c r="AS936" s="2"/>
      <c r="AT936" s="2"/>
      <c r="AU936" s="2"/>
      <c r="AV936" s="2"/>
      <c r="BC936" s="1"/>
      <c r="BD936" s="1"/>
      <c r="BE936" s="1"/>
    </row>
    <row r="937" spans="1:57" s="3" customFormat="1" x14ac:dyDescent="0.25">
      <c r="A937"/>
      <c r="B937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K937" s="2"/>
      <c r="AL937" s="2"/>
      <c r="AM937" s="2"/>
      <c r="AN937" s="2"/>
      <c r="AO937" s="2"/>
      <c r="AR937" s="2"/>
      <c r="AS937" s="2"/>
      <c r="AT937" s="2"/>
      <c r="AU937" s="2"/>
      <c r="AV937" s="2"/>
      <c r="BC937" s="1"/>
      <c r="BD937" s="1"/>
      <c r="BE937" s="1"/>
    </row>
    <row r="938" spans="1:57" s="3" customFormat="1" x14ac:dyDescent="0.25">
      <c r="A938"/>
      <c r="B938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K938" s="2"/>
      <c r="AL938" s="2"/>
      <c r="AM938" s="2"/>
      <c r="AN938" s="2"/>
      <c r="AO938" s="2"/>
      <c r="AR938" s="2"/>
      <c r="AS938" s="2"/>
      <c r="AT938" s="2"/>
      <c r="AU938" s="2"/>
      <c r="AV938" s="2"/>
      <c r="BC938" s="1"/>
      <c r="BD938" s="1"/>
      <c r="BE938" s="1"/>
    </row>
    <row r="939" spans="1:57" s="3" customFormat="1" x14ac:dyDescent="0.25">
      <c r="A939"/>
      <c r="B939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K939" s="2"/>
      <c r="AL939" s="2"/>
      <c r="AM939" s="2"/>
      <c r="AN939" s="2"/>
      <c r="AO939" s="2"/>
      <c r="AR939" s="2"/>
      <c r="AS939" s="2"/>
      <c r="AT939" s="2"/>
      <c r="AU939" s="2"/>
      <c r="AV939" s="2"/>
      <c r="BC939" s="1"/>
      <c r="BD939" s="1"/>
      <c r="BE939" s="1"/>
    </row>
    <row r="940" spans="1:57" s="3" customFormat="1" x14ac:dyDescent="0.25">
      <c r="A940"/>
      <c r="B940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K940" s="2"/>
      <c r="AL940" s="2"/>
      <c r="AM940" s="2"/>
      <c r="AN940" s="2"/>
      <c r="AO940" s="2"/>
      <c r="AR940" s="2"/>
      <c r="AS940" s="2"/>
      <c r="AT940" s="2"/>
      <c r="AU940" s="2"/>
      <c r="AV940" s="2"/>
      <c r="BC940" s="1"/>
      <c r="BD940" s="1"/>
      <c r="BE940" s="1"/>
    </row>
    <row r="941" spans="1:57" s="3" customFormat="1" x14ac:dyDescent="0.25">
      <c r="A941"/>
      <c r="B94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K941" s="2"/>
      <c r="AL941" s="2"/>
      <c r="AM941" s="2"/>
      <c r="AN941" s="2"/>
      <c r="AO941" s="2"/>
      <c r="AR941" s="2"/>
      <c r="AS941" s="2"/>
      <c r="AT941" s="2"/>
      <c r="AU941" s="2"/>
      <c r="AV941" s="2"/>
      <c r="BC941" s="1"/>
      <c r="BD941" s="1"/>
      <c r="BE941" s="1"/>
    </row>
    <row r="942" spans="1:57" s="3" customFormat="1" x14ac:dyDescent="0.25">
      <c r="A942"/>
      <c r="B94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K942" s="2"/>
      <c r="AL942" s="2"/>
      <c r="AM942" s="2"/>
      <c r="AN942" s="2"/>
      <c r="AO942" s="2"/>
      <c r="AR942" s="2"/>
      <c r="AS942" s="2"/>
      <c r="AT942" s="2"/>
      <c r="AU942" s="2"/>
      <c r="AV942" s="2"/>
      <c r="BC942" s="1"/>
      <c r="BD942" s="1"/>
      <c r="BE942" s="1"/>
    </row>
    <row r="943" spans="1:57" s="3" customFormat="1" x14ac:dyDescent="0.25">
      <c r="A943"/>
      <c r="B94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K943" s="2"/>
      <c r="AL943" s="2"/>
      <c r="AM943" s="2"/>
      <c r="AN943" s="2"/>
      <c r="AO943" s="2"/>
      <c r="AR943" s="2"/>
      <c r="AS943" s="2"/>
      <c r="AT943" s="2"/>
      <c r="AU943" s="2"/>
      <c r="AV943" s="2"/>
      <c r="BC943" s="1"/>
      <c r="BD943" s="1"/>
      <c r="BE943" s="1"/>
    </row>
    <row r="944" spans="1:57" s="3" customFormat="1" x14ac:dyDescent="0.25">
      <c r="A944"/>
      <c r="B944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K944" s="2"/>
      <c r="AL944" s="2"/>
      <c r="AM944" s="2"/>
      <c r="AN944" s="2"/>
      <c r="AO944" s="2"/>
      <c r="AR944" s="2"/>
      <c r="AS944" s="2"/>
      <c r="AT944" s="2"/>
      <c r="AU944" s="2"/>
      <c r="AV944" s="2"/>
      <c r="BC944" s="1"/>
      <c r="BD944" s="1"/>
      <c r="BE944" s="1"/>
    </row>
    <row r="945" spans="1:57" s="3" customFormat="1" x14ac:dyDescent="0.25">
      <c r="A945"/>
      <c r="B945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K945" s="2"/>
      <c r="AL945" s="2"/>
      <c r="AM945" s="2"/>
      <c r="AN945" s="2"/>
      <c r="AO945" s="2"/>
      <c r="AR945" s="2"/>
      <c r="AS945" s="2"/>
      <c r="AT945" s="2"/>
      <c r="AU945" s="2"/>
      <c r="AV945" s="2"/>
      <c r="BC945" s="1"/>
      <c r="BD945" s="1"/>
      <c r="BE945" s="1"/>
    </row>
    <row r="946" spans="1:57" s="3" customFormat="1" x14ac:dyDescent="0.25">
      <c r="A946"/>
      <c r="B946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K946" s="2"/>
      <c r="AL946" s="2"/>
      <c r="AM946" s="2"/>
      <c r="AN946" s="2"/>
      <c r="AO946" s="2"/>
      <c r="AR946" s="2"/>
      <c r="AS946" s="2"/>
      <c r="AT946" s="2"/>
      <c r="AU946" s="2"/>
      <c r="AV946" s="2"/>
      <c r="BC946" s="1"/>
      <c r="BD946" s="1"/>
      <c r="BE946" s="1"/>
    </row>
    <row r="947" spans="1:57" s="3" customFormat="1" x14ac:dyDescent="0.25">
      <c r="A947"/>
      <c r="B947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K947" s="2"/>
      <c r="AL947" s="2"/>
      <c r="AM947" s="2"/>
      <c r="AN947" s="2"/>
      <c r="AO947" s="2"/>
      <c r="AR947" s="2"/>
      <c r="AS947" s="2"/>
      <c r="AT947" s="2"/>
      <c r="AU947" s="2"/>
      <c r="AV947" s="2"/>
      <c r="BC947" s="1"/>
      <c r="BD947" s="1"/>
      <c r="BE947" s="1"/>
    </row>
    <row r="948" spans="1:57" s="3" customFormat="1" x14ac:dyDescent="0.25">
      <c r="A948"/>
      <c r="B948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K948" s="2"/>
      <c r="AL948" s="2"/>
      <c r="AM948" s="2"/>
      <c r="AN948" s="2"/>
      <c r="AO948" s="2"/>
      <c r="AR948" s="2"/>
      <c r="AS948" s="2"/>
      <c r="AT948" s="2"/>
      <c r="AU948" s="2"/>
      <c r="AV948" s="2"/>
      <c r="BC948" s="1"/>
      <c r="BD948" s="1"/>
      <c r="BE948" s="1"/>
    </row>
    <row r="949" spans="1:57" s="3" customFormat="1" x14ac:dyDescent="0.25">
      <c r="A949"/>
      <c r="B949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K949" s="2"/>
      <c r="AL949" s="2"/>
      <c r="AM949" s="2"/>
      <c r="AN949" s="2"/>
      <c r="AO949" s="2"/>
      <c r="AR949" s="2"/>
      <c r="AS949" s="2"/>
      <c r="AT949" s="2"/>
      <c r="AU949" s="2"/>
      <c r="AV949" s="2"/>
      <c r="BC949" s="1"/>
      <c r="BD949" s="1"/>
      <c r="BE949" s="1"/>
    </row>
    <row r="950" spans="1:57" s="3" customFormat="1" x14ac:dyDescent="0.25">
      <c r="A950"/>
      <c r="B950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K950" s="2"/>
      <c r="AL950" s="2"/>
      <c r="AM950" s="2"/>
      <c r="AN950" s="2"/>
      <c r="AO950" s="2"/>
      <c r="AR950" s="2"/>
      <c r="AS950" s="2"/>
      <c r="AT950" s="2"/>
      <c r="AU950" s="2"/>
      <c r="AV950" s="2"/>
      <c r="BC950" s="1"/>
      <c r="BD950" s="1"/>
      <c r="BE950" s="1"/>
    </row>
    <row r="951" spans="1:57" s="3" customFormat="1" x14ac:dyDescent="0.25">
      <c r="A951"/>
      <c r="B95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K951" s="2"/>
      <c r="AL951" s="2"/>
      <c r="AM951" s="2"/>
      <c r="AN951" s="2"/>
      <c r="AO951" s="2"/>
      <c r="AR951" s="2"/>
      <c r="AS951" s="2"/>
      <c r="AT951" s="2"/>
      <c r="AU951" s="2"/>
      <c r="AV951" s="2"/>
      <c r="BC951" s="1"/>
      <c r="BD951" s="1"/>
      <c r="BE951" s="1"/>
    </row>
    <row r="952" spans="1:57" s="3" customFormat="1" x14ac:dyDescent="0.25">
      <c r="A952"/>
      <c r="B95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K952" s="2"/>
      <c r="AL952" s="2"/>
      <c r="AM952" s="2"/>
      <c r="AN952" s="2"/>
      <c r="AO952" s="2"/>
      <c r="AR952" s="2"/>
      <c r="AS952" s="2"/>
      <c r="AT952" s="2"/>
      <c r="AU952" s="2"/>
      <c r="AV952" s="2"/>
      <c r="BC952" s="1"/>
      <c r="BD952" s="1"/>
      <c r="BE952" s="1"/>
    </row>
    <row r="953" spans="1:57" s="3" customFormat="1" x14ac:dyDescent="0.25">
      <c r="A953"/>
      <c r="B95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K953" s="2"/>
      <c r="AL953" s="2"/>
      <c r="AM953" s="2"/>
      <c r="AN953" s="2"/>
      <c r="AO953" s="2"/>
      <c r="AR953" s="2"/>
      <c r="AS953" s="2"/>
      <c r="AT953" s="2"/>
      <c r="AU953" s="2"/>
      <c r="AV953" s="2"/>
      <c r="BC953" s="1"/>
      <c r="BD953" s="1"/>
      <c r="BE953" s="1"/>
    </row>
    <row r="954" spans="1:57" s="3" customFormat="1" x14ac:dyDescent="0.25">
      <c r="A954"/>
      <c r="B954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K954" s="2"/>
      <c r="AL954" s="2"/>
      <c r="AM954" s="2"/>
      <c r="AN954" s="2"/>
      <c r="AO954" s="2"/>
      <c r="AR954" s="2"/>
      <c r="AS954" s="2"/>
      <c r="AT954" s="2"/>
      <c r="AU954" s="2"/>
      <c r="AV954" s="2"/>
      <c r="BC954" s="1"/>
      <c r="BD954" s="1"/>
      <c r="BE954" s="1"/>
    </row>
    <row r="955" spans="1:57" s="3" customFormat="1" x14ac:dyDescent="0.25">
      <c r="A955"/>
      <c r="B955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K955" s="2"/>
      <c r="AL955" s="2"/>
      <c r="AM955" s="2"/>
      <c r="AN955" s="2"/>
      <c r="AO955" s="2"/>
      <c r="AR955" s="2"/>
      <c r="AS955" s="2"/>
      <c r="AT955" s="2"/>
      <c r="AU955" s="2"/>
      <c r="AV955" s="2"/>
      <c r="BC955" s="1"/>
      <c r="BD955" s="1"/>
      <c r="BE955" s="1"/>
    </row>
    <row r="956" spans="1:57" s="3" customFormat="1" x14ac:dyDescent="0.25">
      <c r="A956"/>
      <c r="B956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K956" s="2"/>
      <c r="AL956" s="2"/>
      <c r="AM956" s="2"/>
      <c r="AN956" s="2"/>
      <c r="AO956" s="2"/>
      <c r="AR956" s="2"/>
      <c r="AS956" s="2"/>
      <c r="AT956" s="2"/>
      <c r="AU956" s="2"/>
      <c r="AV956" s="2"/>
      <c r="BC956" s="1"/>
      <c r="BD956" s="1"/>
      <c r="BE956" s="1"/>
    </row>
    <row r="957" spans="1:57" s="3" customFormat="1" x14ac:dyDescent="0.25">
      <c r="A957"/>
      <c r="B957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K957" s="2"/>
      <c r="AL957" s="2"/>
      <c r="AM957" s="2"/>
      <c r="AN957" s="2"/>
      <c r="AO957" s="2"/>
      <c r="AR957" s="2"/>
      <c r="AS957" s="2"/>
      <c r="AT957" s="2"/>
      <c r="AU957" s="2"/>
      <c r="AV957" s="2"/>
      <c r="BC957" s="1"/>
      <c r="BD957" s="1"/>
      <c r="BE957" s="1"/>
    </row>
    <row r="958" spans="1:57" s="3" customFormat="1" x14ac:dyDescent="0.25">
      <c r="A958"/>
      <c r="B958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K958" s="2"/>
      <c r="AL958" s="2"/>
      <c r="AM958" s="2"/>
      <c r="AN958" s="2"/>
      <c r="AO958" s="2"/>
      <c r="AR958" s="2"/>
      <c r="AS958" s="2"/>
      <c r="AT958" s="2"/>
      <c r="AU958" s="2"/>
      <c r="AV958" s="2"/>
      <c r="BC958" s="1"/>
      <c r="BD958" s="1"/>
      <c r="BE958" s="1"/>
    </row>
    <row r="959" spans="1:57" s="3" customFormat="1" x14ac:dyDescent="0.25">
      <c r="A959"/>
      <c r="B959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K959" s="2"/>
      <c r="AL959" s="2"/>
      <c r="AM959" s="2"/>
      <c r="AN959" s="2"/>
      <c r="AO959" s="2"/>
      <c r="AR959" s="2"/>
      <c r="AS959" s="2"/>
      <c r="AT959" s="2"/>
      <c r="AU959" s="2"/>
      <c r="AV959" s="2"/>
      <c r="BC959" s="1"/>
      <c r="BD959" s="1"/>
      <c r="BE959" s="1"/>
    </row>
    <row r="960" spans="1:57" s="3" customFormat="1" x14ac:dyDescent="0.25">
      <c r="A960"/>
      <c r="B960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K960" s="2"/>
      <c r="AL960" s="2"/>
      <c r="AM960" s="2"/>
      <c r="AN960" s="2"/>
      <c r="AO960" s="2"/>
      <c r="AR960" s="2"/>
      <c r="AS960" s="2"/>
      <c r="AT960" s="2"/>
      <c r="AU960" s="2"/>
      <c r="AV960" s="2"/>
      <c r="BC960" s="1"/>
      <c r="BD960" s="1"/>
      <c r="BE960" s="1"/>
    </row>
    <row r="961" spans="1:57" s="3" customFormat="1" x14ac:dyDescent="0.25">
      <c r="A961"/>
      <c r="B96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K961" s="2"/>
      <c r="AL961" s="2"/>
      <c r="AM961" s="2"/>
      <c r="AN961" s="2"/>
      <c r="AO961" s="2"/>
      <c r="AR961" s="2"/>
      <c r="AS961" s="2"/>
      <c r="AT961" s="2"/>
      <c r="AU961" s="2"/>
      <c r="AV961" s="2"/>
      <c r="BC961" s="1"/>
      <c r="BD961" s="1"/>
      <c r="BE961" s="1"/>
    </row>
    <row r="962" spans="1:57" s="3" customFormat="1" x14ac:dyDescent="0.25">
      <c r="A962"/>
      <c r="B96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K962" s="2"/>
      <c r="AL962" s="2"/>
      <c r="AM962" s="2"/>
      <c r="AN962" s="2"/>
      <c r="AO962" s="2"/>
      <c r="AR962" s="2"/>
      <c r="AS962" s="2"/>
      <c r="AT962" s="2"/>
      <c r="AU962" s="2"/>
      <c r="AV962" s="2"/>
      <c r="BC962" s="1"/>
      <c r="BD962" s="1"/>
      <c r="BE962" s="1"/>
    </row>
    <row r="963" spans="1:57" s="3" customFormat="1" x14ac:dyDescent="0.25">
      <c r="A963"/>
      <c r="B96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K963" s="2"/>
      <c r="AL963" s="2"/>
      <c r="AM963" s="2"/>
      <c r="AN963" s="2"/>
      <c r="AO963" s="2"/>
      <c r="AR963" s="2"/>
      <c r="AS963" s="2"/>
      <c r="AT963" s="2"/>
      <c r="AU963" s="2"/>
      <c r="AV963" s="2"/>
      <c r="BC963" s="1"/>
      <c r="BD963" s="1"/>
      <c r="BE963" s="1"/>
    </row>
    <row r="964" spans="1:57" s="3" customFormat="1" x14ac:dyDescent="0.25">
      <c r="A964"/>
      <c r="B964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K964" s="2"/>
      <c r="AL964" s="2"/>
      <c r="AM964" s="2"/>
      <c r="AN964" s="2"/>
      <c r="AO964" s="2"/>
      <c r="AR964" s="2"/>
      <c r="AS964" s="2"/>
      <c r="AT964" s="2"/>
      <c r="AU964" s="2"/>
      <c r="AV964" s="2"/>
      <c r="BC964" s="1"/>
      <c r="BD964" s="1"/>
      <c r="BE964" s="1"/>
    </row>
    <row r="965" spans="1:57" s="3" customFormat="1" x14ac:dyDescent="0.25">
      <c r="A965"/>
      <c r="B965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K965" s="2"/>
      <c r="AL965" s="2"/>
      <c r="AM965" s="2"/>
      <c r="AN965" s="2"/>
      <c r="AO965" s="2"/>
      <c r="AR965" s="2"/>
      <c r="AS965" s="2"/>
      <c r="AT965" s="2"/>
      <c r="AU965" s="2"/>
      <c r="AV965" s="2"/>
      <c r="BC965" s="1"/>
      <c r="BD965" s="1"/>
      <c r="BE965" s="1"/>
    </row>
    <row r="966" spans="1:57" s="3" customFormat="1" x14ac:dyDescent="0.25">
      <c r="A966"/>
      <c r="B966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K966" s="2"/>
      <c r="AL966" s="2"/>
      <c r="AM966" s="2"/>
      <c r="AN966" s="2"/>
      <c r="AO966" s="2"/>
      <c r="AR966" s="2"/>
      <c r="AS966" s="2"/>
      <c r="AT966" s="2"/>
      <c r="AU966" s="2"/>
      <c r="AV966" s="2"/>
      <c r="BC966" s="1"/>
      <c r="BD966" s="1"/>
      <c r="BE966" s="1"/>
    </row>
    <row r="967" spans="1:57" s="3" customFormat="1" x14ac:dyDescent="0.25">
      <c r="A967"/>
      <c r="B967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K967" s="2"/>
      <c r="AL967" s="2"/>
      <c r="AM967" s="2"/>
      <c r="AN967" s="2"/>
      <c r="AO967" s="2"/>
      <c r="AR967" s="2"/>
      <c r="AS967" s="2"/>
      <c r="AT967" s="2"/>
      <c r="AU967" s="2"/>
      <c r="AV967" s="2"/>
      <c r="BC967" s="1"/>
      <c r="BD967" s="1"/>
      <c r="BE967" s="1"/>
    </row>
    <row r="968" spans="1:57" s="3" customFormat="1" x14ac:dyDescent="0.25">
      <c r="A968"/>
      <c r="B968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K968" s="2"/>
      <c r="AL968" s="2"/>
      <c r="AM968" s="2"/>
      <c r="AN968" s="2"/>
      <c r="AO968" s="2"/>
      <c r="AR968" s="2"/>
      <c r="AS968" s="2"/>
      <c r="AT968" s="2"/>
      <c r="AU968" s="2"/>
      <c r="AV968" s="2"/>
      <c r="BC968" s="1"/>
      <c r="BD968" s="1"/>
      <c r="BE968" s="1"/>
    </row>
    <row r="969" spans="1:57" s="3" customFormat="1" x14ac:dyDescent="0.25">
      <c r="A969"/>
      <c r="B969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K969" s="2"/>
      <c r="AL969" s="2"/>
      <c r="AM969" s="2"/>
      <c r="AN969" s="2"/>
      <c r="AO969" s="2"/>
      <c r="AR969" s="2"/>
      <c r="AS969" s="2"/>
      <c r="AT969" s="2"/>
      <c r="AU969" s="2"/>
      <c r="AV969" s="2"/>
      <c r="BC969" s="1"/>
      <c r="BD969" s="1"/>
      <c r="BE969" s="1"/>
    </row>
    <row r="970" spans="1:57" s="3" customFormat="1" x14ac:dyDescent="0.25">
      <c r="A970"/>
      <c r="B970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K970" s="2"/>
      <c r="AL970" s="2"/>
      <c r="AM970" s="2"/>
      <c r="AN970" s="2"/>
      <c r="AO970" s="2"/>
      <c r="AR970" s="2"/>
      <c r="AS970" s="2"/>
      <c r="AT970" s="2"/>
      <c r="AU970" s="2"/>
      <c r="AV970" s="2"/>
      <c r="BC970" s="1"/>
      <c r="BD970" s="1"/>
      <c r="BE970" s="1"/>
    </row>
    <row r="971" spans="1:57" s="3" customFormat="1" x14ac:dyDescent="0.25">
      <c r="A971"/>
      <c r="B97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K971" s="2"/>
      <c r="AL971" s="2"/>
      <c r="AM971" s="2"/>
      <c r="AN971" s="2"/>
      <c r="AO971" s="2"/>
      <c r="AR971" s="2"/>
      <c r="AS971" s="2"/>
      <c r="AT971" s="2"/>
      <c r="AU971" s="2"/>
      <c r="AV971" s="2"/>
      <c r="BC971" s="1"/>
      <c r="BD971" s="1"/>
      <c r="BE971" s="1"/>
    </row>
    <row r="972" spans="1:57" s="3" customFormat="1" x14ac:dyDescent="0.25">
      <c r="A972"/>
      <c r="B97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K972" s="2"/>
      <c r="AL972" s="2"/>
      <c r="AM972" s="2"/>
      <c r="AN972" s="2"/>
      <c r="AO972" s="2"/>
      <c r="AR972" s="2"/>
      <c r="AS972" s="2"/>
      <c r="AT972" s="2"/>
      <c r="AU972" s="2"/>
      <c r="AV972" s="2"/>
      <c r="BC972" s="1"/>
      <c r="BD972" s="1"/>
      <c r="BE972" s="1"/>
    </row>
    <row r="973" spans="1:57" s="3" customFormat="1" x14ac:dyDescent="0.25">
      <c r="A973"/>
      <c r="B97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K973" s="2"/>
      <c r="AL973" s="2"/>
      <c r="AM973" s="2"/>
      <c r="AN973" s="2"/>
      <c r="AO973" s="2"/>
      <c r="AR973" s="2"/>
      <c r="AS973" s="2"/>
      <c r="AT973" s="2"/>
      <c r="AU973" s="2"/>
      <c r="AV973" s="2"/>
      <c r="BC973" s="1"/>
      <c r="BD973" s="1"/>
      <c r="BE973" s="1"/>
    </row>
    <row r="974" spans="1:57" s="3" customFormat="1" x14ac:dyDescent="0.25">
      <c r="A974"/>
      <c r="B974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K974" s="2"/>
      <c r="AL974" s="2"/>
      <c r="AM974" s="2"/>
      <c r="AN974" s="2"/>
      <c r="AO974" s="2"/>
      <c r="AR974" s="2"/>
      <c r="AS974" s="2"/>
      <c r="AT974" s="2"/>
      <c r="AU974" s="2"/>
      <c r="AV974" s="2"/>
      <c r="BC974" s="1"/>
      <c r="BD974" s="1"/>
      <c r="BE974" s="1"/>
    </row>
    <row r="975" spans="1:57" s="3" customFormat="1" x14ac:dyDescent="0.25">
      <c r="A975"/>
      <c r="B975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K975" s="2"/>
      <c r="AL975" s="2"/>
      <c r="AM975" s="2"/>
      <c r="AN975" s="2"/>
      <c r="AO975" s="2"/>
      <c r="AR975" s="2"/>
      <c r="AS975" s="2"/>
      <c r="AT975" s="2"/>
      <c r="AU975" s="2"/>
      <c r="AV975" s="2"/>
      <c r="BC975" s="1"/>
      <c r="BD975" s="1"/>
      <c r="BE975" s="1"/>
    </row>
    <row r="976" spans="1:57" s="3" customFormat="1" x14ac:dyDescent="0.25">
      <c r="A976"/>
      <c r="B976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K976" s="2"/>
      <c r="AL976" s="2"/>
      <c r="AM976" s="2"/>
      <c r="AN976" s="2"/>
      <c r="AO976" s="2"/>
      <c r="AR976" s="2"/>
      <c r="AS976" s="2"/>
      <c r="AT976" s="2"/>
      <c r="AU976" s="2"/>
      <c r="AV976" s="2"/>
      <c r="BC976" s="1"/>
      <c r="BD976" s="1"/>
      <c r="BE976" s="1"/>
    </row>
    <row r="977" spans="1:57" s="3" customFormat="1" x14ac:dyDescent="0.25">
      <c r="A977"/>
      <c r="B977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K977" s="2"/>
      <c r="AL977" s="2"/>
      <c r="AM977" s="2"/>
      <c r="AN977" s="2"/>
      <c r="AO977" s="2"/>
      <c r="AR977" s="2"/>
      <c r="AS977" s="2"/>
      <c r="AT977" s="2"/>
      <c r="AU977" s="2"/>
      <c r="AV977" s="2"/>
      <c r="BC977" s="1"/>
      <c r="BD977" s="1"/>
      <c r="BE977" s="1"/>
    </row>
    <row r="978" spans="1:57" s="3" customFormat="1" x14ac:dyDescent="0.25">
      <c r="A978"/>
      <c r="B978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K978" s="2"/>
      <c r="AL978" s="2"/>
      <c r="AM978" s="2"/>
      <c r="AN978" s="2"/>
      <c r="AO978" s="2"/>
      <c r="AR978" s="2"/>
      <c r="AS978" s="2"/>
      <c r="AT978" s="2"/>
      <c r="AU978" s="2"/>
      <c r="AV978" s="2"/>
      <c r="BC978" s="1"/>
      <c r="BD978" s="1"/>
      <c r="BE978" s="1"/>
    </row>
    <row r="979" spans="1:57" s="3" customFormat="1" x14ac:dyDescent="0.25">
      <c r="A979"/>
      <c r="B979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K979" s="2"/>
      <c r="AL979" s="2"/>
      <c r="AM979" s="2"/>
      <c r="AN979" s="2"/>
      <c r="AO979" s="2"/>
      <c r="AR979" s="2"/>
      <c r="AS979" s="2"/>
      <c r="AT979" s="2"/>
      <c r="AU979" s="2"/>
      <c r="AV979" s="2"/>
      <c r="BC979" s="1"/>
      <c r="BD979" s="1"/>
      <c r="BE979" s="1"/>
    </row>
    <row r="980" spans="1:57" s="3" customFormat="1" x14ac:dyDescent="0.25">
      <c r="A980"/>
      <c r="B980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K980" s="2"/>
      <c r="AL980" s="2"/>
      <c r="AM980" s="2"/>
      <c r="AN980" s="2"/>
      <c r="AO980" s="2"/>
      <c r="AR980" s="2"/>
      <c r="AS980" s="2"/>
      <c r="AT980" s="2"/>
      <c r="AU980" s="2"/>
      <c r="AV980" s="2"/>
      <c r="BC980" s="1"/>
      <c r="BD980" s="1"/>
      <c r="BE980" s="1"/>
    </row>
    <row r="981" spans="1:57" s="3" customFormat="1" x14ac:dyDescent="0.25">
      <c r="A981"/>
      <c r="B98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K981" s="2"/>
      <c r="AL981" s="2"/>
      <c r="AM981" s="2"/>
      <c r="AN981" s="2"/>
      <c r="AO981" s="2"/>
      <c r="AR981" s="2"/>
      <c r="AS981" s="2"/>
      <c r="AT981" s="2"/>
      <c r="AU981" s="2"/>
      <c r="AV981" s="2"/>
      <c r="BC981" s="1"/>
      <c r="BD981" s="1"/>
      <c r="BE981" s="1"/>
    </row>
    <row r="982" spans="1:57" s="3" customFormat="1" x14ac:dyDescent="0.25">
      <c r="A982"/>
      <c r="B98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K982" s="2"/>
      <c r="AL982" s="2"/>
      <c r="AM982" s="2"/>
      <c r="AN982" s="2"/>
      <c r="AO982" s="2"/>
      <c r="AR982" s="2"/>
      <c r="AS982" s="2"/>
      <c r="AT982" s="2"/>
      <c r="AU982" s="2"/>
      <c r="AV982" s="2"/>
      <c r="BC982" s="1"/>
      <c r="BD982" s="1"/>
      <c r="BE982" s="1"/>
    </row>
    <row r="983" spans="1:57" s="3" customFormat="1" x14ac:dyDescent="0.25">
      <c r="A983"/>
      <c r="B98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K983" s="2"/>
      <c r="AL983" s="2"/>
      <c r="AM983" s="2"/>
      <c r="AN983" s="2"/>
      <c r="AO983" s="2"/>
      <c r="AR983" s="2"/>
      <c r="AS983" s="2"/>
      <c r="AT983" s="2"/>
      <c r="AU983" s="2"/>
      <c r="AV983" s="2"/>
      <c r="BC983" s="1"/>
      <c r="BD983" s="1"/>
      <c r="BE983" s="1"/>
    </row>
    <row r="984" spans="1:57" s="3" customFormat="1" x14ac:dyDescent="0.25">
      <c r="A984"/>
      <c r="B984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K984" s="2"/>
      <c r="AL984" s="2"/>
      <c r="AM984" s="2"/>
      <c r="AN984" s="2"/>
      <c r="AO984" s="2"/>
      <c r="AR984" s="2"/>
      <c r="AS984" s="2"/>
      <c r="AT984" s="2"/>
      <c r="AU984" s="2"/>
      <c r="AV984" s="2"/>
      <c r="BC984" s="1"/>
      <c r="BD984" s="1"/>
      <c r="BE984" s="1"/>
    </row>
    <row r="985" spans="1:57" s="3" customFormat="1" x14ac:dyDescent="0.25">
      <c r="A985"/>
      <c r="B985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K985" s="2"/>
      <c r="AL985" s="2"/>
      <c r="AM985" s="2"/>
      <c r="AN985" s="2"/>
      <c r="AO985" s="2"/>
      <c r="AR985" s="2"/>
      <c r="AS985" s="2"/>
      <c r="AT985" s="2"/>
      <c r="AU985" s="2"/>
      <c r="AV985" s="2"/>
      <c r="BC985" s="1"/>
      <c r="BD985" s="1"/>
      <c r="BE985" s="1"/>
    </row>
    <row r="986" spans="1:57" s="3" customFormat="1" x14ac:dyDescent="0.25">
      <c r="A986"/>
      <c r="B986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K986" s="2"/>
      <c r="AL986" s="2"/>
      <c r="AM986" s="2"/>
      <c r="AN986" s="2"/>
      <c r="AO986" s="2"/>
      <c r="AR986" s="2"/>
      <c r="AS986" s="2"/>
      <c r="AT986" s="2"/>
      <c r="AU986" s="2"/>
      <c r="AV986" s="2"/>
      <c r="BC986" s="1"/>
      <c r="BD986" s="1"/>
      <c r="BE986" s="1"/>
    </row>
    <row r="987" spans="1:57" s="3" customFormat="1" x14ac:dyDescent="0.25">
      <c r="A987"/>
      <c r="B987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K987" s="2"/>
      <c r="AL987" s="2"/>
      <c r="AM987" s="2"/>
      <c r="AN987" s="2"/>
      <c r="AO987" s="2"/>
      <c r="AR987" s="2"/>
      <c r="AS987" s="2"/>
      <c r="AT987" s="2"/>
      <c r="AU987" s="2"/>
      <c r="AV987" s="2"/>
      <c r="BC987" s="1"/>
      <c r="BD987" s="1"/>
      <c r="BE987" s="1"/>
    </row>
    <row r="988" spans="1:57" s="3" customFormat="1" x14ac:dyDescent="0.25">
      <c r="A988"/>
      <c r="B988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K988" s="2"/>
      <c r="AL988" s="2"/>
      <c r="AM988" s="2"/>
      <c r="AN988" s="2"/>
      <c r="AO988" s="2"/>
      <c r="AR988" s="2"/>
      <c r="AS988" s="2"/>
      <c r="AT988" s="2"/>
      <c r="AU988" s="2"/>
      <c r="AV988" s="2"/>
      <c r="BC988" s="1"/>
      <c r="BD988" s="1"/>
      <c r="BE988" s="1"/>
    </row>
    <row r="989" spans="1:57" s="3" customFormat="1" x14ac:dyDescent="0.25">
      <c r="A989"/>
      <c r="B989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K989" s="2"/>
      <c r="AL989" s="2"/>
      <c r="AM989" s="2"/>
      <c r="AN989" s="2"/>
      <c r="AO989" s="2"/>
      <c r="AR989" s="2"/>
      <c r="AS989" s="2"/>
      <c r="AT989" s="2"/>
      <c r="AU989" s="2"/>
      <c r="AV989" s="2"/>
      <c r="BC989" s="1"/>
      <c r="BD989" s="1"/>
      <c r="BE989" s="1"/>
    </row>
    <row r="990" spans="1:57" s="3" customFormat="1" x14ac:dyDescent="0.25">
      <c r="A990"/>
      <c r="B990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K990" s="2"/>
      <c r="AL990" s="2"/>
      <c r="AM990" s="2"/>
      <c r="AN990" s="2"/>
      <c r="AO990" s="2"/>
      <c r="AR990" s="2"/>
      <c r="AS990" s="2"/>
      <c r="AT990" s="2"/>
      <c r="AU990" s="2"/>
      <c r="AV990" s="2"/>
      <c r="BC990" s="1"/>
      <c r="BD990" s="1"/>
      <c r="BE990" s="1"/>
    </row>
    <row r="991" spans="1:57" s="3" customFormat="1" x14ac:dyDescent="0.25">
      <c r="A991"/>
      <c r="B99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K991" s="2"/>
      <c r="AL991" s="2"/>
      <c r="AM991" s="2"/>
      <c r="AN991" s="2"/>
      <c r="AO991" s="2"/>
      <c r="AR991" s="2"/>
      <c r="AS991" s="2"/>
      <c r="AT991" s="2"/>
      <c r="AU991" s="2"/>
      <c r="AV991" s="2"/>
      <c r="BC991" s="1"/>
      <c r="BD991" s="1"/>
      <c r="BE991" s="1"/>
    </row>
    <row r="992" spans="1:57" s="3" customFormat="1" x14ac:dyDescent="0.25">
      <c r="A992"/>
      <c r="B99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K992" s="2"/>
      <c r="AL992" s="2"/>
      <c r="AM992" s="2"/>
      <c r="AN992" s="2"/>
      <c r="AO992" s="2"/>
      <c r="AR992" s="2"/>
      <c r="AS992" s="2"/>
      <c r="AT992" s="2"/>
      <c r="AU992" s="2"/>
      <c r="AV992" s="2"/>
      <c r="BC992" s="1"/>
      <c r="BD992" s="1"/>
      <c r="BE992" s="1"/>
    </row>
    <row r="993" spans="1:57" s="3" customFormat="1" x14ac:dyDescent="0.25">
      <c r="A993"/>
      <c r="B99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K993" s="2"/>
      <c r="AL993" s="2"/>
      <c r="AM993" s="2"/>
      <c r="AN993" s="2"/>
      <c r="AO993" s="2"/>
      <c r="AR993" s="2"/>
      <c r="AS993" s="2"/>
      <c r="AT993" s="2"/>
      <c r="AU993" s="2"/>
      <c r="AV993" s="2"/>
      <c r="BC993" s="1"/>
      <c r="BD993" s="1"/>
      <c r="BE993" s="1"/>
    </row>
    <row r="994" spans="1:57" s="3" customFormat="1" x14ac:dyDescent="0.25">
      <c r="A994"/>
      <c r="B994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K994" s="2"/>
      <c r="AL994" s="2"/>
      <c r="AM994" s="2"/>
      <c r="AN994" s="2"/>
      <c r="AO994" s="2"/>
      <c r="AR994" s="2"/>
      <c r="AS994" s="2"/>
      <c r="AT994" s="2"/>
      <c r="AU994" s="2"/>
      <c r="AV994" s="2"/>
      <c r="BC994" s="1"/>
      <c r="BD994" s="1"/>
      <c r="BE994" s="1"/>
    </row>
    <row r="995" spans="1:57" s="3" customFormat="1" x14ac:dyDescent="0.25">
      <c r="A995"/>
      <c r="B995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K995" s="2"/>
      <c r="AL995" s="2"/>
      <c r="AM995" s="2"/>
      <c r="AN995" s="2"/>
      <c r="AO995" s="2"/>
      <c r="AR995" s="2"/>
      <c r="AS995" s="2"/>
      <c r="AT995" s="2"/>
      <c r="AU995" s="2"/>
      <c r="AV995" s="2"/>
      <c r="BC995" s="1"/>
      <c r="BD995" s="1"/>
      <c r="BE995" s="1"/>
    </row>
    <row r="996" spans="1:57" s="3" customFormat="1" x14ac:dyDescent="0.25">
      <c r="A996"/>
      <c r="B996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K996" s="2"/>
      <c r="AL996" s="2"/>
      <c r="AM996" s="2"/>
      <c r="AN996" s="2"/>
      <c r="AO996" s="2"/>
      <c r="AR996" s="2"/>
      <c r="AS996" s="2"/>
      <c r="AT996" s="2"/>
      <c r="AU996" s="2"/>
      <c r="AV996" s="2"/>
      <c r="BC996" s="1"/>
      <c r="BD996" s="1"/>
      <c r="BE996" s="1"/>
    </row>
    <row r="997" spans="1:57" s="3" customFormat="1" x14ac:dyDescent="0.25">
      <c r="A997"/>
      <c r="B997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K997" s="2"/>
      <c r="AL997" s="2"/>
      <c r="AM997" s="2"/>
      <c r="AN997" s="2"/>
      <c r="AO997" s="2"/>
      <c r="AR997" s="2"/>
      <c r="AS997" s="2"/>
      <c r="AT997" s="2"/>
      <c r="AU997" s="2"/>
      <c r="AV997" s="2"/>
      <c r="BC997" s="1"/>
      <c r="BD997" s="1"/>
      <c r="BE997" s="1"/>
    </row>
    <row r="998" spans="1:57" s="3" customFormat="1" x14ac:dyDescent="0.25">
      <c r="A998"/>
      <c r="B998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K998" s="2"/>
      <c r="AL998" s="2"/>
      <c r="AM998" s="2"/>
      <c r="AN998" s="2"/>
      <c r="AO998" s="2"/>
      <c r="AR998" s="2"/>
      <c r="AS998" s="2"/>
      <c r="AT998" s="2"/>
      <c r="AU998" s="2"/>
      <c r="AV998" s="2"/>
      <c r="BC998" s="1"/>
      <c r="BD998" s="1"/>
      <c r="BE998" s="1"/>
    </row>
    <row r="999" spans="1:57" s="3" customFormat="1" x14ac:dyDescent="0.25">
      <c r="A999"/>
      <c r="B999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K999" s="2"/>
      <c r="AL999" s="2"/>
      <c r="AM999" s="2"/>
      <c r="AN999" s="2"/>
      <c r="AO999" s="2"/>
      <c r="AR999" s="2"/>
      <c r="AS999" s="2"/>
      <c r="AT999" s="2"/>
      <c r="AU999" s="2"/>
      <c r="AV999" s="2"/>
      <c r="BC999" s="1"/>
      <c r="BD999" s="1"/>
      <c r="BE999" s="1"/>
    </row>
    <row r="1000" spans="1:57" s="3" customFormat="1" x14ac:dyDescent="0.25">
      <c r="A1000"/>
      <c r="B1000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K1000" s="2"/>
      <c r="AL1000" s="2"/>
      <c r="AM1000" s="2"/>
      <c r="AN1000" s="2"/>
      <c r="AO1000" s="2"/>
      <c r="AR1000" s="2"/>
      <c r="AS1000" s="2"/>
      <c r="AT1000" s="2"/>
      <c r="AU1000" s="2"/>
      <c r="AV1000" s="2"/>
      <c r="BC1000" s="1"/>
      <c r="BD1000" s="1"/>
      <c r="BE1000" s="1"/>
    </row>
    <row r="1001" spans="1:57" s="3" customFormat="1" x14ac:dyDescent="0.25">
      <c r="A1001"/>
      <c r="B100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K1001" s="2"/>
      <c r="AL1001" s="2"/>
      <c r="AM1001" s="2"/>
      <c r="AN1001" s="2"/>
      <c r="AO1001" s="2"/>
      <c r="AR1001" s="2"/>
      <c r="AS1001" s="2"/>
      <c r="AT1001" s="2"/>
      <c r="AU1001" s="2"/>
      <c r="AV1001" s="2"/>
      <c r="BC1001" s="1"/>
      <c r="BD1001" s="1"/>
      <c r="BE1001" s="1"/>
    </row>
    <row r="1002" spans="1:57" s="3" customFormat="1" x14ac:dyDescent="0.25">
      <c r="A1002"/>
      <c r="B100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K1002" s="2"/>
      <c r="AL1002" s="2"/>
      <c r="AM1002" s="2"/>
      <c r="AN1002" s="2"/>
      <c r="AO1002" s="2"/>
      <c r="AR1002" s="2"/>
      <c r="AS1002" s="2"/>
      <c r="AT1002" s="2"/>
      <c r="AU1002" s="2"/>
      <c r="AV1002" s="2"/>
      <c r="BC1002" s="1"/>
      <c r="BD1002" s="1"/>
      <c r="BE1002" s="1"/>
    </row>
    <row r="1003" spans="1:57" s="3" customFormat="1" x14ac:dyDescent="0.25">
      <c r="A1003"/>
      <c r="B1003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K1003" s="2"/>
      <c r="AL1003" s="2"/>
      <c r="AM1003" s="2"/>
      <c r="AN1003" s="2"/>
      <c r="AO1003" s="2"/>
      <c r="AR1003" s="2"/>
      <c r="AS1003" s="2"/>
      <c r="AT1003" s="2"/>
      <c r="AU1003" s="2"/>
      <c r="AV1003" s="2"/>
      <c r="BC1003" s="1"/>
      <c r="BD1003" s="1"/>
      <c r="BE1003" s="1"/>
    </row>
    <row r="1004" spans="1:57" s="3" customFormat="1" x14ac:dyDescent="0.25">
      <c r="A1004"/>
      <c r="B1004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K1004" s="2"/>
      <c r="AL1004" s="2"/>
      <c r="AM1004" s="2"/>
      <c r="AN1004" s="2"/>
      <c r="AO1004" s="2"/>
      <c r="AR1004" s="2"/>
      <c r="AS1004" s="2"/>
      <c r="AT1004" s="2"/>
      <c r="AU1004" s="2"/>
      <c r="AV1004" s="2"/>
      <c r="BC1004" s="1"/>
      <c r="BD1004" s="1"/>
      <c r="BE1004" s="1"/>
    </row>
    <row r="1005" spans="1:57" s="3" customFormat="1" x14ac:dyDescent="0.25">
      <c r="A1005"/>
      <c r="B1005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K1005" s="2"/>
      <c r="AL1005" s="2"/>
      <c r="AM1005" s="2"/>
      <c r="AN1005" s="2"/>
      <c r="AO1005" s="2"/>
      <c r="AR1005" s="2"/>
      <c r="AS1005" s="2"/>
      <c r="AT1005" s="2"/>
      <c r="AU1005" s="2"/>
      <c r="AV1005" s="2"/>
      <c r="BC1005" s="1"/>
      <c r="BD1005" s="1"/>
      <c r="BE1005" s="1"/>
    </row>
    <row r="1006" spans="1:57" s="3" customFormat="1" x14ac:dyDescent="0.25">
      <c r="A1006"/>
      <c r="B1006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K1006" s="2"/>
      <c r="AL1006" s="2"/>
      <c r="AM1006" s="2"/>
      <c r="AN1006" s="2"/>
      <c r="AO1006" s="2"/>
      <c r="AR1006" s="2"/>
      <c r="AS1006" s="2"/>
      <c r="AT1006" s="2"/>
      <c r="AU1006" s="2"/>
      <c r="AV1006" s="2"/>
      <c r="BC1006" s="1"/>
      <c r="BD1006" s="1"/>
      <c r="BE1006" s="1"/>
    </row>
    <row r="1007" spans="1:57" s="3" customFormat="1" x14ac:dyDescent="0.25">
      <c r="A1007"/>
      <c r="B1007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K1007" s="2"/>
      <c r="AL1007" s="2"/>
      <c r="AM1007" s="2"/>
      <c r="AN1007" s="2"/>
      <c r="AO1007" s="2"/>
      <c r="AR1007" s="2"/>
      <c r="AS1007" s="2"/>
      <c r="AT1007" s="2"/>
      <c r="AU1007" s="2"/>
      <c r="AV1007" s="2"/>
      <c r="BC1007" s="1"/>
      <c r="BD1007" s="1"/>
      <c r="BE1007" s="1"/>
    </row>
    <row r="1008" spans="1:57" s="3" customFormat="1" x14ac:dyDescent="0.25">
      <c r="A1008"/>
      <c r="B1008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K1008" s="2"/>
      <c r="AL1008" s="2"/>
      <c r="AM1008" s="2"/>
      <c r="AN1008" s="2"/>
      <c r="AO1008" s="2"/>
      <c r="AR1008" s="2"/>
      <c r="AS1008" s="2"/>
      <c r="AT1008" s="2"/>
      <c r="AU1008" s="2"/>
      <c r="AV1008" s="2"/>
      <c r="BC1008" s="1"/>
      <c r="BD1008" s="1"/>
      <c r="BE1008" s="1"/>
    </row>
    <row r="1009" spans="1:57" s="3" customFormat="1" x14ac:dyDescent="0.25">
      <c r="A1009"/>
      <c r="B1009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K1009" s="2"/>
      <c r="AL1009" s="2"/>
      <c r="AM1009" s="2"/>
      <c r="AN1009" s="2"/>
      <c r="AO1009" s="2"/>
      <c r="AR1009" s="2"/>
      <c r="AS1009" s="2"/>
      <c r="AT1009" s="2"/>
      <c r="AU1009" s="2"/>
      <c r="AV1009" s="2"/>
      <c r="BC1009" s="1"/>
      <c r="BD1009" s="1"/>
      <c r="BE1009" s="1"/>
    </row>
    <row r="1010" spans="1:57" s="3" customFormat="1" x14ac:dyDescent="0.25">
      <c r="A1010"/>
      <c r="B1010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K1010" s="2"/>
      <c r="AL1010" s="2"/>
      <c r="AM1010" s="2"/>
      <c r="AN1010" s="2"/>
      <c r="AO1010" s="2"/>
      <c r="AR1010" s="2"/>
      <c r="AS1010" s="2"/>
      <c r="AT1010" s="2"/>
      <c r="AU1010" s="2"/>
      <c r="AV1010" s="2"/>
      <c r="BC1010" s="1"/>
      <c r="BD1010" s="1"/>
      <c r="BE1010" s="1"/>
    </row>
    <row r="1011" spans="1:57" s="3" customFormat="1" x14ac:dyDescent="0.25">
      <c r="A1011"/>
      <c r="B1011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K1011" s="2"/>
      <c r="AL1011" s="2"/>
      <c r="AM1011" s="2"/>
      <c r="AN1011" s="2"/>
      <c r="AO1011" s="2"/>
      <c r="AR1011" s="2"/>
      <c r="AS1011" s="2"/>
      <c r="AT1011" s="2"/>
      <c r="AU1011" s="2"/>
      <c r="AV1011" s="2"/>
      <c r="BC1011" s="1"/>
      <c r="BD1011" s="1"/>
      <c r="BE1011" s="1"/>
    </row>
    <row r="1012" spans="1:57" s="3" customFormat="1" x14ac:dyDescent="0.25">
      <c r="A1012"/>
      <c r="B101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K1012" s="2"/>
      <c r="AL1012" s="2"/>
      <c r="AM1012" s="2"/>
      <c r="AN1012" s="2"/>
      <c r="AO1012" s="2"/>
      <c r="AR1012" s="2"/>
      <c r="AS1012" s="2"/>
      <c r="AT1012" s="2"/>
      <c r="AU1012" s="2"/>
      <c r="AV1012" s="2"/>
      <c r="BC1012" s="1"/>
      <c r="BD1012" s="1"/>
      <c r="BE1012" s="1"/>
    </row>
    <row r="1013" spans="1:57" s="3" customFormat="1" x14ac:dyDescent="0.25">
      <c r="A1013"/>
      <c r="B1013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K1013" s="2"/>
      <c r="AL1013" s="2"/>
      <c r="AM1013" s="2"/>
      <c r="AN1013" s="2"/>
      <c r="AO1013" s="2"/>
      <c r="AR1013" s="2"/>
      <c r="AS1013" s="2"/>
      <c r="AT1013" s="2"/>
      <c r="AU1013" s="2"/>
      <c r="AV1013" s="2"/>
      <c r="BC1013" s="1"/>
      <c r="BD1013" s="1"/>
      <c r="BE1013" s="1"/>
    </row>
    <row r="1014" spans="1:57" s="3" customFormat="1" x14ac:dyDescent="0.25">
      <c r="A1014"/>
      <c r="B1014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K1014" s="2"/>
      <c r="AL1014" s="2"/>
      <c r="AM1014" s="2"/>
      <c r="AN1014" s="2"/>
      <c r="AO1014" s="2"/>
      <c r="AR1014" s="2"/>
      <c r="AS1014" s="2"/>
      <c r="AT1014" s="2"/>
      <c r="AU1014" s="2"/>
      <c r="AV1014" s="2"/>
      <c r="BC1014" s="1"/>
      <c r="BD1014" s="1"/>
      <c r="BE1014" s="1"/>
    </row>
    <row r="1015" spans="1:57" s="3" customFormat="1" x14ac:dyDescent="0.25">
      <c r="A1015"/>
      <c r="B1015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K1015" s="2"/>
      <c r="AL1015" s="2"/>
      <c r="AM1015" s="2"/>
      <c r="AN1015" s="2"/>
      <c r="AO1015" s="2"/>
      <c r="AR1015" s="2"/>
      <c r="AS1015" s="2"/>
      <c r="AT1015" s="2"/>
      <c r="AU1015" s="2"/>
      <c r="AV1015" s="2"/>
      <c r="BC1015" s="1"/>
      <c r="BD1015" s="1"/>
      <c r="BE1015" s="1"/>
    </row>
    <row r="1016" spans="1:57" s="3" customFormat="1" x14ac:dyDescent="0.25">
      <c r="A1016"/>
      <c r="B1016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K1016" s="2"/>
      <c r="AL1016" s="2"/>
      <c r="AM1016" s="2"/>
      <c r="AN1016" s="2"/>
      <c r="AO1016" s="2"/>
      <c r="AR1016" s="2"/>
      <c r="AS1016" s="2"/>
      <c r="AT1016" s="2"/>
      <c r="AU1016" s="2"/>
      <c r="AV1016" s="2"/>
      <c r="BC1016" s="1"/>
      <c r="BD1016" s="1"/>
      <c r="BE1016" s="1"/>
    </row>
    <row r="1017" spans="1:57" s="3" customFormat="1" x14ac:dyDescent="0.25">
      <c r="A1017"/>
      <c r="B1017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K1017" s="2"/>
      <c r="AL1017" s="2"/>
      <c r="AM1017" s="2"/>
      <c r="AN1017" s="2"/>
      <c r="AO1017" s="2"/>
      <c r="AR1017" s="2"/>
      <c r="AS1017" s="2"/>
      <c r="AT1017" s="2"/>
      <c r="AU1017" s="2"/>
      <c r="AV1017" s="2"/>
      <c r="BC1017" s="1"/>
      <c r="BD1017" s="1"/>
      <c r="BE1017" s="1"/>
    </row>
    <row r="1018" spans="1:57" s="3" customFormat="1" x14ac:dyDescent="0.25">
      <c r="A1018"/>
      <c r="B1018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K1018" s="2"/>
      <c r="AL1018" s="2"/>
      <c r="AM1018" s="2"/>
      <c r="AN1018" s="2"/>
      <c r="AO1018" s="2"/>
      <c r="AR1018" s="2"/>
      <c r="AS1018" s="2"/>
      <c r="AT1018" s="2"/>
      <c r="AU1018" s="2"/>
      <c r="AV1018" s="2"/>
      <c r="BC1018" s="1"/>
      <c r="BD1018" s="1"/>
      <c r="BE1018" s="1"/>
    </row>
    <row r="1019" spans="1:57" s="3" customFormat="1" x14ac:dyDescent="0.25">
      <c r="A1019"/>
      <c r="B1019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K1019" s="2"/>
      <c r="AL1019" s="2"/>
      <c r="AM1019" s="2"/>
      <c r="AN1019" s="2"/>
      <c r="AO1019" s="2"/>
      <c r="AR1019" s="2"/>
      <c r="AS1019" s="2"/>
      <c r="AT1019" s="2"/>
      <c r="AU1019" s="2"/>
      <c r="AV1019" s="2"/>
      <c r="BC1019" s="1"/>
      <c r="BD1019" s="1"/>
      <c r="BE1019" s="1"/>
    </row>
    <row r="1020" spans="1:57" s="3" customFormat="1" x14ac:dyDescent="0.25">
      <c r="A1020"/>
      <c r="B1020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K1020" s="2"/>
      <c r="AL1020" s="2"/>
      <c r="AM1020" s="2"/>
      <c r="AN1020" s="2"/>
      <c r="AO1020" s="2"/>
      <c r="AR1020" s="2"/>
      <c r="AS1020" s="2"/>
      <c r="AT1020" s="2"/>
      <c r="AU1020" s="2"/>
      <c r="AV1020" s="2"/>
      <c r="BC1020" s="1"/>
      <c r="BD1020" s="1"/>
      <c r="BE1020" s="1"/>
    </row>
    <row r="1021" spans="1:57" s="3" customFormat="1" x14ac:dyDescent="0.25">
      <c r="A1021"/>
      <c r="B1021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K1021" s="2"/>
      <c r="AL1021" s="2"/>
      <c r="AM1021" s="2"/>
      <c r="AN1021" s="2"/>
      <c r="AO1021" s="2"/>
      <c r="AR1021" s="2"/>
      <c r="AS1021" s="2"/>
      <c r="AT1021" s="2"/>
      <c r="AU1021" s="2"/>
      <c r="AV1021" s="2"/>
      <c r="BC1021" s="1"/>
      <c r="BD1021" s="1"/>
      <c r="BE1021" s="1"/>
    </row>
    <row r="1022" spans="1:57" s="3" customFormat="1" x14ac:dyDescent="0.25">
      <c r="A1022"/>
      <c r="B102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K1022" s="2"/>
      <c r="AL1022" s="2"/>
      <c r="AM1022" s="2"/>
      <c r="AN1022" s="2"/>
      <c r="AO1022" s="2"/>
      <c r="AR1022" s="2"/>
      <c r="AS1022" s="2"/>
      <c r="AT1022" s="2"/>
      <c r="AU1022" s="2"/>
      <c r="AV1022" s="2"/>
      <c r="BC1022" s="1"/>
      <c r="BD1022" s="1"/>
      <c r="BE1022" s="1"/>
    </row>
    <row r="1023" spans="1:57" s="3" customFormat="1" x14ac:dyDescent="0.25">
      <c r="A1023"/>
      <c r="B1023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K1023" s="2"/>
      <c r="AL1023" s="2"/>
      <c r="AM1023" s="2"/>
      <c r="AN1023" s="2"/>
      <c r="AO1023" s="2"/>
      <c r="AR1023" s="2"/>
      <c r="AS1023" s="2"/>
      <c r="AT1023" s="2"/>
      <c r="AU1023" s="2"/>
      <c r="AV1023" s="2"/>
      <c r="BC1023" s="1"/>
      <c r="BD1023" s="1"/>
      <c r="BE1023" s="1"/>
    </row>
    <row r="1024" spans="1:57" s="3" customFormat="1" x14ac:dyDescent="0.25">
      <c r="A1024"/>
      <c r="B1024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K1024" s="2"/>
      <c r="AL1024" s="2"/>
      <c r="AM1024" s="2"/>
      <c r="AN1024" s="2"/>
      <c r="AO1024" s="2"/>
      <c r="AR1024" s="2"/>
      <c r="AS1024" s="2"/>
      <c r="AT1024" s="2"/>
      <c r="AU1024" s="2"/>
      <c r="AV1024" s="2"/>
      <c r="BC1024" s="1"/>
      <c r="BD1024" s="1"/>
      <c r="BE1024" s="1"/>
    </row>
    <row r="1025" spans="1:57" s="3" customFormat="1" x14ac:dyDescent="0.25">
      <c r="A1025"/>
      <c r="B1025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K1025" s="2"/>
      <c r="AL1025" s="2"/>
      <c r="AM1025" s="2"/>
      <c r="AN1025" s="2"/>
      <c r="AO1025" s="2"/>
      <c r="AR1025" s="2"/>
      <c r="AS1025" s="2"/>
      <c r="AT1025" s="2"/>
      <c r="AU1025" s="2"/>
      <c r="AV1025" s="2"/>
      <c r="BC1025" s="1"/>
      <c r="BD1025" s="1"/>
      <c r="BE1025" s="1"/>
    </row>
    <row r="1026" spans="1:57" s="3" customFormat="1" x14ac:dyDescent="0.25">
      <c r="A1026"/>
      <c r="B1026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K1026" s="2"/>
      <c r="AL1026" s="2"/>
      <c r="AM1026" s="2"/>
      <c r="AN1026" s="2"/>
      <c r="AO1026" s="2"/>
      <c r="AR1026" s="2"/>
      <c r="AS1026" s="2"/>
      <c r="AT1026" s="2"/>
      <c r="AU1026" s="2"/>
      <c r="AV1026" s="2"/>
      <c r="BC1026" s="1"/>
      <c r="BD1026" s="1"/>
      <c r="BE1026" s="1"/>
    </row>
    <row r="1027" spans="1:57" s="3" customFormat="1" x14ac:dyDescent="0.25">
      <c r="A1027"/>
      <c r="B1027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K1027" s="2"/>
      <c r="AL1027" s="2"/>
      <c r="AM1027" s="2"/>
      <c r="AN1027" s="2"/>
      <c r="AO1027" s="2"/>
      <c r="AR1027" s="2"/>
      <c r="AS1027" s="2"/>
      <c r="AT1027" s="2"/>
      <c r="AU1027" s="2"/>
      <c r="AV1027" s="2"/>
      <c r="BC1027" s="1"/>
      <c r="BD1027" s="1"/>
      <c r="BE1027" s="1"/>
    </row>
    <row r="1028" spans="1:57" s="3" customFormat="1" x14ac:dyDescent="0.25">
      <c r="A1028"/>
      <c r="B1028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K1028" s="2"/>
      <c r="AL1028" s="2"/>
      <c r="AM1028" s="2"/>
      <c r="AN1028" s="2"/>
      <c r="AO1028" s="2"/>
      <c r="AR1028" s="2"/>
      <c r="AS1028" s="2"/>
      <c r="AT1028" s="2"/>
      <c r="AU1028" s="2"/>
      <c r="AV1028" s="2"/>
      <c r="BC1028" s="1"/>
      <c r="BD1028" s="1"/>
      <c r="BE1028" s="1"/>
    </row>
    <row r="1029" spans="1:57" s="3" customFormat="1" x14ac:dyDescent="0.25">
      <c r="A1029"/>
      <c r="B1029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K1029" s="2"/>
      <c r="AL1029" s="2"/>
      <c r="AM1029" s="2"/>
      <c r="AN1029" s="2"/>
      <c r="AO1029" s="2"/>
      <c r="AR1029" s="2"/>
      <c r="AS1029" s="2"/>
      <c r="AT1029" s="2"/>
      <c r="AU1029" s="2"/>
      <c r="AV1029" s="2"/>
      <c r="BC1029" s="1"/>
      <c r="BD1029" s="1"/>
      <c r="BE1029" s="1"/>
    </row>
    <row r="1030" spans="1:57" s="3" customFormat="1" x14ac:dyDescent="0.25">
      <c r="A1030"/>
      <c r="B1030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K1030" s="2"/>
      <c r="AL1030" s="2"/>
      <c r="AM1030" s="2"/>
      <c r="AN1030" s="2"/>
      <c r="AO1030" s="2"/>
      <c r="AR1030" s="2"/>
      <c r="AS1030" s="2"/>
      <c r="AT1030" s="2"/>
      <c r="AU1030" s="2"/>
      <c r="AV1030" s="2"/>
      <c r="BC1030" s="1"/>
      <c r="BD1030" s="1"/>
      <c r="BE1030" s="1"/>
    </row>
    <row r="1031" spans="1:57" s="3" customFormat="1" x14ac:dyDescent="0.25">
      <c r="A1031"/>
      <c r="B1031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K1031" s="2"/>
      <c r="AL1031" s="2"/>
      <c r="AM1031" s="2"/>
      <c r="AN1031" s="2"/>
      <c r="AO1031" s="2"/>
      <c r="AR1031" s="2"/>
      <c r="AS1031" s="2"/>
      <c r="AT1031" s="2"/>
      <c r="AU1031" s="2"/>
      <c r="AV1031" s="2"/>
      <c r="BC1031" s="1"/>
      <c r="BD1031" s="1"/>
      <c r="BE1031" s="1"/>
    </row>
    <row r="1032" spans="1:57" s="3" customFormat="1" x14ac:dyDescent="0.25">
      <c r="A1032"/>
      <c r="B103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K1032" s="2"/>
      <c r="AL1032" s="2"/>
      <c r="AM1032" s="2"/>
      <c r="AN1032" s="2"/>
      <c r="AO1032" s="2"/>
      <c r="AR1032" s="2"/>
      <c r="AS1032" s="2"/>
      <c r="AT1032" s="2"/>
      <c r="AU1032" s="2"/>
      <c r="AV1032" s="2"/>
      <c r="BC1032" s="1"/>
      <c r="BD1032" s="1"/>
      <c r="BE1032" s="1"/>
    </row>
    <row r="1033" spans="1:57" s="3" customFormat="1" x14ac:dyDescent="0.25">
      <c r="A1033"/>
      <c r="B1033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K1033" s="2"/>
      <c r="AL1033" s="2"/>
      <c r="AM1033" s="2"/>
      <c r="AN1033" s="2"/>
      <c r="AO1033" s="2"/>
      <c r="AR1033" s="2"/>
      <c r="AS1033" s="2"/>
      <c r="AT1033" s="2"/>
      <c r="AU1033" s="2"/>
      <c r="AV1033" s="2"/>
      <c r="BC1033" s="1"/>
      <c r="BD1033" s="1"/>
      <c r="BE1033" s="1"/>
    </row>
    <row r="1034" spans="1:57" s="3" customFormat="1" x14ac:dyDescent="0.25">
      <c r="A1034"/>
      <c r="B1034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K1034" s="2"/>
      <c r="AL1034" s="2"/>
      <c r="AM1034" s="2"/>
      <c r="AN1034" s="2"/>
      <c r="AO1034" s="2"/>
      <c r="AR1034" s="2"/>
      <c r="AS1034" s="2"/>
      <c r="AT1034" s="2"/>
      <c r="AU1034" s="2"/>
      <c r="AV1034" s="2"/>
      <c r="BC1034" s="1"/>
      <c r="BD1034" s="1"/>
      <c r="BE1034" s="1"/>
    </row>
    <row r="1035" spans="1:57" s="3" customFormat="1" x14ac:dyDescent="0.25">
      <c r="A1035"/>
      <c r="B1035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K1035" s="2"/>
      <c r="AL1035" s="2"/>
      <c r="AM1035" s="2"/>
      <c r="AN1035" s="2"/>
      <c r="AO1035" s="2"/>
      <c r="AR1035" s="2"/>
      <c r="AS1035" s="2"/>
      <c r="AT1035" s="2"/>
      <c r="AU1035" s="2"/>
      <c r="AV1035" s="2"/>
      <c r="BC1035" s="1"/>
      <c r="BD1035" s="1"/>
      <c r="BE1035" s="1"/>
    </row>
    <row r="1036" spans="1:57" s="3" customFormat="1" x14ac:dyDescent="0.25">
      <c r="A1036"/>
      <c r="B1036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K1036" s="2"/>
      <c r="AL1036" s="2"/>
      <c r="AM1036" s="2"/>
      <c r="AN1036" s="2"/>
      <c r="AO1036" s="2"/>
      <c r="AR1036" s="2"/>
      <c r="AS1036" s="2"/>
      <c r="AT1036" s="2"/>
      <c r="AU1036" s="2"/>
      <c r="AV1036" s="2"/>
      <c r="BC1036" s="1"/>
      <c r="BD1036" s="1"/>
      <c r="BE1036" s="1"/>
    </row>
    <row r="1037" spans="1:57" s="3" customFormat="1" x14ac:dyDescent="0.25">
      <c r="A1037"/>
      <c r="B1037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K1037" s="2"/>
      <c r="AL1037" s="2"/>
      <c r="AM1037" s="2"/>
      <c r="AN1037" s="2"/>
      <c r="AO1037" s="2"/>
      <c r="AR1037" s="2"/>
      <c r="AS1037" s="2"/>
      <c r="AT1037" s="2"/>
      <c r="AU1037" s="2"/>
      <c r="AV1037" s="2"/>
      <c r="BC1037" s="1"/>
      <c r="BD1037" s="1"/>
      <c r="BE1037" s="1"/>
    </row>
    <row r="1038" spans="1:57" s="3" customFormat="1" x14ac:dyDescent="0.25">
      <c r="A1038"/>
      <c r="B1038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K1038" s="2"/>
      <c r="AL1038" s="2"/>
      <c r="AM1038" s="2"/>
      <c r="AN1038" s="2"/>
      <c r="AO1038" s="2"/>
      <c r="AR1038" s="2"/>
      <c r="AS1038" s="2"/>
      <c r="AT1038" s="2"/>
      <c r="AU1038" s="2"/>
      <c r="AV1038" s="2"/>
      <c r="BC1038" s="1"/>
      <c r="BD1038" s="1"/>
      <c r="BE1038" s="1"/>
    </row>
    <row r="1039" spans="1:57" s="3" customFormat="1" x14ac:dyDescent="0.25">
      <c r="A1039"/>
      <c r="B1039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K1039" s="2"/>
      <c r="AL1039" s="2"/>
      <c r="AM1039" s="2"/>
      <c r="AN1039" s="2"/>
      <c r="AO1039" s="2"/>
      <c r="AR1039" s="2"/>
      <c r="AS1039" s="2"/>
      <c r="AT1039" s="2"/>
      <c r="AU1039" s="2"/>
      <c r="AV1039" s="2"/>
      <c r="BC1039" s="1"/>
      <c r="BD1039" s="1"/>
      <c r="BE1039" s="1"/>
    </row>
    <row r="1040" spans="1:57" s="3" customFormat="1" x14ac:dyDescent="0.25">
      <c r="A1040"/>
      <c r="B1040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K1040" s="2"/>
      <c r="AL1040" s="2"/>
      <c r="AM1040" s="2"/>
      <c r="AN1040" s="2"/>
      <c r="AO1040" s="2"/>
      <c r="AR1040" s="2"/>
      <c r="AS1040" s="2"/>
      <c r="AT1040" s="2"/>
      <c r="AU1040" s="2"/>
      <c r="AV1040" s="2"/>
      <c r="BC1040" s="1"/>
      <c r="BD1040" s="1"/>
      <c r="BE1040" s="1"/>
    </row>
    <row r="1041" spans="1:57" s="3" customFormat="1" x14ac:dyDescent="0.25">
      <c r="A1041"/>
      <c r="B1041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K1041" s="2"/>
      <c r="AL1041" s="2"/>
      <c r="AM1041" s="2"/>
      <c r="AN1041" s="2"/>
      <c r="AO1041" s="2"/>
      <c r="AR1041" s="2"/>
      <c r="AS1041" s="2"/>
      <c r="AT1041" s="2"/>
      <c r="AU1041" s="2"/>
      <c r="AV1041" s="2"/>
      <c r="BC1041" s="1"/>
      <c r="BD1041" s="1"/>
      <c r="BE1041" s="1"/>
    </row>
    <row r="1042" spans="1:57" s="3" customFormat="1" x14ac:dyDescent="0.25">
      <c r="A1042"/>
      <c r="B104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K1042" s="2"/>
      <c r="AL1042" s="2"/>
      <c r="AM1042" s="2"/>
      <c r="AN1042" s="2"/>
      <c r="AO1042" s="2"/>
      <c r="AR1042" s="2"/>
      <c r="AS1042" s="2"/>
      <c r="AT1042" s="2"/>
      <c r="AU1042" s="2"/>
      <c r="AV1042" s="2"/>
      <c r="BC1042" s="1"/>
      <c r="BD1042" s="1"/>
      <c r="BE1042" s="1"/>
    </row>
    <row r="1043" spans="1:57" s="3" customFormat="1" x14ac:dyDescent="0.25">
      <c r="A1043"/>
      <c r="B1043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K1043" s="2"/>
      <c r="AL1043" s="2"/>
      <c r="AM1043" s="2"/>
      <c r="AN1043" s="2"/>
      <c r="AO1043" s="2"/>
      <c r="AR1043" s="2"/>
      <c r="AS1043" s="2"/>
      <c r="AT1043" s="2"/>
      <c r="AU1043" s="2"/>
      <c r="AV1043" s="2"/>
      <c r="BC1043" s="1"/>
      <c r="BD1043" s="1"/>
      <c r="BE1043" s="1"/>
    </row>
    <row r="1044" spans="1:57" s="3" customFormat="1" x14ac:dyDescent="0.25">
      <c r="A1044"/>
      <c r="B1044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K1044" s="2"/>
      <c r="AL1044" s="2"/>
      <c r="AM1044" s="2"/>
      <c r="AN1044" s="2"/>
      <c r="AO1044" s="2"/>
      <c r="AR1044" s="2"/>
      <c r="AS1044" s="2"/>
      <c r="AT1044" s="2"/>
      <c r="AU1044" s="2"/>
      <c r="AV1044" s="2"/>
      <c r="BC1044" s="1"/>
      <c r="BD1044" s="1"/>
      <c r="BE1044" s="1"/>
    </row>
    <row r="1045" spans="1:57" s="3" customFormat="1" x14ac:dyDescent="0.25">
      <c r="A1045"/>
      <c r="B1045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K1045" s="2"/>
      <c r="AL1045" s="2"/>
      <c r="AM1045" s="2"/>
      <c r="AN1045" s="2"/>
      <c r="AO1045" s="2"/>
      <c r="AR1045" s="2"/>
      <c r="AS1045" s="2"/>
      <c r="AT1045" s="2"/>
      <c r="AU1045" s="2"/>
      <c r="AV1045" s="2"/>
      <c r="BC1045" s="1"/>
      <c r="BD1045" s="1"/>
      <c r="BE1045" s="1"/>
    </row>
    <row r="1046" spans="1:57" s="3" customFormat="1" x14ac:dyDescent="0.25">
      <c r="A1046"/>
      <c r="B1046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K1046" s="2"/>
      <c r="AL1046" s="2"/>
      <c r="AM1046" s="2"/>
      <c r="AN1046" s="2"/>
      <c r="AO1046" s="2"/>
      <c r="AR1046" s="2"/>
      <c r="AS1046" s="2"/>
      <c r="AT1046" s="2"/>
      <c r="AU1046" s="2"/>
      <c r="AV1046" s="2"/>
      <c r="BC1046" s="1"/>
      <c r="BD1046" s="1"/>
      <c r="BE1046" s="1"/>
    </row>
    <row r="1047" spans="1:57" s="3" customFormat="1" x14ac:dyDescent="0.25">
      <c r="A1047"/>
      <c r="B1047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K1047" s="2"/>
      <c r="AL1047" s="2"/>
      <c r="AM1047" s="2"/>
      <c r="AN1047" s="2"/>
      <c r="AO1047" s="2"/>
      <c r="AR1047" s="2"/>
      <c r="AS1047" s="2"/>
      <c r="AT1047" s="2"/>
      <c r="AU1047" s="2"/>
      <c r="AV1047" s="2"/>
      <c r="BC1047" s="1"/>
      <c r="BD1047" s="1"/>
      <c r="BE1047" s="1"/>
    </row>
    <row r="1048" spans="1:57" s="3" customFormat="1" x14ac:dyDescent="0.25">
      <c r="A1048"/>
      <c r="B1048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K1048" s="2"/>
      <c r="AL1048" s="2"/>
      <c r="AM1048" s="2"/>
      <c r="AN1048" s="2"/>
      <c r="AO1048" s="2"/>
      <c r="AR1048" s="2"/>
      <c r="AS1048" s="2"/>
      <c r="AT1048" s="2"/>
      <c r="AU1048" s="2"/>
      <c r="AV1048" s="2"/>
      <c r="BC1048" s="1"/>
      <c r="BD1048" s="1"/>
      <c r="BE1048" s="1"/>
    </row>
    <row r="1049" spans="1:57" s="3" customFormat="1" x14ac:dyDescent="0.25">
      <c r="A1049"/>
      <c r="B1049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K1049" s="2"/>
      <c r="AL1049" s="2"/>
      <c r="AM1049" s="2"/>
      <c r="AN1049" s="2"/>
      <c r="AO1049" s="2"/>
      <c r="AR1049" s="2"/>
      <c r="AS1049" s="2"/>
      <c r="AT1049" s="2"/>
      <c r="AU1049" s="2"/>
      <c r="AV1049" s="2"/>
      <c r="BC1049" s="1"/>
      <c r="BD1049" s="1"/>
      <c r="BE1049" s="1"/>
    </row>
    <row r="1050" spans="1:57" s="3" customFormat="1" x14ac:dyDescent="0.25">
      <c r="A1050"/>
      <c r="B1050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K1050" s="2"/>
      <c r="AL1050" s="2"/>
      <c r="AM1050" s="2"/>
      <c r="AN1050" s="2"/>
      <c r="AO1050" s="2"/>
      <c r="AR1050" s="2"/>
      <c r="AS1050" s="2"/>
      <c r="AT1050" s="2"/>
      <c r="AU1050" s="2"/>
      <c r="AV1050" s="2"/>
      <c r="BC1050" s="1"/>
      <c r="BD1050" s="1"/>
      <c r="BE1050" s="1"/>
    </row>
    <row r="1051" spans="1:57" s="3" customFormat="1" x14ac:dyDescent="0.25">
      <c r="A1051"/>
      <c r="B1051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K1051" s="2"/>
      <c r="AL1051" s="2"/>
      <c r="AM1051" s="2"/>
      <c r="AN1051" s="2"/>
      <c r="AO1051" s="2"/>
      <c r="AR1051" s="2"/>
      <c r="AS1051" s="2"/>
      <c r="AT1051" s="2"/>
      <c r="AU1051" s="2"/>
      <c r="AV1051" s="2"/>
      <c r="BC1051" s="1"/>
      <c r="BD1051" s="1"/>
      <c r="BE1051" s="1"/>
    </row>
    <row r="1052" spans="1:57" s="3" customFormat="1" x14ac:dyDescent="0.25">
      <c r="A1052"/>
      <c r="B105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K1052" s="2"/>
      <c r="AL1052" s="2"/>
      <c r="AM1052" s="2"/>
      <c r="AN1052" s="2"/>
      <c r="AO1052" s="2"/>
      <c r="AR1052" s="2"/>
      <c r="AS1052" s="2"/>
      <c r="AT1052" s="2"/>
      <c r="AU1052" s="2"/>
      <c r="AV1052" s="2"/>
      <c r="BC1052" s="1"/>
      <c r="BD1052" s="1"/>
      <c r="BE1052" s="1"/>
    </row>
    <row r="1053" spans="1:57" s="3" customFormat="1" x14ac:dyDescent="0.25">
      <c r="A1053"/>
      <c r="B1053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K1053" s="2"/>
      <c r="AL1053" s="2"/>
      <c r="AM1053" s="2"/>
      <c r="AN1053" s="2"/>
      <c r="AO1053" s="2"/>
      <c r="AR1053" s="2"/>
      <c r="AS1053" s="2"/>
      <c r="AT1053" s="2"/>
      <c r="AU1053" s="2"/>
      <c r="AV1053" s="2"/>
      <c r="BC1053" s="1"/>
      <c r="BD1053" s="1"/>
      <c r="BE1053" s="1"/>
    </row>
    <row r="1054" spans="1:57" s="3" customFormat="1" x14ac:dyDescent="0.25">
      <c r="A1054"/>
      <c r="B1054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K1054" s="2"/>
      <c r="AL1054" s="2"/>
      <c r="AM1054" s="2"/>
      <c r="AN1054" s="2"/>
      <c r="AO1054" s="2"/>
      <c r="AR1054" s="2"/>
      <c r="AS1054" s="2"/>
      <c r="AT1054" s="2"/>
      <c r="AU1054" s="2"/>
      <c r="AV1054" s="2"/>
      <c r="BC1054" s="1"/>
      <c r="BD1054" s="1"/>
      <c r="BE1054" s="1"/>
    </row>
    <row r="1055" spans="1:57" s="3" customFormat="1" x14ac:dyDescent="0.25">
      <c r="A1055"/>
      <c r="B1055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K1055" s="2"/>
      <c r="AL1055" s="2"/>
      <c r="AM1055" s="2"/>
      <c r="AN1055" s="2"/>
      <c r="AO1055" s="2"/>
      <c r="AR1055" s="2"/>
      <c r="AS1055" s="2"/>
      <c r="AT1055" s="2"/>
      <c r="AU1055" s="2"/>
      <c r="AV1055" s="2"/>
      <c r="BC1055" s="1"/>
      <c r="BD1055" s="1"/>
      <c r="BE1055" s="1"/>
    </row>
    <row r="1056" spans="1:57" s="3" customFormat="1" x14ac:dyDescent="0.25">
      <c r="A1056"/>
      <c r="B1056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K1056" s="2"/>
      <c r="AL1056" s="2"/>
      <c r="AM1056" s="2"/>
      <c r="AN1056" s="2"/>
      <c r="AO1056" s="2"/>
      <c r="AR1056" s="2"/>
      <c r="AS1056" s="2"/>
      <c r="AT1056" s="2"/>
      <c r="AU1056" s="2"/>
      <c r="AV1056" s="2"/>
      <c r="BC1056" s="1"/>
      <c r="BD1056" s="1"/>
      <c r="BE1056" s="1"/>
    </row>
    <row r="1057" spans="1:57" s="3" customFormat="1" x14ac:dyDescent="0.25">
      <c r="A1057"/>
      <c r="B1057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K1057" s="2"/>
      <c r="AL1057" s="2"/>
      <c r="AM1057" s="2"/>
      <c r="AN1057" s="2"/>
      <c r="AO1057" s="2"/>
      <c r="AR1057" s="2"/>
      <c r="AS1057" s="2"/>
      <c r="AT1057" s="2"/>
      <c r="AU1057" s="2"/>
      <c r="AV1057" s="2"/>
      <c r="BC1057" s="1"/>
      <c r="BD1057" s="1"/>
      <c r="BE1057" s="1"/>
    </row>
    <row r="1058" spans="1:57" s="3" customFormat="1" x14ac:dyDescent="0.25">
      <c r="A1058"/>
      <c r="B1058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K1058" s="2"/>
      <c r="AL1058" s="2"/>
      <c r="AM1058" s="2"/>
      <c r="AN1058" s="2"/>
      <c r="AO1058" s="2"/>
      <c r="AR1058" s="2"/>
      <c r="AS1058" s="2"/>
      <c r="AT1058" s="2"/>
      <c r="AU1058" s="2"/>
      <c r="AV1058" s="2"/>
      <c r="BC1058" s="1"/>
      <c r="BD1058" s="1"/>
      <c r="BE1058" s="1"/>
    </row>
    <row r="1059" spans="1:57" s="3" customFormat="1" x14ac:dyDescent="0.25">
      <c r="A1059"/>
      <c r="B1059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K1059" s="2"/>
      <c r="AL1059" s="2"/>
      <c r="AM1059" s="2"/>
      <c r="AN1059" s="2"/>
      <c r="AO1059" s="2"/>
      <c r="AR1059" s="2"/>
      <c r="AS1059" s="2"/>
      <c r="AT1059" s="2"/>
      <c r="AU1059" s="2"/>
      <c r="AV1059" s="2"/>
      <c r="BC1059" s="1"/>
      <c r="BD1059" s="1"/>
      <c r="BE1059" s="1"/>
    </row>
    <row r="1060" spans="1:57" s="3" customFormat="1" x14ac:dyDescent="0.25">
      <c r="A1060"/>
      <c r="B1060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K1060" s="2"/>
      <c r="AL1060" s="2"/>
      <c r="AM1060" s="2"/>
      <c r="AN1060" s="2"/>
      <c r="AO1060" s="2"/>
      <c r="AR1060" s="2"/>
      <c r="AS1060" s="2"/>
      <c r="AT1060" s="2"/>
      <c r="AU1060" s="2"/>
      <c r="AV1060" s="2"/>
      <c r="BC1060" s="1"/>
      <c r="BD1060" s="1"/>
      <c r="BE1060" s="1"/>
    </row>
    <row r="1061" spans="1:57" s="3" customFormat="1" x14ac:dyDescent="0.25">
      <c r="A1061"/>
      <c r="B1061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K1061" s="2"/>
      <c r="AL1061" s="2"/>
      <c r="AM1061" s="2"/>
      <c r="AN1061" s="2"/>
      <c r="AO1061" s="2"/>
      <c r="AR1061" s="2"/>
      <c r="AS1061" s="2"/>
      <c r="AT1061" s="2"/>
      <c r="AU1061" s="2"/>
      <c r="AV1061" s="2"/>
      <c r="BC1061" s="1"/>
      <c r="BD1061" s="1"/>
      <c r="BE1061" s="1"/>
    </row>
    <row r="1062" spans="1:57" s="3" customFormat="1" x14ac:dyDescent="0.25">
      <c r="A1062"/>
      <c r="B106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K1062" s="2"/>
      <c r="AL1062" s="2"/>
      <c r="AM1062" s="2"/>
      <c r="AN1062" s="2"/>
      <c r="AO1062" s="2"/>
      <c r="AR1062" s="2"/>
      <c r="AS1062" s="2"/>
      <c r="AT1062" s="2"/>
      <c r="AU1062" s="2"/>
      <c r="AV1062" s="2"/>
      <c r="BC1062" s="1"/>
      <c r="BD1062" s="1"/>
      <c r="BE1062" s="1"/>
    </row>
    <row r="1063" spans="1:57" s="3" customFormat="1" x14ac:dyDescent="0.25">
      <c r="A1063"/>
      <c r="B1063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K1063" s="2"/>
      <c r="AL1063" s="2"/>
      <c r="AM1063" s="2"/>
      <c r="AN1063" s="2"/>
      <c r="AO1063" s="2"/>
      <c r="AR1063" s="2"/>
      <c r="AS1063" s="2"/>
      <c r="AT1063" s="2"/>
      <c r="AU1063" s="2"/>
      <c r="AV1063" s="2"/>
      <c r="BC1063" s="1"/>
      <c r="BD1063" s="1"/>
      <c r="BE1063" s="1"/>
    </row>
    <row r="1064" spans="1:57" s="3" customFormat="1" x14ac:dyDescent="0.25">
      <c r="A1064"/>
      <c r="B1064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K1064" s="2"/>
      <c r="AL1064" s="2"/>
      <c r="AM1064" s="2"/>
      <c r="AN1064" s="2"/>
      <c r="AO1064" s="2"/>
      <c r="AR1064" s="2"/>
      <c r="AS1064" s="2"/>
      <c r="AT1064" s="2"/>
      <c r="AU1064" s="2"/>
      <c r="AV1064" s="2"/>
      <c r="BC1064" s="1"/>
      <c r="BD1064" s="1"/>
      <c r="BE1064" s="1"/>
    </row>
    <row r="1065" spans="1:57" s="3" customFormat="1" x14ac:dyDescent="0.25">
      <c r="A1065"/>
      <c r="B1065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K1065" s="2"/>
      <c r="AL1065" s="2"/>
      <c r="AM1065" s="2"/>
      <c r="AN1065" s="2"/>
      <c r="AO1065" s="2"/>
      <c r="AR1065" s="2"/>
      <c r="AS1065" s="2"/>
      <c r="AT1065" s="2"/>
      <c r="AU1065" s="2"/>
      <c r="AV1065" s="2"/>
      <c r="BC1065" s="1"/>
      <c r="BD1065" s="1"/>
      <c r="BE1065" s="1"/>
    </row>
    <row r="1066" spans="1:57" s="3" customFormat="1" x14ac:dyDescent="0.25">
      <c r="A1066"/>
      <c r="B1066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K1066" s="2"/>
      <c r="AL1066" s="2"/>
      <c r="AM1066" s="2"/>
      <c r="AN1066" s="2"/>
      <c r="AO1066" s="2"/>
      <c r="AR1066" s="2"/>
      <c r="AS1066" s="2"/>
      <c r="AT1066" s="2"/>
      <c r="AU1066" s="2"/>
      <c r="AV1066" s="2"/>
      <c r="BC1066" s="1"/>
      <c r="BD1066" s="1"/>
      <c r="BE1066" s="1"/>
    </row>
    <row r="1067" spans="1:57" s="3" customFormat="1" x14ac:dyDescent="0.25">
      <c r="A1067"/>
      <c r="B1067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K1067" s="2"/>
      <c r="AL1067" s="2"/>
      <c r="AM1067" s="2"/>
      <c r="AN1067" s="2"/>
      <c r="AO1067" s="2"/>
      <c r="AR1067" s="2"/>
      <c r="AS1067" s="2"/>
      <c r="AT1067" s="2"/>
      <c r="AU1067" s="2"/>
      <c r="AV1067" s="2"/>
      <c r="BC1067" s="1"/>
      <c r="BD1067" s="1"/>
      <c r="BE1067" s="1"/>
    </row>
    <row r="1068" spans="1:57" s="3" customFormat="1" x14ac:dyDescent="0.25">
      <c r="A1068"/>
      <c r="B1068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K1068" s="2"/>
      <c r="AL1068" s="2"/>
      <c r="AM1068" s="2"/>
      <c r="AN1068" s="2"/>
      <c r="AO1068" s="2"/>
      <c r="AR1068" s="2"/>
      <c r="AS1068" s="2"/>
      <c r="AT1068" s="2"/>
      <c r="AU1068" s="2"/>
      <c r="AV1068" s="2"/>
      <c r="BC1068" s="1"/>
      <c r="BD1068" s="1"/>
      <c r="BE1068" s="1"/>
    </row>
    <row r="1069" spans="1:57" s="3" customFormat="1" x14ac:dyDescent="0.25">
      <c r="A1069"/>
      <c r="B1069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K1069" s="2"/>
      <c r="AL1069" s="2"/>
      <c r="AM1069" s="2"/>
      <c r="AN1069" s="2"/>
      <c r="AO1069" s="2"/>
      <c r="AR1069" s="2"/>
      <c r="AS1069" s="2"/>
      <c r="AT1069" s="2"/>
      <c r="AU1069" s="2"/>
      <c r="AV1069" s="2"/>
      <c r="BC1069" s="1"/>
      <c r="BD1069" s="1"/>
      <c r="BE1069" s="1"/>
    </row>
    <row r="1070" spans="1:57" s="3" customFormat="1" x14ac:dyDescent="0.25">
      <c r="A1070"/>
      <c r="B1070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K1070" s="2"/>
      <c r="AL1070" s="2"/>
      <c r="AM1070" s="2"/>
      <c r="AN1070" s="2"/>
      <c r="AO1070" s="2"/>
      <c r="AR1070" s="2"/>
      <c r="AS1070" s="2"/>
      <c r="AT1070" s="2"/>
      <c r="AU1070" s="2"/>
      <c r="AV1070" s="2"/>
      <c r="BC1070" s="1"/>
      <c r="BD1070" s="1"/>
      <c r="BE1070" s="1"/>
    </row>
    <row r="1071" spans="1:57" s="3" customFormat="1" x14ac:dyDescent="0.25">
      <c r="A1071"/>
      <c r="B1071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K1071" s="2"/>
      <c r="AL1071" s="2"/>
      <c r="AM1071" s="2"/>
      <c r="AN1071" s="2"/>
      <c r="AO1071" s="2"/>
      <c r="AR1071" s="2"/>
      <c r="AS1071" s="2"/>
      <c r="AT1071" s="2"/>
      <c r="AU1071" s="2"/>
      <c r="AV1071" s="2"/>
      <c r="BC1071" s="1"/>
      <c r="BD1071" s="1"/>
      <c r="BE1071" s="1"/>
    </row>
    <row r="1072" spans="1:57" s="3" customFormat="1" x14ac:dyDescent="0.25">
      <c r="A1072"/>
      <c r="B107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K1072" s="2"/>
      <c r="AL1072" s="2"/>
      <c r="AM1072" s="2"/>
      <c r="AN1072" s="2"/>
      <c r="AO1072" s="2"/>
      <c r="AR1072" s="2"/>
      <c r="AS1072" s="2"/>
      <c r="AT1072" s="2"/>
      <c r="AU1072" s="2"/>
      <c r="AV1072" s="2"/>
      <c r="BC1072" s="1"/>
      <c r="BD1072" s="1"/>
      <c r="BE1072" s="1"/>
    </row>
    <row r="1073" spans="1:57" s="3" customFormat="1" x14ac:dyDescent="0.25">
      <c r="A1073"/>
      <c r="B1073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K1073" s="2"/>
      <c r="AL1073" s="2"/>
      <c r="AM1073" s="2"/>
      <c r="AN1073" s="2"/>
      <c r="AO1073" s="2"/>
      <c r="AR1073" s="2"/>
      <c r="AS1073" s="2"/>
      <c r="AT1073" s="2"/>
      <c r="AU1073" s="2"/>
      <c r="AV1073" s="2"/>
      <c r="BC1073" s="1"/>
      <c r="BD1073" s="1"/>
      <c r="BE1073" s="1"/>
    </row>
    <row r="1074" spans="1:57" s="3" customFormat="1" x14ac:dyDescent="0.25">
      <c r="A1074"/>
      <c r="B1074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K1074" s="2"/>
      <c r="AL1074" s="2"/>
      <c r="AM1074" s="2"/>
      <c r="AN1074" s="2"/>
      <c r="AO1074" s="2"/>
      <c r="AR1074" s="2"/>
      <c r="AS1074" s="2"/>
      <c r="AT1074" s="2"/>
      <c r="AU1074" s="2"/>
      <c r="AV1074" s="2"/>
      <c r="BC1074" s="1"/>
      <c r="BD1074" s="1"/>
      <c r="BE1074" s="1"/>
    </row>
    <row r="1075" spans="1:57" s="3" customFormat="1" x14ac:dyDescent="0.25">
      <c r="A1075"/>
      <c r="B1075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K1075" s="2"/>
      <c r="AL1075" s="2"/>
      <c r="AM1075" s="2"/>
      <c r="AN1075" s="2"/>
      <c r="AO1075" s="2"/>
      <c r="AR1075" s="2"/>
      <c r="AS1075" s="2"/>
      <c r="AT1075" s="2"/>
      <c r="AU1075" s="2"/>
      <c r="AV1075" s="2"/>
      <c r="BC1075" s="1"/>
      <c r="BD1075" s="1"/>
      <c r="BE1075" s="1"/>
    </row>
    <row r="1076" spans="1:57" s="3" customFormat="1" x14ac:dyDescent="0.25">
      <c r="A1076"/>
      <c r="B1076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K1076" s="2"/>
      <c r="AL1076" s="2"/>
      <c r="AM1076" s="2"/>
      <c r="AN1076" s="2"/>
      <c r="AO1076" s="2"/>
      <c r="AR1076" s="2"/>
      <c r="AS1076" s="2"/>
      <c r="AT1076" s="2"/>
      <c r="AU1076" s="2"/>
      <c r="AV1076" s="2"/>
      <c r="BC1076" s="1"/>
      <c r="BD1076" s="1"/>
      <c r="BE1076" s="1"/>
    </row>
    <row r="1077" spans="1:57" s="3" customFormat="1" x14ac:dyDescent="0.25">
      <c r="A1077"/>
      <c r="B1077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K1077" s="2"/>
      <c r="AL1077" s="2"/>
      <c r="AM1077" s="2"/>
      <c r="AN1077" s="2"/>
      <c r="AO1077" s="2"/>
      <c r="AR1077" s="2"/>
      <c r="AS1077" s="2"/>
      <c r="AT1077" s="2"/>
      <c r="AU1077" s="2"/>
      <c r="AV1077" s="2"/>
      <c r="BC1077" s="1"/>
      <c r="BD1077" s="1"/>
      <c r="BE1077" s="1"/>
    </row>
    <row r="1078" spans="1:57" s="3" customFormat="1" x14ac:dyDescent="0.25">
      <c r="A1078"/>
      <c r="B1078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K1078" s="2"/>
      <c r="AL1078" s="2"/>
      <c r="AM1078" s="2"/>
      <c r="AN1078" s="2"/>
      <c r="AO1078" s="2"/>
      <c r="AR1078" s="2"/>
      <c r="AS1078" s="2"/>
      <c r="AT1078" s="2"/>
      <c r="AU1078" s="2"/>
      <c r="AV1078" s="2"/>
      <c r="BC1078" s="1"/>
      <c r="BD1078" s="1"/>
      <c r="BE1078" s="1"/>
    </row>
    <row r="1079" spans="1:57" s="3" customFormat="1" x14ac:dyDescent="0.25">
      <c r="A1079"/>
      <c r="B1079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K1079" s="2"/>
      <c r="AL1079" s="2"/>
      <c r="AM1079" s="2"/>
      <c r="AN1079" s="2"/>
      <c r="AO1079" s="2"/>
      <c r="AR1079" s="2"/>
      <c r="AS1079" s="2"/>
      <c r="AT1079" s="2"/>
      <c r="AU1079" s="2"/>
      <c r="AV1079" s="2"/>
      <c r="BC1079" s="1"/>
      <c r="BD1079" s="1"/>
      <c r="BE1079" s="1"/>
    </row>
    <row r="1080" spans="1:57" s="3" customFormat="1" x14ac:dyDescent="0.25">
      <c r="A1080"/>
      <c r="B1080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K1080" s="2"/>
      <c r="AL1080" s="2"/>
      <c r="AM1080" s="2"/>
      <c r="AN1080" s="2"/>
      <c r="AO1080" s="2"/>
      <c r="AR1080" s="2"/>
      <c r="AS1080" s="2"/>
      <c r="AT1080" s="2"/>
      <c r="AU1080" s="2"/>
      <c r="AV1080" s="2"/>
      <c r="BC1080" s="1"/>
      <c r="BD1080" s="1"/>
      <c r="BE1080" s="1"/>
    </row>
    <row r="1081" spans="1:57" s="3" customFormat="1" x14ac:dyDescent="0.25">
      <c r="A1081"/>
      <c r="B1081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K1081" s="2"/>
      <c r="AL1081" s="2"/>
      <c r="AM1081" s="2"/>
      <c r="AN1081" s="2"/>
      <c r="AO1081" s="2"/>
      <c r="AR1081" s="2"/>
      <c r="AS1081" s="2"/>
      <c r="AT1081" s="2"/>
      <c r="AU1081" s="2"/>
      <c r="AV1081" s="2"/>
      <c r="BC1081" s="1"/>
      <c r="BD1081" s="1"/>
      <c r="BE1081" s="1"/>
    </row>
    <row r="1082" spans="1:57" s="3" customFormat="1" x14ac:dyDescent="0.25">
      <c r="A1082"/>
      <c r="B108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K1082" s="2"/>
      <c r="AL1082" s="2"/>
      <c r="AM1082" s="2"/>
      <c r="AN1082" s="2"/>
      <c r="AO1082" s="2"/>
      <c r="AR1082" s="2"/>
      <c r="AS1082" s="2"/>
      <c r="AT1082" s="2"/>
      <c r="AU1082" s="2"/>
      <c r="AV1082" s="2"/>
      <c r="BC1082" s="1"/>
      <c r="BD1082" s="1"/>
      <c r="BE1082" s="1"/>
    </row>
    <row r="1083" spans="1:57" s="3" customFormat="1" x14ac:dyDescent="0.25">
      <c r="A1083"/>
      <c r="B1083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K1083" s="2"/>
      <c r="AL1083" s="2"/>
      <c r="AM1083" s="2"/>
      <c r="AN1083" s="2"/>
      <c r="AO1083" s="2"/>
      <c r="AR1083" s="2"/>
      <c r="AS1083" s="2"/>
      <c r="AT1083" s="2"/>
      <c r="AU1083" s="2"/>
      <c r="AV1083" s="2"/>
      <c r="BC1083" s="1"/>
      <c r="BD1083" s="1"/>
      <c r="BE1083" s="1"/>
    </row>
    <row r="1084" spans="1:57" s="3" customFormat="1" x14ac:dyDescent="0.25">
      <c r="A1084"/>
      <c r="B1084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K1084" s="2"/>
      <c r="AL1084" s="2"/>
      <c r="AM1084" s="2"/>
      <c r="AN1084" s="2"/>
      <c r="AO1084" s="2"/>
      <c r="AR1084" s="2"/>
      <c r="AS1084" s="2"/>
      <c r="AT1084" s="2"/>
      <c r="AU1084" s="2"/>
      <c r="AV1084" s="2"/>
      <c r="BC1084" s="1"/>
      <c r="BD1084" s="1"/>
      <c r="BE1084" s="1"/>
    </row>
    <row r="1085" spans="1:57" s="3" customFormat="1" x14ac:dyDescent="0.25">
      <c r="A1085"/>
      <c r="B1085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K1085" s="2"/>
      <c r="AL1085" s="2"/>
      <c r="AM1085" s="2"/>
      <c r="AN1085" s="2"/>
      <c r="AO1085" s="2"/>
      <c r="AR1085" s="2"/>
      <c r="AS1085" s="2"/>
      <c r="AT1085" s="2"/>
      <c r="AU1085" s="2"/>
      <c r="AV1085" s="2"/>
      <c r="BC1085" s="1"/>
      <c r="BD1085" s="1"/>
      <c r="BE1085" s="1"/>
    </row>
    <row r="1086" spans="1:57" s="3" customFormat="1" x14ac:dyDescent="0.25">
      <c r="A1086"/>
      <c r="B1086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K1086" s="2"/>
      <c r="AL1086" s="2"/>
      <c r="AM1086" s="2"/>
      <c r="AN1086" s="2"/>
      <c r="AO1086" s="2"/>
      <c r="AR1086" s="2"/>
      <c r="AS1086" s="2"/>
      <c r="AT1086" s="2"/>
      <c r="AU1086" s="2"/>
      <c r="AV1086" s="2"/>
      <c r="BC1086" s="1"/>
      <c r="BD1086" s="1"/>
      <c r="BE1086" s="1"/>
    </row>
    <row r="1087" spans="1:57" s="3" customFormat="1" x14ac:dyDescent="0.25">
      <c r="A1087"/>
      <c r="B1087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K1087" s="2"/>
      <c r="AL1087" s="2"/>
      <c r="AM1087" s="2"/>
      <c r="AN1087" s="2"/>
      <c r="AO1087" s="2"/>
      <c r="AR1087" s="2"/>
      <c r="AS1087" s="2"/>
      <c r="AT1087" s="2"/>
      <c r="AU1087" s="2"/>
      <c r="AV1087" s="2"/>
      <c r="BC1087" s="1"/>
      <c r="BD1087" s="1"/>
      <c r="BE1087" s="1"/>
    </row>
    <row r="1088" spans="1:57" s="3" customFormat="1" x14ac:dyDescent="0.25">
      <c r="A1088"/>
      <c r="B1088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K1088" s="2"/>
      <c r="AL1088" s="2"/>
      <c r="AM1088" s="2"/>
      <c r="AN1088" s="2"/>
      <c r="AO1088" s="2"/>
      <c r="AR1088" s="2"/>
      <c r="AS1088" s="2"/>
      <c r="AT1088" s="2"/>
      <c r="AU1088" s="2"/>
      <c r="AV1088" s="2"/>
      <c r="BC1088" s="1"/>
      <c r="BD1088" s="1"/>
      <c r="BE1088" s="1"/>
    </row>
    <row r="1089" spans="1:57" s="3" customFormat="1" x14ac:dyDescent="0.25">
      <c r="A1089"/>
      <c r="B1089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K1089" s="2"/>
      <c r="AL1089" s="2"/>
      <c r="AM1089" s="2"/>
      <c r="AN1089" s="2"/>
      <c r="AO1089" s="2"/>
      <c r="AR1089" s="2"/>
      <c r="AS1089" s="2"/>
      <c r="AT1089" s="2"/>
      <c r="AU1089" s="2"/>
      <c r="AV1089" s="2"/>
      <c r="BC1089" s="1"/>
      <c r="BD1089" s="1"/>
      <c r="BE1089" s="1"/>
    </row>
    <row r="1090" spans="1:57" s="3" customFormat="1" x14ac:dyDescent="0.25">
      <c r="A1090"/>
      <c r="B1090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K1090" s="2"/>
      <c r="AL1090" s="2"/>
      <c r="AM1090" s="2"/>
      <c r="AN1090" s="2"/>
      <c r="AO1090" s="2"/>
      <c r="AR1090" s="2"/>
      <c r="AS1090" s="2"/>
      <c r="AT1090" s="2"/>
      <c r="AU1090" s="2"/>
      <c r="AV1090" s="2"/>
      <c r="BC1090" s="1"/>
      <c r="BD1090" s="1"/>
      <c r="BE1090" s="1"/>
    </row>
    <row r="1091" spans="1:57" s="3" customFormat="1" x14ac:dyDescent="0.25">
      <c r="A1091"/>
      <c r="B1091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K1091" s="2"/>
      <c r="AL1091" s="2"/>
      <c r="AM1091" s="2"/>
      <c r="AN1091" s="2"/>
      <c r="AO1091" s="2"/>
      <c r="AR1091" s="2"/>
      <c r="AS1091" s="2"/>
      <c r="AT1091" s="2"/>
      <c r="AU1091" s="2"/>
      <c r="AV1091" s="2"/>
      <c r="BC1091" s="1"/>
      <c r="BD1091" s="1"/>
      <c r="BE1091" s="1"/>
    </row>
    <row r="1092" spans="1:57" s="3" customFormat="1" x14ac:dyDescent="0.25">
      <c r="A1092"/>
      <c r="B109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K1092" s="2"/>
      <c r="AL1092" s="2"/>
      <c r="AM1092" s="2"/>
      <c r="AN1092" s="2"/>
      <c r="AO1092" s="2"/>
      <c r="AR1092" s="2"/>
      <c r="AS1092" s="2"/>
      <c r="AT1092" s="2"/>
      <c r="AU1092" s="2"/>
      <c r="AV1092" s="2"/>
      <c r="BC1092" s="1"/>
      <c r="BD1092" s="1"/>
      <c r="BE1092" s="1"/>
    </row>
    <row r="1093" spans="1:57" s="3" customFormat="1" x14ac:dyDescent="0.25">
      <c r="A1093"/>
      <c r="B1093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K1093" s="2"/>
      <c r="AL1093" s="2"/>
      <c r="AM1093" s="2"/>
      <c r="AN1093" s="2"/>
      <c r="AO1093" s="2"/>
      <c r="AR1093" s="2"/>
      <c r="AS1093" s="2"/>
      <c r="AT1093" s="2"/>
      <c r="AU1093" s="2"/>
      <c r="AV1093" s="2"/>
      <c r="BC1093" s="1"/>
      <c r="BD1093" s="1"/>
      <c r="BE1093" s="1"/>
    </row>
    <row r="1094" spans="1:57" s="3" customFormat="1" x14ac:dyDescent="0.25">
      <c r="A1094"/>
      <c r="B1094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K1094" s="2"/>
      <c r="AL1094" s="2"/>
      <c r="AM1094" s="2"/>
      <c r="AN1094" s="2"/>
      <c r="AO1094" s="2"/>
      <c r="AR1094" s="2"/>
      <c r="AS1094" s="2"/>
      <c r="AT1094" s="2"/>
      <c r="AU1094" s="2"/>
      <c r="AV1094" s="2"/>
      <c r="BC1094" s="1"/>
      <c r="BD1094" s="1"/>
      <c r="BE1094" s="1"/>
    </row>
    <row r="1095" spans="1:57" s="3" customFormat="1" x14ac:dyDescent="0.25">
      <c r="A1095"/>
      <c r="B1095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K1095" s="2"/>
      <c r="AL1095" s="2"/>
      <c r="AM1095" s="2"/>
      <c r="AN1095" s="2"/>
      <c r="AO1095" s="2"/>
      <c r="AR1095" s="2"/>
      <c r="AS1095" s="2"/>
      <c r="AT1095" s="2"/>
      <c r="AU1095" s="2"/>
      <c r="AV1095" s="2"/>
      <c r="BC1095" s="1"/>
      <c r="BD1095" s="1"/>
      <c r="BE1095" s="1"/>
    </row>
    <row r="1096" spans="1:57" s="3" customFormat="1" x14ac:dyDescent="0.25">
      <c r="A1096"/>
      <c r="B1096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K1096" s="2"/>
      <c r="AL1096" s="2"/>
      <c r="AM1096" s="2"/>
      <c r="AN1096" s="2"/>
      <c r="AO1096" s="2"/>
      <c r="AR1096" s="2"/>
      <c r="AS1096" s="2"/>
      <c r="AT1096" s="2"/>
      <c r="AU1096" s="2"/>
      <c r="AV1096" s="2"/>
      <c r="BC1096" s="1"/>
      <c r="BD1096" s="1"/>
      <c r="BE1096" s="1"/>
    </row>
    <row r="1097" spans="1:57" s="3" customFormat="1" x14ac:dyDescent="0.25">
      <c r="A1097"/>
      <c r="B1097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K1097" s="2"/>
      <c r="AL1097" s="2"/>
      <c r="AM1097" s="2"/>
      <c r="AN1097" s="2"/>
      <c r="AO1097" s="2"/>
      <c r="AR1097" s="2"/>
      <c r="AS1097" s="2"/>
      <c r="AT1097" s="2"/>
      <c r="AU1097" s="2"/>
      <c r="AV1097" s="2"/>
      <c r="BC1097" s="1"/>
      <c r="BD1097" s="1"/>
      <c r="BE1097" s="1"/>
    </row>
    <row r="1098" spans="1:57" s="3" customFormat="1" x14ac:dyDescent="0.25">
      <c r="A1098"/>
      <c r="B1098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K1098" s="2"/>
      <c r="AL1098" s="2"/>
      <c r="AM1098" s="2"/>
      <c r="AN1098" s="2"/>
      <c r="AO1098" s="2"/>
      <c r="AR1098" s="2"/>
      <c r="AS1098" s="2"/>
      <c r="AT1098" s="2"/>
      <c r="AU1098" s="2"/>
      <c r="AV1098" s="2"/>
      <c r="BC1098" s="1"/>
      <c r="BD1098" s="1"/>
      <c r="BE1098" s="1"/>
    </row>
    <row r="1099" spans="1:57" s="3" customFormat="1" x14ac:dyDescent="0.25">
      <c r="A1099"/>
      <c r="B1099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K1099" s="2"/>
      <c r="AL1099" s="2"/>
      <c r="AM1099" s="2"/>
      <c r="AN1099" s="2"/>
      <c r="AO1099" s="2"/>
      <c r="AR1099" s="2"/>
      <c r="AS1099" s="2"/>
      <c r="AT1099" s="2"/>
      <c r="AU1099" s="2"/>
      <c r="AV1099" s="2"/>
      <c r="BC1099" s="1"/>
      <c r="BD1099" s="1"/>
      <c r="BE1099" s="1"/>
    </row>
    <row r="1100" spans="1:57" s="3" customFormat="1" x14ac:dyDescent="0.25">
      <c r="A1100"/>
      <c r="B1100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K1100" s="2"/>
      <c r="AL1100" s="2"/>
      <c r="AM1100" s="2"/>
      <c r="AN1100" s="2"/>
      <c r="AO1100" s="2"/>
      <c r="AR1100" s="2"/>
      <c r="AS1100" s="2"/>
      <c r="AT1100" s="2"/>
      <c r="AU1100" s="2"/>
      <c r="AV1100" s="2"/>
      <c r="BC1100" s="1"/>
      <c r="BD1100" s="1"/>
      <c r="BE1100" s="1"/>
    </row>
    <row r="1101" spans="1:57" s="3" customFormat="1" x14ac:dyDescent="0.25">
      <c r="A1101"/>
      <c r="B1101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K1101" s="2"/>
      <c r="AL1101" s="2"/>
      <c r="AM1101" s="2"/>
      <c r="AN1101" s="2"/>
      <c r="AO1101" s="2"/>
      <c r="AR1101" s="2"/>
      <c r="AS1101" s="2"/>
      <c r="AT1101" s="2"/>
      <c r="AU1101" s="2"/>
      <c r="AV1101" s="2"/>
      <c r="BC1101" s="1"/>
      <c r="BD1101" s="1"/>
      <c r="BE1101" s="1"/>
    </row>
    <row r="1102" spans="1:57" s="3" customFormat="1" x14ac:dyDescent="0.25">
      <c r="A1102"/>
      <c r="B110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K1102" s="2"/>
      <c r="AL1102" s="2"/>
      <c r="AM1102" s="2"/>
      <c r="AN1102" s="2"/>
      <c r="AO1102" s="2"/>
      <c r="AR1102" s="2"/>
      <c r="AS1102" s="2"/>
      <c r="AT1102" s="2"/>
      <c r="AU1102" s="2"/>
      <c r="AV1102" s="2"/>
      <c r="BC1102" s="1"/>
      <c r="BD1102" s="1"/>
      <c r="BE1102" s="1"/>
    </row>
    <row r="1103" spans="1:57" s="3" customFormat="1" x14ac:dyDescent="0.25">
      <c r="A1103"/>
      <c r="B1103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K1103" s="2"/>
      <c r="AL1103" s="2"/>
      <c r="AM1103" s="2"/>
      <c r="AN1103" s="2"/>
      <c r="AO1103" s="2"/>
      <c r="AR1103" s="2"/>
      <c r="AS1103" s="2"/>
      <c r="AT1103" s="2"/>
      <c r="AU1103" s="2"/>
      <c r="AV1103" s="2"/>
      <c r="BC1103" s="1"/>
      <c r="BD1103" s="1"/>
      <c r="BE1103" s="1"/>
    </row>
    <row r="1104" spans="1:57" s="3" customFormat="1" x14ac:dyDescent="0.25">
      <c r="A1104"/>
      <c r="B1104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K1104" s="2"/>
      <c r="AL1104" s="2"/>
      <c r="AM1104" s="2"/>
      <c r="AN1104" s="2"/>
      <c r="AO1104" s="2"/>
      <c r="AR1104" s="2"/>
      <c r="AS1104" s="2"/>
      <c r="AT1104" s="2"/>
      <c r="AU1104" s="2"/>
      <c r="AV1104" s="2"/>
      <c r="BC1104" s="1"/>
      <c r="BD1104" s="1"/>
      <c r="BE1104" s="1"/>
    </row>
    <row r="1105" spans="1:57" s="3" customFormat="1" x14ac:dyDescent="0.25">
      <c r="A1105"/>
      <c r="B1105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K1105" s="2"/>
      <c r="AL1105" s="2"/>
      <c r="AM1105" s="2"/>
      <c r="AN1105" s="2"/>
      <c r="AO1105" s="2"/>
      <c r="AR1105" s="2"/>
      <c r="AS1105" s="2"/>
      <c r="AT1105" s="2"/>
      <c r="AU1105" s="2"/>
      <c r="AV1105" s="2"/>
      <c r="BC1105" s="1"/>
      <c r="BD1105" s="1"/>
      <c r="BE1105" s="1"/>
    </row>
    <row r="1106" spans="1:57" s="3" customFormat="1" x14ac:dyDescent="0.25">
      <c r="A1106"/>
      <c r="B1106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K1106" s="2"/>
      <c r="AL1106" s="2"/>
      <c r="AM1106" s="2"/>
      <c r="AN1106" s="2"/>
      <c r="AO1106" s="2"/>
      <c r="AR1106" s="2"/>
      <c r="AS1106" s="2"/>
      <c r="AT1106" s="2"/>
      <c r="AU1106" s="2"/>
      <c r="AV1106" s="2"/>
      <c r="BC1106" s="1"/>
      <c r="BD1106" s="1"/>
      <c r="BE1106" s="1"/>
    </row>
    <row r="1107" spans="1:57" s="3" customFormat="1" x14ac:dyDescent="0.25">
      <c r="A1107"/>
      <c r="B1107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K1107" s="2"/>
      <c r="AL1107" s="2"/>
      <c r="AM1107" s="2"/>
      <c r="AN1107" s="2"/>
      <c r="AO1107" s="2"/>
      <c r="AR1107" s="2"/>
      <c r="AS1107" s="2"/>
      <c r="AT1107" s="2"/>
      <c r="AU1107" s="2"/>
      <c r="AV1107" s="2"/>
      <c r="BC1107" s="1"/>
      <c r="BD1107" s="1"/>
      <c r="BE1107" s="1"/>
    </row>
    <row r="1108" spans="1:57" s="3" customFormat="1" x14ac:dyDescent="0.25">
      <c r="A1108"/>
      <c r="B1108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K1108" s="2"/>
      <c r="AL1108" s="2"/>
      <c r="AM1108" s="2"/>
      <c r="AN1108" s="2"/>
      <c r="AO1108" s="2"/>
      <c r="AR1108" s="2"/>
      <c r="AS1108" s="2"/>
      <c r="AT1108" s="2"/>
      <c r="AU1108" s="2"/>
      <c r="AV1108" s="2"/>
      <c r="BC1108" s="1"/>
      <c r="BD1108" s="1"/>
      <c r="BE1108" s="1"/>
    </row>
    <row r="1109" spans="1:57" s="3" customFormat="1" x14ac:dyDescent="0.25">
      <c r="A1109"/>
      <c r="B1109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K1109" s="2"/>
      <c r="AL1109" s="2"/>
      <c r="AM1109" s="2"/>
      <c r="AN1109" s="2"/>
      <c r="AO1109" s="2"/>
      <c r="AR1109" s="2"/>
      <c r="AS1109" s="2"/>
      <c r="AT1109" s="2"/>
      <c r="AU1109" s="2"/>
      <c r="AV1109" s="2"/>
      <c r="BC1109" s="1"/>
      <c r="BD1109" s="1"/>
      <c r="BE1109" s="1"/>
    </row>
    <row r="1110" spans="1:57" s="3" customFormat="1" x14ac:dyDescent="0.25">
      <c r="A1110"/>
      <c r="B1110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K1110" s="2"/>
      <c r="AL1110" s="2"/>
      <c r="AM1110" s="2"/>
      <c r="AN1110" s="2"/>
      <c r="AO1110" s="2"/>
      <c r="AR1110" s="2"/>
      <c r="AS1110" s="2"/>
      <c r="AT1110" s="2"/>
      <c r="AU1110" s="2"/>
      <c r="AV1110" s="2"/>
      <c r="BC1110" s="1"/>
      <c r="BD1110" s="1"/>
      <c r="BE1110" s="1"/>
    </row>
    <row r="1111" spans="1:57" s="3" customFormat="1" x14ac:dyDescent="0.25">
      <c r="A1111"/>
      <c r="B1111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K1111" s="2"/>
      <c r="AL1111" s="2"/>
      <c r="AM1111" s="2"/>
      <c r="AN1111" s="2"/>
      <c r="AO1111" s="2"/>
      <c r="AR1111" s="2"/>
      <c r="AS1111" s="2"/>
      <c r="AT1111" s="2"/>
      <c r="AU1111" s="2"/>
      <c r="AV1111" s="2"/>
      <c r="BC1111" s="1"/>
      <c r="BD1111" s="1"/>
      <c r="BE1111" s="1"/>
    </row>
    <row r="1112" spans="1:57" s="3" customFormat="1" x14ac:dyDescent="0.25">
      <c r="A1112"/>
      <c r="B111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K1112" s="2"/>
      <c r="AL1112" s="2"/>
      <c r="AM1112" s="2"/>
      <c r="AN1112" s="2"/>
      <c r="AO1112" s="2"/>
      <c r="AR1112" s="2"/>
      <c r="AS1112" s="2"/>
      <c r="AT1112" s="2"/>
      <c r="AU1112" s="2"/>
      <c r="AV1112" s="2"/>
      <c r="BC1112" s="1"/>
      <c r="BD1112" s="1"/>
      <c r="BE1112" s="1"/>
    </row>
    <row r="1113" spans="1:57" s="3" customFormat="1" x14ac:dyDescent="0.25">
      <c r="A1113"/>
      <c r="B1113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K1113" s="2"/>
      <c r="AL1113" s="2"/>
      <c r="AM1113" s="2"/>
      <c r="AN1113" s="2"/>
      <c r="AO1113" s="2"/>
      <c r="AR1113" s="2"/>
      <c r="AS1113" s="2"/>
      <c r="AT1113" s="2"/>
      <c r="AU1113" s="2"/>
      <c r="AV1113" s="2"/>
      <c r="BC1113" s="1"/>
      <c r="BD1113" s="1"/>
      <c r="BE1113" s="1"/>
    </row>
    <row r="1114" spans="1:57" s="3" customFormat="1" x14ac:dyDescent="0.25">
      <c r="A1114"/>
      <c r="B1114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K1114" s="2"/>
      <c r="AL1114" s="2"/>
      <c r="AM1114" s="2"/>
      <c r="AN1114" s="2"/>
      <c r="AO1114" s="2"/>
      <c r="AR1114" s="2"/>
      <c r="AS1114" s="2"/>
      <c r="AT1114" s="2"/>
      <c r="AU1114" s="2"/>
      <c r="AV1114" s="2"/>
      <c r="BC1114" s="1"/>
      <c r="BD1114" s="1"/>
      <c r="BE1114" s="1"/>
    </row>
    <row r="1115" spans="1:57" s="3" customFormat="1" x14ac:dyDescent="0.25">
      <c r="A1115"/>
      <c r="B1115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K1115" s="2"/>
      <c r="AL1115" s="2"/>
      <c r="AM1115" s="2"/>
      <c r="AN1115" s="2"/>
      <c r="AO1115" s="2"/>
      <c r="AR1115" s="2"/>
      <c r="AS1115" s="2"/>
      <c r="AT1115" s="2"/>
      <c r="AU1115" s="2"/>
      <c r="AV1115" s="2"/>
      <c r="BC1115" s="1"/>
      <c r="BD1115" s="1"/>
      <c r="BE1115" s="1"/>
    </row>
    <row r="1116" spans="1:57" s="3" customFormat="1" x14ac:dyDescent="0.25">
      <c r="A1116"/>
      <c r="B1116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K1116" s="2"/>
      <c r="AL1116" s="2"/>
      <c r="AM1116" s="2"/>
      <c r="AN1116" s="2"/>
      <c r="AO1116" s="2"/>
      <c r="AR1116" s="2"/>
      <c r="AS1116" s="2"/>
      <c r="AT1116" s="2"/>
      <c r="AU1116" s="2"/>
      <c r="AV1116" s="2"/>
      <c r="BC1116" s="1"/>
      <c r="BD1116" s="1"/>
      <c r="BE1116" s="1"/>
    </row>
    <row r="1117" spans="1:57" s="3" customFormat="1" x14ac:dyDescent="0.25">
      <c r="A1117"/>
      <c r="B1117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K1117" s="2"/>
      <c r="AL1117" s="2"/>
      <c r="AM1117" s="2"/>
      <c r="AN1117" s="2"/>
      <c r="AO1117" s="2"/>
      <c r="AR1117" s="2"/>
      <c r="AS1117" s="2"/>
      <c r="AT1117" s="2"/>
      <c r="AU1117" s="2"/>
      <c r="AV1117" s="2"/>
      <c r="BC1117" s="1"/>
      <c r="BD1117" s="1"/>
      <c r="BE1117" s="1"/>
    </row>
    <row r="1118" spans="1:57" s="3" customFormat="1" x14ac:dyDescent="0.25">
      <c r="A1118"/>
      <c r="B1118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K1118" s="2"/>
      <c r="AL1118" s="2"/>
      <c r="AM1118" s="2"/>
      <c r="AN1118" s="2"/>
      <c r="AO1118" s="2"/>
      <c r="AR1118" s="2"/>
      <c r="AS1118" s="2"/>
      <c r="AT1118" s="2"/>
      <c r="AU1118" s="2"/>
      <c r="AV1118" s="2"/>
      <c r="BC1118" s="1"/>
      <c r="BD1118" s="1"/>
      <c r="BE1118" s="1"/>
    </row>
    <row r="1119" spans="1:57" s="3" customFormat="1" x14ac:dyDescent="0.25">
      <c r="A1119"/>
      <c r="B1119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K1119" s="2"/>
      <c r="AL1119" s="2"/>
      <c r="AM1119" s="2"/>
      <c r="AN1119" s="2"/>
      <c r="AO1119" s="2"/>
      <c r="AR1119" s="2"/>
      <c r="AS1119" s="2"/>
      <c r="AT1119" s="2"/>
      <c r="AU1119" s="2"/>
      <c r="AV1119" s="2"/>
      <c r="BC1119" s="1"/>
      <c r="BD1119" s="1"/>
      <c r="BE1119" s="1"/>
    </row>
    <row r="1120" spans="1:57" s="3" customFormat="1" x14ac:dyDescent="0.25">
      <c r="A1120"/>
      <c r="B1120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K1120" s="2"/>
      <c r="AL1120" s="2"/>
      <c r="AM1120" s="2"/>
      <c r="AN1120" s="2"/>
      <c r="AO1120" s="2"/>
      <c r="AR1120" s="2"/>
      <c r="AS1120" s="2"/>
      <c r="AT1120" s="2"/>
      <c r="AU1120" s="2"/>
      <c r="AV1120" s="2"/>
      <c r="BC1120" s="1"/>
      <c r="BD1120" s="1"/>
      <c r="BE1120" s="1"/>
    </row>
    <row r="1121" spans="1:57" s="3" customFormat="1" x14ac:dyDescent="0.25">
      <c r="A1121"/>
      <c r="B1121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K1121" s="2"/>
      <c r="AL1121" s="2"/>
      <c r="AM1121" s="2"/>
      <c r="AN1121" s="2"/>
      <c r="AO1121" s="2"/>
      <c r="AR1121" s="2"/>
      <c r="AS1121" s="2"/>
      <c r="AT1121" s="2"/>
      <c r="AU1121" s="2"/>
      <c r="AV1121" s="2"/>
      <c r="BC1121" s="1"/>
      <c r="BD1121" s="1"/>
      <c r="BE1121" s="1"/>
    </row>
    <row r="1122" spans="1:57" s="3" customFormat="1" x14ac:dyDescent="0.25">
      <c r="A1122"/>
      <c r="B112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K1122" s="2"/>
      <c r="AL1122" s="2"/>
      <c r="AM1122" s="2"/>
      <c r="AN1122" s="2"/>
      <c r="AO1122" s="2"/>
      <c r="AR1122" s="2"/>
      <c r="AS1122" s="2"/>
      <c r="AT1122" s="2"/>
      <c r="AU1122" s="2"/>
      <c r="AV1122" s="2"/>
      <c r="BC1122" s="1"/>
      <c r="BD1122" s="1"/>
      <c r="BE1122" s="1"/>
    </row>
    <row r="1123" spans="1:57" s="3" customFormat="1" x14ac:dyDescent="0.25">
      <c r="A1123"/>
      <c r="B1123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K1123" s="2"/>
      <c r="AL1123" s="2"/>
      <c r="AM1123" s="2"/>
      <c r="AN1123" s="2"/>
      <c r="AO1123" s="2"/>
      <c r="AR1123" s="2"/>
      <c r="AS1123" s="2"/>
      <c r="AT1123" s="2"/>
      <c r="AU1123" s="2"/>
      <c r="AV1123" s="2"/>
      <c r="BC1123" s="1"/>
      <c r="BD1123" s="1"/>
      <c r="BE1123" s="1"/>
    </row>
    <row r="1124" spans="1:57" s="3" customFormat="1" x14ac:dyDescent="0.25">
      <c r="A1124"/>
      <c r="B1124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K1124" s="2"/>
      <c r="AL1124" s="2"/>
      <c r="AM1124" s="2"/>
      <c r="AN1124" s="2"/>
      <c r="AO1124" s="2"/>
      <c r="AR1124" s="2"/>
      <c r="AS1124" s="2"/>
      <c r="AT1124" s="2"/>
      <c r="AU1124" s="2"/>
      <c r="AV1124" s="2"/>
      <c r="BC1124" s="1"/>
      <c r="BD1124" s="1"/>
      <c r="BE1124" s="1"/>
    </row>
    <row r="1125" spans="1:57" s="3" customFormat="1" x14ac:dyDescent="0.25">
      <c r="A1125"/>
      <c r="B1125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K1125" s="2"/>
      <c r="AL1125" s="2"/>
      <c r="AM1125" s="2"/>
      <c r="AN1125" s="2"/>
      <c r="AO1125" s="2"/>
      <c r="AR1125" s="2"/>
      <c r="AS1125" s="2"/>
      <c r="AT1125" s="2"/>
      <c r="AU1125" s="2"/>
      <c r="AV1125" s="2"/>
      <c r="BC1125" s="1"/>
      <c r="BD1125" s="1"/>
      <c r="BE1125" s="1"/>
    </row>
    <row r="1126" spans="1:57" s="3" customFormat="1" x14ac:dyDescent="0.25">
      <c r="A1126"/>
      <c r="B1126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K1126" s="2"/>
      <c r="AL1126" s="2"/>
      <c r="AM1126" s="2"/>
      <c r="AN1126" s="2"/>
      <c r="AO1126" s="2"/>
      <c r="AR1126" s="2"/>
      <c r="AS1126" s="2"/>
      <c r="AT1126" s="2"/>
      <c r="AU1126" s="2"/>
      <c r="AV1126" s="2"/>
      <c r="BC1126" s="1"/>
      <c r="BD1126" s="1"/>
      <c r="BE1126" s="1"/>
    </row>
    <row r="1127" spans="1:57" s="3" customFormat="1" x14ac:dyDescent="0.25">
      <c r="A1127"/>
      <c r="B1127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K1127" s="2"/>
      <c r="AL1127" s="2"/>
      <c r="AM1127" s="2"/>
      <c r="AN1127" s="2"/>
      <c r="AO1127" s="2"/>
      <c r="AR1127" s="2"/>
      <c r="AS1127" s="2"/>
      <c r="AT1127" s="2"/>
      <c r="AU1127" s="2"/>
      <c r="AV1127" s="2"/>
      <c r="BC1127" s="1"/>
      <c r="BD1127" s="1"/>
      <c r="BE1127" s="1"/>
    </row>
    <row r="1128" spans="1:57" s="3" customFormat="1" x14ac:dyDescent="0.25">
      <c r="A1128"/>
      <c r="B1128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K1128" s="2"/>
      <c r="AL1128" s="2"/>
      <c r="AM1128" s="2"/>
      <c r="AN1128" s="2"/>
      <c r="AO1128" s="2"/>
      <c r="AR1128" s="2"/>
      <c r="AS1128" s="2"/>
      <c r="AT1128" s="2"/>
      <c r="AU1128" s="2"/>
      <c r="AV1128" s="2"/>
      <c r="BC1128" s="1"/>
      <c r="BD1128" s="1"/>
      <c r="BE1128" s="1"/>
    </row>
    <row r="1129" spans="1:57" s="3" customFormat="1" x14ac:dyDescent="0.25">
      <c r="A1129"/>
      <c r="B1129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K1129" s="2"/>
      <c r="AL1129" s="2"/>
      <c r="AM1129" s="2"/>
      <c r="AN1129" s="2"/>
      <c r="AO1129" s="2"/>
      <c r="AR1129" s="2"/>
      <c r="AS1129" s="2"/>
      <c r="AT1129" s="2"/>
      <c r="AU1129" s="2"/>
      <c r="AV1129" s="2"/>
      <c r="BC1129" s="1"/>
      <c r="BD1129" s="1"/>
      <c r="BE1129" s="1"/>
    </row>
    <row r="1130" spans="1:57" s="3" customFormat="1" x14ac:dyDescent="0.25">
      <c r="A1130"/>
      <c r="B1130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K1130" s="2"/>
      <c r="AL1130" s="2"/>
      <c r="AM1130" s="2"/>
      <c r="AN1130" s="2"/>
      <c r="AO1130" s="2"/>
      <c r="AR1130" s="2"/>
      <c r="AS1130" s="2"/>
      <c r="AT1130" s="2"/>
      <c r="AU1130" s="2"/>
      <c r="AV1130" s="2"/>
      <c r="BC1130" s="1"/>
      <c r="BD1130" s="1"/>
      <c r="BE1130" s="1"/>
    </row>
    <row r="1131" spans="1:57" s="3" customFormat="1" x14ac:dyDescent="0.25">
      <c r="A1131"/>
      <c r="B1131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K1131" s="2"/>
      <c r="AL1131" s="2"/>
      <c r="AM1131" s="2"/>
      <c r="AN1131" s="2"/>
      <c r="AO1131" s="2"/>
      <c r="AR1131" s="2"/>
      <c r="AS1131" s="2"/>
      <c r="AT1131" s="2"/>
      <c r="AU1131" s="2"/>
      <c r="AV1131" s="2"/>
      <c r="BC1131" s="1"/>
      <c r="BD1131" s="1"/>
      <c r="BE1131" s="1"/>
    </row>
    <row r="1132" spans="1:57" s="3" customFormat="1" x14ac:dyDescent="0.25">
      <c r="A1132"/>
      <c r="B113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K1132" s="2"/>
      <c r="AL1132" s="2"/>
      <c r="AM1132" s="2"/>
      <c r="AN1132" s="2"/>
      <c r="AO1132" s="2"/>
      <c r="AR1132" s="2"/>
      <c r="AS1132" s="2"/>
      <c r="AT1132" s="2"/>
      <c r="AU1132" s="2"/>
      <c r="AV1132" s="2"/>
      <c r="BC1132" s="1"/>
      <c r="BD1132" s="1"/>
      <c r="BE1132" s="1"/>
    </row>
    <row r="1133" spans="1:57" s="3" customFormat="1" x14ac:dyDescent="0.25">
      <c r="A1133"/>
      <c r="B1133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K1133" s="2"/>
      <c r="AL1133" s="2"/>
      <c r="AM1133" s="2"/>
      <c r="AN1133" s="2"/>
      <c r="AO1133" s="2"/>
      <c r="AR1133" s="2"/>
      <c r="AS1133" s="2"/>
      <c r="AT1133" s="2"/>
      <c r="AU1133" s="2"/>
      <c r="AV1133" s="2"/>
      <c r="BC1133" s="1"/>
      <c r="BD1133" s="1"/>
      <c r="BE1133" s="1"/>
    </row>
    <row r="1134" spans="1:57" s="3" customFormat="1" x14ac:dyDescent="0.25">
      <c r="A1134"/>
      <c r="B1134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K1134" s="2"/>
      <c r="AL1134" s="2"/>
      <c r="AM1134" s="2"/>
      <c r="AN1134" s="2"/>
      <c r="AO1134" s="2"/>
      <c r="AR1134" s="2"/>
      <c r="AS1134" s="2"/>
      <c r="AT1134" s="2"/>
      <c r="AU1134" s="2"/>
      <c r="AV1134" s="2"/>
      <c r="BC1134" s="1"/>
      <c r="BD1134" s="1"/>
      <c r="BE1134" s="1"/>
    </row>
    <row r="1135" spans="1:57" s="3" customFormat="1" x14ac:dyDescent="0.25">
      <c r="A1135"/>
      <c r="B1135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K1135" s="2"/>
      <c r="AL1135" s="2"/>
      <c r="AM1135" s="2"/>
      <c r="AN1135" s="2"/>
      <c r="AO1135" s="2"/>
      <c r="AR1135" s="2"/>
      <c r="AS1135" s="2"/>
      <c r="AT1135" s="2"/>
      <c r="AU1135" s="2"/>
      <c r="AV1135" s="2"/>
      <c r="BC1135" s="1"/>
      <c r="BD1135" s="1"/>
      <c r="BE1135" s="1"/>
    </row>
    <row r="1136" spans="1:57" s="3" customFormat="1" x14ac:dyDescent="0.25">
      <c r="A1136"/>
      <c r="B1136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K1136" s="2"/>
      <c r="AL1136" s="2"/>
      <c r="AM1136" s="2"/>
      <c r="AN1136" s="2"/>
      <c r="AO1136" s="2"/>
      <c r="AR1136" s="2"/>
      <c r="AS1136" s="2"/>
      <c r="AT1136" s="2"/>
      <c r="AU1136" s="2"/>
      <c r="AV1136" s="2"/>
      <c r="BC1136" s="1"/>
      <c r="BD1136" s="1"/>
      <c r="BE1136" s="1"/>
    </row>
    <row r="1137" spans="1:57" s="3" customFormat="1" x14ac:dyDescent="0.25">
      <c r="A1137"/>
      <c r="B1137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K1137" s="2"/>
      <c r="AL1137" s="2"/>
      <c r="AM1137" s="2"/>
      <c r="AN1137" s="2"/>
      <c r="AO1137" s="2"/>
      <c r="AR1137" s="2"/>
      <c r="AS1137" s="2"/>
      <c r="AT1137" s="2"/>
      <c r="AU1137" s="2"/>
      <c r="AV1137" s="2"/>
      <c r="BC1137" s="1"/>
      <c r="BD1137" s="1"/>
      <c r="BE1137" s="1"/>
    </row>
    <row r="1138" spans="1:57" s="3" customFormat="1" x14ac:dyDescent="0.25">
      <c r="A1138"/>
      <c r="B1138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K1138" s="2"/>
      <c r="AL1138" s="2"/>
      <c r="AM1138" s="2"/>
      <c r="AN1138" s="2"/>
      <c r="AO1138" s="2"/>
      <c r="AR1138" s="2"/>
      <c r="AS1138" s="2"/>
      <c r="AT1138" s="2"/>
      <c r="AU1138" s="2"/>
      <c r="AV1138" s="2"/>
      <c r="BC1138" s="1"/>
      <c r="BD1138" s="1"/>
      <c r="BE1138" s="1"/>
    </row>
    <row r="1139" spans="1:57" s="3" customFormat="1" x14ac:dyDescent="0.25">
      <c r="A1139"/>
      <c r="B1139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K1139" s="2"/>
      <c r="AL1139" s="2"/>
      <c r="AM1139" s="2"/>
      <c r="AN1139" s="2"/>
      <c r="AO1139" s="2"/>
      <c r="AR1139" s="2"/>
      <c r="AS1139" s="2"/>
      <c r="AT1139" s="2"/>
      <c r="AU1139" s="2"/>
      <c r="AV1139" s="2"/>
      <c r="BC1139" s="1"/>
      <c r="BD1139" s="1"/>
      <c r="BE1139" s="1"/>
    </row>
    <row r="1140" spans="1:57" s="3" customFormat="1" x14ac:dyDescent="0.25">
      <c r="A1140"/>
      <c r="B1140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K1140" s="2"/>
      <c r="AL1140" s="2"/>
      <c r="AM1140" s="2"/>
      <c r="AN1140" s="2"/>
      <c r="AO1140" s="2"/>
      <c r="AR1140" s="2"/>
      <c r="AS1140" s="2"/>
      <c r="AT1140" s="2"/>
      <c r="AU1140" s="2"/>
      <c r="AV1140" s="2"/>
      <c r="BC1140" s="1"/>
      <c r="BD1140" s="1"/>
      <c r="BE1140" s="1"/>
    </row>
    <row r="1141" spans="1:57" s="3" customFormat="1" x14ac:dyDescent="0.25">
      <c r="A1141"/>
      <c r="B1141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K1141" s="2"/>
      <c r="AL1141" s="2"/>
      <c r="AM1141" s="2"/>
      <c r="AN1141" s="2"/>
      <c r="AO1141" s="2"/>
      <c r="AR1141" s="2"/>
      <c r="AS1141" s="2"/>
      <c r="AT1141" s="2"/>
      <c r="AU1141" s="2"/>
      <c r="AV1141" s="2"/>
      <c r="BC1141" s="1"/>
      <c r="BD1141" s="1"/>
      <c r="BE1141" s="1"/>
    </row>
    <row r="1142" spans="1:57" s="3" customFormat="1" x14ac:dyDescent="0.25">
      <c r="A1142"/>
      <c r="B114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K1142" s="2"/>
      <c r="AL1142" s="2"/>
      <c r="AM1142" s="2"/>
      <c r="AN1142" s="2"/>
      <c r="AO1142" s="2"/>
      <c r="AR1142" s="2"/>
      <c r="AS1142" s="2"/>
      <c r="AT1142" s="2"/>
      <c r="AU1142" s="2"/>
      <c r="AV1142" s="2"/>
      <c r="BC1142" s="1"/>
      <c r="BD1142" s="1"/>
      <c r="BE1142" s="1"/>
    </row>
    <row r="1143" spans="1:57" s="3" customFormat="1" x14ac:dyDescent="0.25">
      <c r="A1143"/>
      <c r="B1143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K1143" s="2"/>
      <c r="AL1143" s="2"/>
      <c r="AM1143" s="2"/>
      <c r="AN1143" s="2"/>
      <c r="AO1143" s="2"/>
      <c r="AR1143" s="2"/>
      <c r="AS1143" s="2"/>
      <c r="AT1143" s="2"/>
      <c r="AU1143" s="2"/>
      <c r="AV1143" s="2"/>
      <c r="BC1143" s="1"/>
      <c r="BD1143" s="1"/>
      <c r="BE1143" s="1"/>
    </row>
    <row r="1144" spans="1:57" s="3" customFormat="1" x14ac:dyDescent="0.25">
      <c r="A1144"/>
      <c r="B1144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K1144" s="2"/>
      <c r="AL1144" s="2"/>
      <c r="AM1144" s="2"/>
      <c r="AN1144" s="2"/>
      <c r="AO1144" s="2"/>
      <c r="AR1144" s="2"/>
      <c r="AS1144" s="2"/>
      <c r="AT1144" s="2"/>
      <c r="AU1144" s="2"/>
      <c r="AV1144" s="2"/>
      <c r="BC1144" s="1"/>
      <c r="BD1144" s="1"/>
      <c r="BE1144" s="1"/>
    </row>
    <row r="1145" spans="1:57" s="3" customFormat="1" x14ac:dyDescent="0.25">
      <c r="A1145"/>
      <c r="B1145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K1145" s="2"/>
      <c r="AL1145" s="2"/>
      <c r="AM1145" s="2"/>
      <c r="AN1145" s="2"/>
      <c r="AO1145" s="2"/>
      <c r="AR1145" s="2"/>
      <c r="AS1145" s="2"/>
      <c r="AT1145" s="2"/>
      <c r="AU1145" s="2"/>
      <c r="AV1145" s="2"/>
      <c r="BC1145" s="1"/>
      <c r="BD1145" s="1"/>
      <c r="BE1145" s="1"/>
    </row>
    <row r="1146" spans="1:57" s="3" customFormat="1" x14ac:dyDescent="0.25">
      <c r="A1146"/>
      <c r="B1146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K1146" s="2"/>
      <c r="AL1146" s="2"/>
      <c r="AM1146" s="2"/>
      <c r="AN1146" s="2"/>
      <c r="AO1146" s="2"/>
      <c r="AR1146" s="2"/>
      <c r="AS1146" s="2"/>
      <c r="AT1146" s="2"/>
      <c r="AU1146" s="2"/>
      <c r="AV1146" s="2"/>
      <c r="BC1146" s="1"/>
      <c r="BD1146" s="1"/>
      <c r="BE1146" s="1"/>
    </row>
    <row r="1147" spans="1:57" s="3" customFormat="1" x14ac:dyDescent="0.25">
      <c r="A1147"/>
      <c r="B1147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K1147" s="2"/>
      <c r="AL1147" s="2"/>
      <c r="AM1147" s="2"/>
      <c r="AN1147" s="2"/>
      <c r="AO1147" s="2"/>
      <c r="AR1147" s="2"/>
      <c r="AS1147" s="2"/>
      <c r="AT1147" s="2"/>
      <c r="AU1147" s="2"/>
      <c r="AV1147" s="2"/>
      <c r="BC1147" s="1"/>
      <c r="BD1147" s="1"/>
      <c r="BE1147" s="1"/>
    </row>
    <row r="1148" spans="1:57" s="3" customFormat="1" x14ac:dyDescent="0.25">
      <c r="A1148"/>
      <c r="B1148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K1148" s="2"/>
      <c r="AL1148" s="2"/>
      <c r="AM1148" s="2"/>
      <c r="AN1148" s="2"/>
      <c r="AO1148" s="2"/>
      <c r="AR1148" s="2"/>
      <c r="AS1148" s="2"/>
      <c r="AT1148" s="2"/>
      <c r="AU1148" s="2"/>
      <c r="AV1148" s="2"/>
      <c r="BC1148" s="1"/>
      <c r="BD1148" s="1"/>
      <c r="BE1148" s="1"/>
    </row>
    <row r="1149" spans="1:57" s="3" customFormat="1" x14ac:dyDescent="0.25">
      <c r="A1149"/>
      <c r="B1149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K1149" s="2"/>
      <c r="AL1149" s="2"/>
      <c r="AM1149" s="2"/>
      <c r="AN1149" s="2"/>
      <c r="AO1149" s="2"/>
      <c r="AR1149" s="2"/>
      <c r="AS1149" s="2"/>
      <c r="AT1149" s="2"/>
      <c r="AU1149" s="2"/>
      <c r="AV1149" s="2"/>
      <c r="BC1149" s="1"/>
      <c r="BD1149" s="1"/>
      <c r="BE1149" s="1"/>
    </row>
    <row r="1150" spans="1:57" s="3" customFormat="1" x14ac:dyDescent="0.25">
      <c r="A1150"/>
      <c r="B1150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K1150" s="2"/>
      <c r="AL1150" s="2"/>
      <c r="AM1150" s="2"/>
      <c r="AN1150" s="2"/>
      <c r="AO1150" s="2"/>
      <c r="AR1150" s="2"/>
      <c r="AS1150" s="2"/>
      <c r="AT1150" s="2"/>
      <c r="AU1150" s="2"/>
      <c r="AV1150" s="2"/>
      <c r="BC1150" s="1"/>
      <c r="BD1150" s="1"/>
      <c r="BE1150" s="1"/>
    </row>
    <row r="1151" spans="1:57" s="3" customFormat="1" x14ac:dyDescent="0.25">
      <c r="A1151"/>
      <c r="B1151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K1151" s="2"/>
      <c r="AL1151" s="2"/>
      <c r="AM1151" s="2"/>
      <c r="AN1151" s="2"/>
      <c r="AO1151" s="2"/>
      <c r="AR1151" s="2"/>
      <c r="AS1151" s="2"/>
      <c r="AT1151" s="2"/>
      <c r="AU1151" s="2"/>
      <c r="AV1151" s="2"/>
      <c r="BC1151" s="1"/>
      <c r="BD1151" s="1"/>
      <c r="BE1151" s="1"/>
    </row>
    <row r="1152" spans="1:57" s="3" customFormat="1" x14ac:dyDescent="0.25">
      <c r="A1152"/>
      <c r="B115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K1152" s="2"/>
      <c r="AL1152" s="2"/>
      <c r="AM1152" s="2"/>
      <c r="AN1152" s="2"/>
      <c r="AO1152" s="2"/>
      <c r="AR1152" s="2"/>
      <c r="AS1152" s="2"/>
      <c r="AT1152" s="2"/>
      <c r="AU1152" s="2"/>
      <c r="AV1152" s="2"/>
      <c r="BC1152" s="1"/>
      <c r="BD1152" s="1"/>
      <c r="BE1152" s="1"/>
    </row>
    <row r="1153" spans="1:57" s="3" customFormat="1" x14ac:dyDescent="0.25">
      <c r="A1153"/>
      <c r="B1153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K1153" s="2"/>
      <c r="AL1153" s="2"/>
      <c r="AM1153" s="2"/>
      <c r="AN1153" s="2"/>
      <c r="AO1153" s="2"/>
      <c r="AR1153" s="2"/>
      <c r="AS1153" s="2"/>
      <c r="AT1153" s="2"/>
      <c r="AU1153" s="2"/>
      <c r="AV1153" s="2"/>
      <c r="BC1153" s="1"/>
      <c r="BD1153" s="1"/>
      <c r="BE1153" s="1"/>
    </row>
    <row r="1154" spans="1:57" s="3" customFormat="1" x14ac:dyDescent="0.25">
      <c r="A1154"/>
      <c r="B1154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K1154" s="2"/>
      <c r="AL1154" s="2"/>
      <c r="AM1154" s="2"/>
      <c r="AN1154" s="2"/>
      <c r="AO1154" s="2"/>
      <c r="AR1154" s="2"/>
      <c r="AS1154" s="2"/>
      <c r="AT1154" s="2"/>
      <c r="AU1154" s="2"/>
      <c r="AV1154" s="2"/>
      <c r="BC1154" s="1"/>
      <c r="BD1154" s="1"/>
      <c r="BE1154" s="1"/>
    </row>
    <row r="1155" spans="1:57" s="3" customFormat="1" x14ac:dyDescent="0.25">
      <c r="A1155"/>
      <c r="B1155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K1155" s="2"/>
      <c r="AL1155" s="2"/>
      <c r="AM1155" s="2"/>
      <c r="AN1155" s="2"/>
      <c r="AO1155" s="2"/>
      <c r="AR1155" s="2"/>
      <c r="AS1155" s="2"/>
      <c r="AT1155" s="2"/>
      <c r="AU1155" s="2"/>
      <c r="AV1155" s="2"/>
      <c r="BC1155" s="1"/>
      <c r="BD1155" s="1"/>
      <c r="BE1155" s="1"/>
    </row>
    <row r="1156" spans="1:57" s="3" customFormat="1" x14ac:dyDescent="0.25">
      <c r="A1156"/>
      <c r="B1156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K1156" s="2"/>
      <c r="AL1156" s="2"/>
      <c r="AM1156" s="2"/>
      <c r="AN1156" s="2"/>
      <c r="AO1156" s="2"/>
      <c r="AR1156" s="2"/>
      <c r="AS1156" s="2"/>
      <c r="AT1156" s="2"/>
      <c r="AU1156" s="2"/>
      <c r="AV1156" s="2"/>
      <c r="BC1156" s="1"/>
      <c r="BD1156" s="1"/>
      <c r="BE1156" s="1"/>
    </row>
    <row r="1157" spans="1:57" s="3" customFormat="1" x14ac:dyDescent="0.25">
      <c r="A1157"/>
      <c r="B1157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K1157" s="2"/>
      <c r="AL1157" s="2"/>
      <c r="AM1157" s="2"/>
      <c r="AN1157" s="2"/>
      <c r="AO1157" s="2"/>
      <c r="AR1157" s="2"/>
      <c r="AS1157" s="2"/>
      <c r="AT1157" s="2"/>
      <c r="AU1157" s="2"/>
      <c r="AV1157" s="2"/>
      <c r="BC1157" s="1"/>
      <c r="BD1157" s="1"/>
      <c r="BE1157" s="1"/>
    </row>
    <row r="1158" spans="1:57" s="3" customFormat="1" x14ac:dyDescent="0.25">
      <c r="A1158"/>
      <c r="B1158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K1158" s="2"/>
      <c r="AL1158" s="2"/>
      <c r="AM1158" s="2"/>
      <c r="AN1158" s="2"/>
      <c r="AO1158" s="2"/>
      <c r="AR1158" s="2"/>
      <c r="AS1158" s="2"/>
      <c r="AT1158" s="2"/>
      <c r="AU1158" s="2"/>
      <c r="AV1158" s="2"/>
      <c r="BC1158" s="1"/>
      <c r="BD1158" s="1"/>
      <c r="BE1158" s="1"/>
    </row>
    <row r="1159" spans="1:57" s="3" customFormat="1" x14ac:dyDescent="0.25">
      <c r="A1159"/>
      <c r="B1159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K1159" s="2"/>
      <c r="AL1159" s="2"/>
      <c r="AM1159" s="2"/>
      <c r="AN1159" s="2"/>
      <c r="AO1159" s="2"/>
      <c r="AR1159" s="2"/>
      <c r="AS1159" s="2"/>
      <c r="AT1159" s="2"/>
      <c r="AU1159" s="2"/>
      <c r="AV1159" s="2"/>
      <c r="BC1159" s="1"/>
      <c r="BD1159" s="1"/>
      <c r="BE1159" s="1"/>
    </row>
    <row r="1160" spans="1:57" s="3" customFormat="1" x14ac:dyDescent="0.25">
      <c r="A1160"/>
      <c r="B1160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K1160" s="2"/>
      <c r="AL1160" s="2"/>
      <c r="AM1160" s="2"/>
      <c r="AN1160" s="2"/>
      <c r="AO1160" s="2"/>
      <c r="AR1160" s="2"/>
      <c r="AS1160" s="2"/>
      <c r="AT1160" s="2"/>
      <c r="AU1160" s="2"/>
      <c r="AV1160" s="2"/>
      <c r="BC1160" s="1"/>
      <c r="BD1160" s="1"/>
      <c r="BE1160" s="1"/>
    </row>
    <row r="1161" spans="1:57" s="3" customFormat="1" x14ac:dyDescent="0.25">
      <c r="A1161"/>
      <c r="B1161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K1161" s="2"/>
      <c r="AL1161" s="2"/>
      <c r="AM1161" s="2"/>
      <c r="AN1161" s="2"/>
      <c r="AO1161" s="2"/>
      <c r="AR1161" s="2"/>
      <c r="AS1161" s="2"/>
      <c r="AT1161" s="2"/>
      <c r="AU1161" s="2"/>
      <c r="AV1161" s="2"/>
      <c r="BC1161" s="1"/>
      <c r="BD1161" s="1"/>
      <c r="BE1161" s="1"/>
    </row>
    <row r="1162" spans="1:57" s="3" customFormat="1" x14ac:dyDescent="0.25">
      <c r="A1162"/>
      <c r="B116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K1162" s="2"/>
      <c r="AL1162" s="2"/>
      <c r="AM1162" s="2"/>
      <c r="AN1162" s="2"/>
      <c r="AO1162" s="2"/>
      <c r="AR1162" s="2"/>
      <c r="AS1162" s="2"/>
      <c r="AT1162" s="2"/>
      <c r="AU1162" s="2"/>
      <c r="AV1162" s="2"/>
      <c r="BC1162" s="1"/>
      <c r="BD1162" s="1"/>
      <c r="BE1162" s="1"/>
    </row>
    <row r="1163" spans="1:57" s="3" customFormat="1" x14ac:dyDescent="0.25">
      <c r="A1163"/>
      <c r="B1163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K1163" s="2"/>
      <c r="AL1163" s="2"/>
      <c r="AM1163" s="2"/>
      <c r="AN1163" s="2"/>
      <c r="AO1163" s="2"/>
      <c r="AR1163" s="2"/>
      <c r="AS1163" s="2"/>
      <c r="AT1163" s="2"/>
      <c r="AU1163" s="2"/>
      <c r="AV1163" s="2"/>
      <c r="BC1163" s="1"/>
      <c r="BD1163" s="1"/>
      <c r="BE1163" s="1"/>
    </row>
    <row r="1164" spans="1:57" s="3" customFormat="1" x14ac:dyDescent="0.25">
      <c r="A1164"/>
      <c r="B1164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K1164" s="2"/>
      <c r="AL1164" s="2"/>
      <c r="AM1164" s="2"/>
      <c r="AN1164" s="2"/>
      <c r="AO1164" s="2"/>
      <c r="AR1164" s="2"/>
      <c r="AS1164" s="2"/>
      <c r="AT1164" s="2"/>
      <c r="AU1164" s="2"/>
      <c r="AV1164" s="2"/>
      <c r="BC1164" s="1"/>
      <c r="BD1164" s="1"/>
      <c r="BE1164" s="1"/>
    </row>
    <row r="1165" spans="1:57" s="3" customFormat="1" x14ac:dyDescent="0.25">
      <c r="A1165"/>
      <c r="B1165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K1165" s="2"/>
      <c r="AL1165" s="2"/>
      <c r="AM1165" s="2"/>
      <c r="AN1165" s="2"/>
      <c r="AO1165" s="2"/>
      <c r="AR1165" s="2"/>
      <c r="AS1165" s="2"/>
      <c r="AT1165" s="2"/>
      <c r="AU1165" s="2"/>
      <c r="AV1165" s="2"/>
      <c r="BC1165" s="1"/>
      <c r="BD1165" s="1"/>
      <c r="BE1165" s="1"/>
    </row>
    <row r="1166" spans="1:57" s="3" customFormat="1" x14ac:dyDescent="0.25">
      <c r="A1166"/>
      <c r="B1166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K1166" s="2"/>
      <c r="AL1166" s="2"/>
      <c r="AM1166" s="2"/>
      <c r="AN1166" s="2"/>
      <c r="AO1166" s="2"/>
      <c r="AR1166" s="2"/>
      <c r="AS1166" s="2"/>
      <c r="AT1166" s="2"/>
      <c r="AU1166" s="2"/>
      <c r="AV1166" s="2"/>
      <c r="BC1166" s="1"/>
      <c r="BD1166" s="1"/>
      <c r="BE1166" s="1"/>
    </row>
    <row r="1167" spans="1:57" s="3" customFormat="1" x14ac:dyDescent="0.25">
      <c r="A1167"/>
      <c r="B1167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K1167" s="2"/>
      <c r="AL1167" s="2"/>
      <c r="AM1167" s="2"/>
      <c r="AN1167" s="2"/>
      <c r="AO1167" s="2"/>
      <c r="AR1167" s="2"/>
      <c r="AS1167" s="2"/>
      <c r="AT1167" s="2"/>
      <c r="AU1167" s="2"/>
      <c r="AV1167" s="2"/>
      <c r="BC1167" s="1"/>
      <c r="BD1167" s="1"/>
      <c r="BE1167" s="1"/>
    </row>
    <row r="1168" spans="1:57" s="3" customFormat="1" x14ac:dyDescent="0.25">
      <c r="A1168"/>
      <c r="B1168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K1168" s="2"/>
      <c r="AL1168" s="2"/>
      <c r="AM1168" s="2"/>
      <c r="AN1168" s="2"/>
      <c r="AO1168" s="2"/>
      <c r="AR1168" s="2"/>
      <c r="AS1168" s="2"/>
      <c r="AT1168" s="2"/>
      <c r="AU1168" s="2"/>
      <c r="AV1168" s="2"/>
      <c r="BC1168" s="1"/>
      <c r="BD1168" s="1"/>
      <c r="BE1168" s="1"/>
    </row>
    <row r="1169" spans="1:57" s="3" customFormat="1" x14ac:dyDescent="0.25">
      <c r="A1169"/>
      <c r="B1169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K1169" s="2"/>
      <c r="AL1169" s="2"/>
      <c r="AM1169" s="2"/>
      <c r="AN1169" s="2"/>
      <c r="AO1169" s="2"/>
      <c r="AR1169" s="2"/>
      <c r="AS1169" s="2"/>
      <c r="AT1169" s="2"/>
      <c r="AU1169" s="2"/>
      <c r="AV1169" s="2"/>
      <c r="BC1169" s="1"/>
      <c r="BD1169" s="1"/>
      <c r="BE1169" s="1"/>
    </row>
    <row r="1170" spans="1:57" s="3" customFormat="1" x14ac:dyDescent="0.25">
      <c r="A1170"/>
      <c r="B1170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K1170" s="2"/>
      <c r="AL1170" s="2"/>
      <c r="AM1170" s="2"/>
      <c r="AN1170" s="2"/>
      <c r="AO1170" s="2"/>
      <c r="AR1170" s="2"/>
      <c r="AS1170" s="2"/>
      <c r="AT1170" s="2"/>
      <c r="AU1170" s="2"/>
      <c r="AV1170" s="2"/>
      <c r="BC1170" s="1"/>
      <c r="BD1170" s="1"/>
      <c r="BE1170" s="1"/>
    </row>
    <row r="1171" spans="1:57" s="3" customFormat="1" x14ac:dyDescent="0.25">
      <c r="A1171"/>
      <c r="B1171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K1171" s="2"/>
      <c r="AL1171" s="2"/>
      <c r="AM1171" s="2"/>
      <c r="AN1171" s="2"/>
      <c r="AO1171" s="2"/>
      <c r="AR1171" s="2"/>
      <c r="AS1171" s="2"/>
      <c r="AT1171" s="2"/>
      <c r="AU1171" s="2"/>
      <c r="AV1171" s="2"/>
      <c r="BC1171" s="1"/>
      <c r="BD1171" s="1"/>
      <c r="BE1171" s="1"/>
    </row>
    <row r="1172" spans="1:57" s="3" customFormat="1" x14ac:dyDescent="0.25">
      <c r="A1172"/>
      <c r="B117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K1172" s="2"/>
      <c r="AL1172" s="2"/>
      <c r="AM1172" s="2"/>
      <c r="AN1172" s="2"/>
      <c r="AO1172" s="2"/>
      <c r="AR1172" s="2"/>
      <c r="AS1172" s="2"/>
      <c r="AT1172" s="2"/>
      <c r="AU1172" s="2"/>
      <c r="AV1172" s="2"/>
      <c r="BC1172" s="1"/>
      <c r="BD1172" s="1"/>
      <c r="BE1172" s="1"/>
    </row>
    <row r="1173" spans="1:57" s="3" customFormat="1" x14ac:dyDescent="0.25">
      <c r="A1173"/>
      <c r="B1173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K1173" s="2"/>
      <c r="AL1173" s="2"/>
      <c r="AM1173" s="2"/>
      <c r="AN1173" s="2"/>
      <c r="AO1173" s="2"/>
      <c r="AR1173" s="2"/>
      <c r="AS1173" s="2"/>
      <c r="AT1173" s="2"/>
      <c r="AU1173" s="2"/>
      <c r="AV1173" s="2"/>
      <c r="BC1173" s="1"/>
      <c r="BD1173" s="1"/>
      <c r="BE1173" s="1"/>
    </row>
    <row r="1174" spans="1:57" s="3" customFormat="1" x14ac:dyDescent="0.25">
      <c r="A1174"/>
      <c r="B1174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K1174" s="2"/>
      <c r="AL1174" s="2"/>
      <c r="AM1174" s="2"/>
      <c r="AN1174" s="2"/>
      <c r="AO1174" s="2"/>
      <c r="AR1174" s="2"/>
      <c r="AS1174" s="2"/>
      <c r="AT1174" s="2"/>
      <c r="AU1174" s="2"/>
      <c r="AV1174" s="2"/>
      <c r="BC1174" s="1"/>
      <c r="BD1174" s="1"/>
      <c r="BE1174" s="1"/>
    </row>
    <row r="1175" spans="1:57" s="3" customFormat="1" x14ac:dyDescent="0.25">
      <c r="A1175"/>
      <c r="B1175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K1175" s="2"/>
      <c r="AL1175" s="2"/>
      <c r="AM1175" s="2"/>
      <c r="AN1175" s="2"/>
      <c r="AO1175" s="2"/>
      <c r="AR1175" s="2"/>
      <c r="AS1175" s="2"/>
      <c r="AT1175" s="2"/>
      <c r="AU1175" s="2"/>
      <c r="AV1175" s="2"/>
      <c r="BC1175" s="1"/>
      <c r="BD1175" s="1"/>
      <c r="BE1175" s="1"/>
    </row>
    <row r="1176" spans="1:57" s="3" customFormat="1" x14ac:dyDescent="0.25">
      <c r="A1176"/>
      <c r="B1176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K1176" s="2"/>
      <c r="AL1176" s="2"/>
      <c r="AM1176" s="2"/>
      <c r="AN1176" s="2"/>
      <c r="AO1176" s="2"/>
      <c r="AR1176" s="2"/>
      <c r="AS1176" s="2"/>
      <c r="AT1176" s="2"/>
      <c r="AU1176" s="2"/>
      <c r="AV1176" s="2"/>
      <c r="BC1176" s="1"/>
      <c r="BD1176" s="1"/>
      <c r="BE1176" s="1"/>
    </row>
    <row r="1177" spans="1:57" s="3" customFormat="1" x14ac:dyDescent="0.25">
      <c r="A1177"/>
      <c r="B1177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K1177" s="2"/>
      <c r="AL1177" s="2"/>
      <c r="AM1177" s="2"/>
      <c r="AN1177" s="2"/>
      <c r="AO1177" s="2"/>
      <c r="AR1177" s="2"/>
      <c r="AS1177" s="2"/>
      <c r="AT1177" s="2"/>
      <c r="AU1177" s="2"/>
      <c r="AV1177" s="2"/>
      <c r="BC1177" s="1"/>
      <c r="BD1177" s="1"/>
      <c r="BE1177" s="1"/>
    </row>
    <row r="1178" spans="1:57" s="3" customFormat="1" x14ac:dyDescent="0.25">
      <c r="A1178"/>
      <c r="B1178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K1178" s="2"/>
      <c r="AL1178" s="2"/>
      <c r="AM1178" s="2"/>
      <c r="AN1178" s="2"/>
      <c r="AO1178" s="2"/>
      <c r="AR1178" s="2"/>
      <c r="AS1178" s="2"/>
      <c r="AT1178" s="2"/>
      <c r="AU1178" s="2"/>
      <c r="AV1178" s="2"/>
      <c r="BC1178" s="1"/>
      <c r="BD1178" s="1"/>
      <c r="BE1178" s="1"/>
    </row>
    <row r="1179" spans="1:57" s="3" customFormat="1" x14ac:dyDescent="0.25">
      <c r="A1179"/>
      <c r="B1179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K1179" s="2"/>
      <c r="AL1179" s="2"/>
      <c r="AM1179" s="2"/>
      <c r="AN1179" s="2"/>
      <c r="AO1179" s="2"/>
      <c r="AR1179" s="2"/>
      <c r="AS1179" s="2"/>
      <c r="AT1179" s="2"/>
      <c r="AU1179" s="2"/>
      <c r="AV1179" s="2"/>
      <c r="BC1179" s="1"/>
      <c r="BD1179" s="1"/>
      <c r="BE1179" s="1"/>
    </row>
    <row r="1180" spans="1:57" s="3" customFormat="1" x14ac:dyDescent="0.25">
      <c r="A1180"/>
      <c r="B1180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K1180" s="2"/>
      <c r="AL1180" s="2"/>
      <c r="AM1180" s="2"/>
      <c r="AN1180" s="2"/>
      <c r="AO1180" s="2"/>
      <c r="AR1180" s="2"/>
      <c r="AS1180" s="2"/>
      <c r="AT1180" s="2"/>
      <c r="AU1180" s="2"/>
      <c r="AV1180" s="2"/>
      <c r="BC1180" s="1"/>
      <c r="BD1180" s="1"/>
      <c r="BE1180" s="1"/>
    </row>
    <row r="1181" spans="1:57" s="3" customFormat="1" x14ac:dyDescent="0.25">
      <c r="A1181"/>
      <c r="B1181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K1181" s="2"/>
      <c r="AL1181" s="2"/>
      <c r="AM1181" s="2"/>
      <c r="AN1181" s="2"/>
      <c r="AO1181" s="2"/>
      <c r="AR1181" s="2"/>
      <c r="AS1181" s="2"/>
      <c r="AT1181" s="2"/>
      <c r="AU1181" s="2"/>
      <c r="AV1181" s="2"/>
      <c r="BC1181" s="1"/>
      <c r="BD1181" s="1"/>
      <c r="BE1181" s="1"/>
    </row>
    <row r="1182" spans="1:57" s="3" customFormat="1" x14ac:dyDescent="0.25">
      <c r="A1182"/>
      <c r="B118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K1182" s="2"/>
      <c r="AL1182" s="2"/>
      <c r="AM1182" s="2"/>
      <c r="AN1182" s="2"/>
      <c r="AO1182" s="2"/>
      <c r="AR1182" s="2"/>
      <c r="AS1182" s="2"/>
      <c r="AT1182" s="2"/>
      <c r="AU1182" s="2"/>
      <c r="AV1182" s="2"/>
      <c r="BC1182" s="1"/>
      <c r="BD1182" s="1"/>
      <c r="BE1182" s="1"/>
    </row>
    <row r="1183" spans="1:57" s="3" customFormat="1" x14ac:dyDescent="0.25">
      <c r="A1183"/>
      <c r="B1183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K1183" s="2"/>
      <c r="AL1183" s="2"/>
      <c r="AM1183" s="2"/>
      <c r="AN1183" s="2"/>
      <c r="AO1183" s="2"/>
      <c r="AR1183" s="2"/>
      <c r="AS1183" s="2"/>
      <c r="AT1183" s="2"/>
      <c r="AU1183" s="2"/>
      <c r="AV1183" s="2"/>
      <c r="BC1183" s="1"/>
      <c r="BD1183" s="1"/>
      <c r="BE1183" s="1"/>
    </row>
    <row r="1184" spans="1:57" s="3" customFormat="1" x14ac:dyDescent="0.25">
      <c r="A1184"/>
      <c r="B1184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K1184" s="2"/>
      <c r="AL1184" s="2"/>
      <c r="AM1184" s="2"/>
      <c r="AN1184" s="2"/>
      <c r="AO1184" s="2"/>
      <c r="AR1184" s="2"/>
      <c r="AS1184" s="2"/>
      <c r="AT1184" s="2"/>
      <c r="AU1184" s="2"/>
      <c r="AV1184" s="2"/>
      <c r="BC1184" s="1"/>
      <c r="BD1184" s="1"/>
      <c r="BE1184" s="1"/>
    </row>
    <row r="1185" spans="1:57" s="3" customFormat="1" x14ac:dyDescent="0.25">
      <c r="A1185"/>
      <c r="B1185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K1185" s="2"/>
      <c r="AL1185" s="2"/>
      <c r="AM1185" s="2"/>
      <c r="AN1185" s="2"/>
      <c r="AO1185" s="2"/>
      <c r="AR1185" s="2"/>
      <c r="AS1185" s="2"/>
      <c r="AT1185" s="2"/>
      <c r="AU1185" s="2"/>
      <c r="AV1185" s="2"/>
      <c r="BC1185" s="1"/>
      <c r="BD1185" s="1"/>
      <c r="BE1185" s="1"/>
    </row>
    <row r="1186" spans="1:57" s="3" customFormat="1" x14ac:dyDescent="0.25">
      <c r="A1186"/>
      <c r="B1186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K1186" s="2"/>
      <c r="AL1186" s="2"/>
      <c r="AM1186" s="2"/>
      <c r="AN1186" s="2"/>
      <c r="AO1186" s="2"/>
      <c r="AR1186" s="2"/>
      <c r="AS1186" s="2"/>
      <c r="AT1186" s="2"/>
      <c r="AU1186" s="2"/>
      <c r="AV1186" s="2"/>
      <c r="BC1186" s="1"/>
      <c r="BD1186" s="1"/>
      <c r="BE1186" s="1"/>
    </row>
    <row r="1187" spans="1:57" s="3" customFormat="1" x14ac:dyDescent="0.25">
      <c r="A1187"/>
      <c r="B1187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K1187" s="2"/>
      <c r="AL1187" s="2"/>
      <c r="AM1187" s="2"/>
      <c r="AN1187" s="2"/>
      <c r="AO1187" s="2"/>
      <c r="AR1187" s="2"/>
      <c r="AS1187" s="2"/>
      <c r="AT1187" s="2"/>
      <c r="AU1187" s="2"/>
      <c r="AV1187" s="2"/>
      <c r="BC1187" s="1"/>
      <c r="BD1187" s="1"/>
      <c r="BE1187" s="1"/>
    </row>
    <row r="1188" spans="1:57" s="3" customFormat="1" x14ac:dyDescent="0.25">
      <c r="A1188"/>
      <c r="B1188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K1188" s="2"/>
      <c r="AL1188" s="2"/>
      <c r="AM1188" s="2"/>
      <c r="AN1188" s="2"/>
      <c r="AO1188" s="2"/>
      <c r="AR1188" s="2"/>
      <c r="AS1188" s="2"/>
      <c r="AT1188" s="2"/>
      <c r="AU1188" s="2"/>
      <c r="AV1188" s="2"/>
      <c r="BC1188" s="1"/>
      <c r="BD1188" s="1"/>
      <c r="BE1188" s="1"/>
    </row>
    <row r="1189" spans="1:57" s="3" customFormat="1" x14ac:dyDescent="0.25">
      <c r="A1189"/>
      <c r="B1189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K1189" s="2"/>
      <c r="AL1189" s="2"/>
      <c r="AM1189" s="2"/>
      <c r="AN1189" s="2"/>
      <c r="AO1189" s="2"/>
      <c r="AR1189" s="2"/>
      <c r="AS1189" s="2"/>
      <c r="AT1189" s="2"/>
      <c r="AU1189" s="2"/>
      <c r="AV1189" s="2"/>
      <c r="BC1189" s="1"/>
      <c r="BD1189" s="1"/>
      <c r="BE1189" s="1"/>
    </row>
    <row r="1190" spans="1:57" s="3" customFormat="1" x14ac:dyDescent="0.25">
      <c r="A1190"/>
      <c r="B1190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K1190" s="2"/>
      <c r="AL1190" s="2"/>
      <c r="AM1190" s="2"/>
      <c r="AN1190" s="2"/>
      <c r="AO1190" s="2"/>
      <c r="AR1190" s="2"/>
      <c r="AS1190" s="2"/>
      <c r="AT1190" s="2"/>
      <c r="AU1190" s="2"/>
      <c r="AV1190" s="2"/>
      <c r="BC1190" s="1"/>
      <c r="BD1190" s="1"/>
      <c r="BE1190" s="1"/>
    </row>
    <row r="1191" spans="1:57" s="3" customFormat="1" x14ac:dyDescent="0.25">
      <c r="A1191"/>
      <c r="B1191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K1191" s="2"/>
      <c r="AL1191" s="2"/>
      <c r="AM1191" s="2"/>
      <c r="AN1191" s="2"/>
      <c r="AO1191" s="2"/>
      <c r="AR1191" s="2"/>
      <c r="AS1191" s="2"/>
      <c r="AT1191" s="2"/>
      <c r="AU1191" s="2"/>
      <c r="AV1191" s="2"/>
      <c r="BC1191" s="1"/>
      <c r="BD1191" s="1"/>
      <c r="BE1191" s="1"/>
    </row>
    <row r="1192" spans="1:57" s="3" customFormat="1" x14ac:dyDescent="0.25">
      <c r="A1192"/>
      <c r="B119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K1192" s="2"/>
      <c r="AL1192" s="2"/>
      <c r="AM1192" s="2"/>
      <c r="AN1192" s="2"/>
      <c r="AO1192" s="2"/>
      <c r="AR1192" s="2"/>
      <c r="AS1192" s="2"/>
      <c r="AT1192" s="2"/>
      <c r="AU1192" s="2"/>
      <c r="AV1192" s="2"/>
      <c r="BC1192" s="1"/>
      <c r="BD1192" s="1"/>
      <c r="BE1192" s="1"/>
    </row>
    <row r="1193" spans="1:57" s="3" customFormat="1" x14ac:dyDescent="0.25">
      <c r="A1193"/>
      <c r="B1193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K1193" s="2"/>
      <c r="AL1193" s="2"/>
      <c r="AM1193" s="2"/>
      <c r="AN1193" s="2"/>
      <c r="AO1193" s="2"/>
      <c r="AR1193" s="2"/>
      <c r="AS1193" s="2"/>
      <c r="AT1193" s="2"/>
      <c r="AU1193" s="2"/>
      <c r="AV1193" s="2"/>
      <c r="BC1193" s="1"/>
      <c r="BD1193" s="1"/>
      <c r="BE1193" s="1"/>
    </row>
    <row r="1194" spans="1:57" s="3" customFormat="1" x14ac:dyDescent="0.25">
      <c r="A1194"/>
      <c r="B1194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K1194" s="2"/>
      <c r="AL1194" s="2"/>
      <c r="AM1194" s="2"/>
      <c r="AN1194" s="2"/>
      <c r="AO1194" s="2"/>
      <c r="AR1194" s="2"/>
      <c r="AS1194" s="2"/>
      <c r="AT1194" s="2"/>
      <c r="AU1194" s="2"/>
      <c r="AV1194" s="2"/>
      <c r="BC1194" s="1"/>
      <c r="BD1194" s="1"/>
      <c r="BE1194" s="1"/>
    </row>
    <row r="1195" spans="1:57" s="3" customFormat="1" x14ac:dyDescent="0.25">
      <c r="A1195"/>
      <c r="B1195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K1195" s="2"/>
      <c r="AL1195" s="2"/>
      <c r="AM1195" s="2"/>
      <c r="AN1195" s="2"/>
      <c r="AO1195" s="2"/>
      <c r="AR1195" s="2"/>
      <c r="AS1195" s="2"/>
      <c r="AT1195" s="2"/>
      <c r="AU1195" s="2"/>
      <c r="AV1195" s="2"/>
      <c r="BC1195" s="1"/>
      <c r="BD1195" s="1"/>
      <c r="BE1195" s="1"/>
    </row>
    <row r="1196" spans="1:57" s="3" customFormat="1" x14ac:dyDescent="0.25">
      <c r="A1196"/>
      <c r="B1196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K1196" s="2"/>
      <c r="AL1196" s="2"/>
      <c r="AM1196" s="2"/>
      <c r="AN1196" s="2"/>
      <c r="AO1196" s="2"/>
      <c r="AR1196" s="2"/>
      <c r="AS1196" s="2"/>
      <c r="AT1196" s="2"/>
      <c r="AU1196" s="2"/>
      <c r="AV1196" s="2"/>
      <c r="BC1196" s="1"/>
      <c r="BD1196" s="1"/>
      <c r="BE1196" s="1"/>
    </row>
    <row r="1197" spans="1:57" s="3" customFormat="1" x14ac:dyDescent="0.25">
      <c r="A1197"/>
      <c r="B1197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K1197" s="2"/>
      <c r="AL1197" s="2"/>
      <c r="AM1197" s="2"/>
      <c r="AN1197" s="2"/>
      <c r="AO1197" s="2"/>
      <c r="AR1197" s="2"/>
      <c r="AS1197" s="2"/>
      <c r="AT1197" s="2"/>
      <c r="AU1197" s="2"/>
      <c r="AV1197" s="2"/>
      <c r="BC1197" s="1"/>
      <c r="BD1197" s="1"/>
      <c r="BE1197" s="1"/>
    </row>
    <row r="1198" spans="1:57" s="3" customFormat="1" x14ac:dyDescent="0.25">
      <c r="A1198"/>
      <c r="B1198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K1198" s="2"/>
      <c r="AL1198" s="2"/>
      <c r="AM1198" s="2"/>
      <c r="AN1198" s="2"/>
      <c r="AO1198" s="2"/>
      <c r="AR1198" s="2"/>
      <c r="AS1198" s="2"/>
      <c r="AT1198" s="2"/>
      <c r="AU1198" s="2"/>
      <c r="AV1198" s="2"/>
      <c r="BC1198" s="1"/>
      <c r="BD1198" s="1"/>
      <c r="BE1198" s="1"/>
    </row>
    <row r="1199" spans="1:57" s="3" customFormat="1" x14ac:dyDescent="0.25">
      <c r="A1199"/>
      <c r="B1199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K1199" s="2"/>
      <c r="AL1199" s="2"/>
      <c r="AM1199" s="2"/>
      <c r="AN1199" s="2"/>
      <c r="AO1199" s="2"/>
      <c r="AR1199" s="2"/>
      <c r="AS1199" s="2"/>
      <c r="AT1199" s="2"/>
      <c r="AU1199" s="2"/>
      <c r="AV1199" s="2"/>
      <c r="BC1199" s="1"/>
      <c r="BD1199" s="1"/>
      <c r="BE1199" s="1"/>
    </row>
    <row r="1200" spans="1:57" s="3" customFormat="1" x14ac:dyDescent="0.25">
      <c r="A1200"/>
      <c r="B1200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K1200" s="2"/>
      <c r="AL1200" s="2"/>
      <c r="AM1200" s="2"/>
      <c r="AN1200" s="2"/>
      <c r="AO1200" s="2"/>
      <c r="AR1200" s="2"/>
      <c r="AS1200" s="2"/>
      <c r="AT1200" s="2"/>
      <c r="AU1200" s="2"/>
      <c r="AV1200" s="2"/>
      <c r="BC1200" s="1"/>
      <c r="BD1200" s="1"/>
      <c r="BE1200" s="1"/>
    </row>
    <row r="1201" spans="1:57" s="3" customFormat="1" x14ac:dyDescent="0.25">
      <c r="A1201"/>
      <c r="B1201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K1201" s="2"/>
      <c r="AL1201" s="2"/>
      <c r="AM1201" s="2"/>
      <c r="AN1201" s="2"/>
      <c r="AO1201" s="2"/>
      <c r="AR1201" s="2"/>
      <c r="AS1201" s="2"/>
      <c r="AT1201" s="2"/>
      <c r="AU1201" s="2"/>
      <c r="AV1201" s="2"/>
      <c r="BC1201" s="1"/>
      <c r="BD1201" s="1"/>
      <c r="BE1201" s="1"/>
    </row>
    <row r="1202" spans="1:57" s="3" customFormat="1" x14ac:dyDescent="0.25">
      <c r="A1202"/>
      <c r="B120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K1202" s="2"/>
      <c r="AL1202" s="2"/>
      <c r="AM1202" s="2"/>
      <c r="AN1202" s="2"/>
      <c r="AO1202" s="2"/>
      <c r="AR1202" s="2"/>
      <c r="AS1202" s="2"/>
      <c r="AT1202" s="2"/>
      <c r="AU1202" s="2"/>
      <c r="AV1202" s="2"/>
      <c r="BC1202" s="1"/>
      <c r="BD1202" s="1"/>
      <c r="BE1202" s="1"/>
    </row>
    <row r="1203" spans="1:57" s="3" customFormat="1" x14ac:dyDescent="0.25">
      <c r="A1203"/>
      <c r="B1203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K1203" s="2"/>
      <c r="AL1203" s="2"/>
      <c r="AM1203" s="2"/>
      <c r="AN1203" s="2"/>
      <c r="AO1203" s="2"/>
      <c r="AR1203" s="2"/>
      <c r="AS1203" s="2"/>
      <c r="AT1203" s="2"/>
      <c r="AU1203" s="2"/>
      <c r="AV1203" s="2"/>
      <c r="BC1203" s="1"/>
      <c r="BD1203" s="1"/>
      <c r="BE1203" s="1"/>
    </row>
    <row r="1204" spans="1:57" s="3" customFormat="1" x14ac:dyDescent="0.25">
      <c r="A1204"/>
      <c r="B1204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K1204" s="2"/>
      <c r="AL1204" s="2"/>
      <c r="AM1204" s="2"/>
      <c r="AN1204" s="2"/>
      <c r="AO1204" s="2"/>
      <c r="AR1204" s="2"/>
      <c r="AS1204" s="2"/>
      <c r="AT1204" s="2"/>
      <c r="AU1204" s="2"/>
      <c r="AV1204" s="2"/>
      <c r="BC1204" s="1"/>
      <c r="BD1204" s="1"/>
      <c r="BE1204" s="1"/>
    </row>
    <row r="1205" spans="1:57" s="3" customFormat="1" x14ac:dyDescent="0.25">
      <c r="A1205"/>
      <c r="B1205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K1205" s="2"/>
      <c r="AL1205" s="2"/>
      <c r="AM1205" s="2"/>
      <c r="AN1205" s="2"/>
      <c r="AO1205" s="2"/>
      <c r="AR1205" s="2"/>
      <c r="AS1205" s="2"/>
      <c r="AT1205" s="2"/>
      <c r="AU1205" s="2"/>
      <c r="AV1205" s="2"/>
      <c r="BC1205" s="1"/>
      <c r="BD1205" s="1"/>
      <c r="BE1205" s="1"/>
    </row>
    <row r="1206" spans="1:57" s="3" customFormat="1" x14ac:dyDescent="0.25">
      <c r="A1206"/>
      <c r="B1206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K1206" s="2"/>
      <c r="AL1206" s="2"/>
      <c r="AM1206" s="2"/>
      <c r="AN1206" s="2"/>
      <c r="AO1206" s="2"/>
      <c r="AR1206" s="2"/>
      <c r="AS1206" s="2"/>
      <c r="AT1206" s="2"/>
      <c r="AU1206" s="2"/>
      <c r="AV1206" s="2"/>
      <c r="BC1206" s="1"/>
      <c r="BD1206" s="1"/>
      <c r="BE1206" s="1"/>
    </row>
    <row r="1207" spans="1:57" s="3" customFormat="1" x14ac:dyDescent="0.25">
      <c r="A1207"/>
      <c r="B1207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K1207" s="2"/>
      <c r="AL1207" s="2"/>
      <c r="AM1207" s="2"/>
      <c r="AN1207" s="2"/>
      <c r="AO1207" s="2"/>
      <c r="AR1207" s="2"/>
      <c r="AS1207" s="2"/>
      <c r="AT1207" s="2"/>
      <c r="AU1207" s="2"/>
      <c r="AV1207" s="2"/>
      <c r="BC1207" s="1"/>
      <c r="BD1207" s="1"/>
      <c r="BE1207" s="1"/>
    </row>
    <row r="1208" spans="1:57" s="3" customFormat="1" x14ac:dyDescent="0.25">
      <c r="A1208"/>
      <c r="B1208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K1208" s="2"/>
      <c r="AL1208" s="2"/>
      <c r="AM1208" s="2"/>
      <c r="AN1208" s="2"/>
      <c r="AO1208" s="2"/>
      <c r="AR1208" s="2"/>
      <c r="AS1208" s="2"/>
      <c r="AT1208" s="2"/>
      <c r="AU1208" s="2"/>
      <c r="AV1208" s="2"/>
      <c r="BC1208" s="1"/>
      <c r="BD1208" s="1"/>
      <c r="BE1208" s="1"/>
    </row>
    <row r="1209" spans="1:57" s="3" customFormat="1" x14ac:dyDescent="0.25">
      <c r="A1209"/>
      <c r="B1209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K1209" s="2"/>
      <c r="AL1209" s="2"/>
      <c r="AM1209" s="2"/>
      <c r="AN1209" s="2"/>
      <c r="AO1209" s="2"/>
      <c r="AR1209" s="2"/>
      <c r="AS1209" s="2"/>
      <c r="AT1209" s="2"/>
      <c r="AU1209" s="2"/>
      <c r="AV1209" s="2"/>
      <c r="BC1209" s="1"/>
      <c r="BD1209" s="1"/>
      <c r="BE1209" s="1"/>
    </row>
    <row r="1210" spans="1:57" s="3" customFormat="1" x14ac:dyDescent="0.25">
      <c r="A1210"/>
      <c r="B1210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K1210" s="2"/>
      <c r="AL1210" s="2"/>
      <c r="AM1210" s="2"/>
      <c r="AN1210" s="2"/>
      <c r="AO1210" s="2"/>
      <c r="AR1210" s="2"/>
      <c r="AS1210" s="2"/>
      <c r="AT1210" s="2"/>
      <c r="AU1210" s="2"/>
      <c r="AV1210" s="2"/>
      <c r="BC1210" s="1"/>
      <c r="BD1210" s="1"/>
      <c r="BE1210" s="1"/>
    </row>
    <row r="1211" spans="1:57" s="3" customFormat="1" x14ac:dyDescent="0.25">
      <c r="A1211"/>
      <c r="B1211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K1211" s="2"/>
      <c r="AL1211" s="2"/>
      <c r="AM1211" s="2"/>
      <c r="AN1211" s="2"/>
      <c r="AO1211" s="2"/>
      <c r="AR1211" s="2"/>
      <c r="AS1211" s="2"/>
      <c r="AT1211" s="2"/>
      <c r="AU1211" s="2"/>
      <c r="AV1211" s="2"/>
      <c r="BC1211" s="1"/>
      <c r="BD1211" s="1"/>
      <c r="BE1211" s="1"/>
    </row>
    <row r="1212" spans="1:57" s="3" customFormat="1" x14ac:dyDescent="0.25">
      <c r="A1212"/>
      <c r="B121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K1212" s="2"/>
      <c r="AL1212" s="2"/>
      <c r="AM1212" s="2"/>
      <c r="AN1212" s="2"/>
      <c r="AO1212" s="2"/>
      <c r="AR1212" s="2"/>
      <c r="AS1212" s="2"/>
      <c r="AT1212" s="2"/>
      <c r="AU1212" s="2"/>
      <c r="AV1212" s="2"/>
      <c r="BC1212" s="1"/>
      <c r="BD1212" s="1"/>
      <c r="BE1212" s="1"/>
    </row>
    <row r="1213" spans="1:57" s="3" customFormat="1" x14ac:dyDescent="0.25">
      <c r="A1213"/>
      <c r="B1213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K1213" s="2"/>
      <c r="AL1213" s="2"/>
      <c r="AM1213" s="2"/>
      <c r="AN1213" s="2"/>
      <c r="AO1213" s="2"/>
      <c r="AR1213" s="2"/>
      <c r="AS1213" s="2"/>
      <c r="AT1213" s="2"/>
      <c r="AU1213" s="2"/>
      <c r="AV1213" s="2"/>
      <c r="BC1213" s="1"/>
      <c r="BD1213" s="1"/>
      <c r="BE1213" s="1"/>
    </row>
    <row r="1214" spans="1:57" s="3" customFormat="1" x14ac:dyDescent="0.25">
      <c r="A1214"/>
      <c r="B1214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K1214" s="2"/>
      <c r="AL1214" s="2"/>
      <c r="AM1214" s="2"/>
      <c r="AN1214" s="2"/>
      <c r="AO1214" s="2"/>
      <c r="AR1214" s="2"/>
      <c r="AS1214" s="2"/>
      <c r="AT1214" s="2"/>
      <c r="AU1214" s="2"/>
      <c r="AV1214" s="2"/>
      <c r="BC1214" s="1"/>
      <c r="BD1214" s="1"/>
      <c r="BE1214" s="1"/>
    </row>
    <row r="1215" spans="1:57" s="3" customFormat="1" x14ac:dyDescent="0.25">
      <c r="A1215"/>
      <c r="B1215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K1215" s="2"/>
      <c r="AL1215" s="2"/>
      <c r="AM1215" s="2"/>
      <c r="AN1215" s="2"/>
      <c r="AO1215" s="2"/>
      <c r="AR1215" s="2"/>
      <c r="AS1215" s="2"/>
      <c r="AT1215" s="2"/>
      <c r="AU1215" s="2"/>
      <c r="AV1215" s="2"/>
      <c r="BC1215" s="1"/>
      <c r="BD1215" s="1"/>
      <c r="BE1215" s="1"/>
    </row>
    <row r="1216" spans="1:57" s="3" customFormat="1" x14ac:dyDescent="0.25">
      <c r="A1216"/>
      <c r="B1216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K1216" s="2"/>
      <c r="AL1216" s="2"/>
      <c r="AM1216" s="2"/>
      <c r="AN1216" s="2"/>
      <c r="AO1216" s="2"/>
      <c r="AR1216" s="2"/>
      <c r="AS1216" s="2"/>
      <c r="AT1216" s="2"/>
      <c r="AU1216" s="2"/>
      <c r="AV1216" s="2"/>
      <c r="BC1216" s="1"/>
      <c r="BD1216" s="1"/>
      <c r="BE1216" s="1"/>
    </row>
    <row r="1217" spans="1:57" s="3" customFormat="1" x14ac:dyDescent="0.25">
      <c r="A1217"/>
      <c r="B1217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K1217" s="2"/>
      <c r="AL1217" s="2"/>
      <c r="AM1217" s="2"/>
      <c r="AN1217" s="2"/>
      <c r="AO1217" s="2"/>
      <c r="AR1217" s="2"/>
      <c r="AS1217" s="2"/>
      <c r="AT1217" s="2"/>
      <c r="AU1217" s="2"/>
      <c r="AV1217" s="2"/>
      <c r="BC1217" s="1"/>
      <c r="BD1217" s="1"/>
      <c r="BE1217" s="1"/>
    </row>
    <row r="1218" spans="1:57" s="3" customFormat="1" x14ac:dyDescent="0.25">
      <c r="A1218"/>
      <c r="B1218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K1218" s="2"/>
      <c r="AL1218" s="2"/>
      <c r="AM1218" s="2"/>
      <c r="AN1218" s="2"/>
      <c r="AO1218" s="2"/>
      <c r="AR1218" s="2"/>
      <c r="AS1218" s="2"/>
      <c r="AT1218" s="2"/>
      <c r="AU1218" s="2"/>
      <c r="AV1218" s="2"/>
      <c r="BC1218" s="1"/>
      <c r="BD1218" s="1"/>
      <c r="BE1218" s="1"/>
    </row>
    <row r="1219" spans="1:57" s="3" customFormat="1" x14ac:dyDescent="0.25">
      <c r="A1219"/>
      <c r="B1219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K1219" s="2"/>
      <c r="AL1219" s="2"/>
      <c r="AM1219" s="2"/>
      <c r="AN1219" s="2"/>
      <c r="AO1219" s="2"/>
      <c r="AR1219" s="2"/>
      <c r="AS1219" s="2"/>
      <c r="AT1219" s="2"/>
      <c r="AU1219" s="2"/>
      <c r="AV1219" s="2"/>
      <c r="BC1219" s="1"/>
      <c r="BD1219" s="1"/>
      <c r="BE1219" s="1"/>
    </row>
    <row r="1220" spans="1:57" s="3" customFormat="1" x14ac:dyDescent="0.25">
      <c r="A1220"/>
      <c r="B1220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K1220" s="2"/>
      <c r="AL1220" s="2"/>
      <c r="AM1220" s="2"/>
      <c r="AN1220" s="2"/>
      <c r="AO1220" s="2"/>
      <c r="AR1220" s="2"/>
      <c r="AS1220" s="2"/>
      <c r="AT1220" s="2"/>
      <c r="AU1220" s="2"/>
      <c r="AV1220" s="2"/>
      <c r="BC1220" s="1"/>
      <c r="BD1220" s="1"/>
      <c r="BE1220" s="1"/>
    </row>
    <row r="1221" spans="1:57" s="3" customFormat="1" x14ac:dyDescent="0.25">
      <c r="A1221"/>
      <c r="B1221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K1221" s="2"/>
      <c r="AL1221" s="2"/>
      <c r="AM1221" s="2"/>
      <c r="AN1221" s="2"/>
      <c r="AO1221" s="2"/>
      <c r="AR1221" s="2"/>
      <c r="AS1221" s="2"/>
      <c r="AT1221" s="2"/>
      <c r="AU1221" s="2"/>
      <c r="AV1221" s="2"/>
      <c r="BC1221" s="1"/>
      <c r="BD1221" s="1"/>
      <c r="BE1221" s="1"/>
    </row>
    <row r="1222" spans="1:57" s="3" customFormat="1" x14ac:dyDescent="0.25">
      <c r="A1222"/>
      <c r="B122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K1222" s="2"/>
      <c r="AL1222" s="2"/>
      <c r="AM1222" s="2"/>
      <c r="AN1222" s="2"/>
      <c r="AO1222" s="2"/>
      <c r="AR1222" s="2"/>
      <c r="AS1222" s="2"/>
      <c r="AT1222" s="2"/>
      <c r="AU1222" s="2"/>
      <c r="AV1222" s="2"/>
      <c r="BC1222" s="1"/>
      <c r="BD1222" s="1"/>
      <c r="BE1222" s="1"/>
    </row>
    <row r="1223" spans="1:57" s="3" customFormat="1" x14ac:dyDescent="0.25">
      <c r="A1223"/>
      <c r="B1223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K1223" s="2"/>
      <c r="AL1223" s="2"/>
      <c r="AM1223" s="2"/>
      <c r="AN1223" s="2"/>
      <c r="AO1223" s="2"/>
      <c r="AR1223" s="2"/>
      <c r="AS1223" s="2"/>
      <c r="AT1223" s="2"/>
      <c r="AU1223" s="2"/>
      <c r="AV1223" s="2"/>
      <c r="BC1223" s="1"/>
      <c r="BD1223" s="1"/>
      <c r="BE1223" s="1"/>
    </row>
    <row r="1224" spans="1:57" s="3" customFormat="1" x14ac:dyDescent="0.25">
      <c r="A1224"/>
      <c r="B1224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K1224" s="2"/>
      <c r="AL1224" s="2"/>
      <c r="AM1224" s="2"/>
      <c r="AN1224" s="2"/>
      <c r="AO1224" s="2"/>
      <c r="AR1224" s="2"/>
      <c r="AS1224" s="2"/>
      <c r="AT1224" s="2"/>
      <c r="AU1224" s="2"/>
      <c r="AV1224" s="2"/>
      <c r="BC1224" s="1"/>
      <c r="BD1224" s="1"/>
      <c r="BE1224" s="1"/>
    </row>
    <row r="1225" spans="1:57" s="3" customFormat="1" x14ac:dyDescent="0.25">
      <c r="A1225"/>
      <c r="B1225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K1225" s="2"/>
      <c r="AL1225" s="2"/>
      <c r="AM1225" s="2"/>
      <c r="AN1225" s="2"/>
      <c r="AO1225" s="2"/>
      <c r="AR1225" s="2"/>
      <c r="AS1225" s="2"/>
      <c r="AT1225" s="2"/>
      <c r="AU1225" s="2"/>
      <c r="AV1225" s="2"/>
      <c r="BC1225" s="1"/>
      <c r="BD1225" s="1"/>
      <c r="BE1225" s="1"/>
    </row>
    <row r="1226" spans="1:57" s="3" customFormat="1" x14ac:dyDescent="0.25">
      <c r="A1226"/>
      <c r="B1226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K1226" s="2"/>
      <c r="AL1226" s="2"/>
      <c r="AM1226" s="2"/>
      <c r="AN1226" s="2"/>
      <c r="AO1226" s="2"/>
      <c r="AR1226" s="2"/>
      <c r="AS1226" s="2"/>
      <c r="AT1226" s="2"/>
      <c r="AU1226" s="2"/>
      <c r="AV1226" s="2"/>
      <c r="BC1226" s="1"/>
      <c r="BD1226" s="1"/>
      <c r="BE1226" s="1"/>
    </row>
    <row r="1227" spans="1:57" s="3" customFormat="1" x14ac:dyDescent="0.25">
      <c r="A1227"/>
      <c r="B1227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K1227" s="2"/>
      <c r="AL1227" s="2"/>
      <c r="AM1227" s="2"/>
      <c r="AN1227" s="2"/>
      <c r="AO1227" s="2"/>
      <c r="AR1227" s="2"/>
      <c r="AS1227" s="2"/>
      <c r="AT1227" s="2"/>
      <c r="AU1227" s="2"/>
      <c r="AV1227" s="2"/>
      <c r="BC1227" s="1"/>
      <c r="BD1227" s="1"/>
      <c r="BE1227" s="1"/>
    </row>
    <row r="1228" spans="1:57" s="3" customFormat="1" x14ac:dyDescent="0.25">
      <c r="A1228"/>
      <c r="B1228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K1228" s="2"/>
      <c r="AL1228" s="2"/>
      <c r="AM1228" s="2"/>
      <c r="AN1228" s="2"/>
      <c r="AO1228" s="2"/>
      <c r="AR1228" s="2"/>
      <c r="AS1228" s="2"/>
      <c r="AT1228" s="2"/>
      <c r="AU1228" s="2"/>
      <c r="AV1228" s="2"/>
      <c r="BC1228" s="1"/>
      <c r="BD1228" s="1"/>
      <c r="BE1228" s="1"/>
    </row>
    <row r="1229" spans="1:57" s="3" customFormat="1" x14ac:dyDescent="0.25">
      <c r="A1229"/>
      <c r="B1229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K1229" s="2"/>
      <c r="AL1229" s="2"/>
      <c r="AM1229" s="2"/>
      <c r="AN1229" s="2"/>
      <c r="AO1229" s="2"/>
      <c r="AR1229" s="2"/>
      <c r="AS1229" s="2"/>
      <c r="AT1229" s="2"/>
      <c r="AU1229" s="2"/>
      <c r="AV1229" s="2"/>
      <c r="BC1229" s="1"/>
      <c r="BD1229" s="1"/>
      <c r="BE1229" s="1"/>
    </row>
  </sheetData>
  <sheetProtection algorithmName="SHA-512" hashValue="giccZkpsbBUui/m/OXA4f+puUgEpSUWNoBKXuIXVW9+uquURiguF+C44/AoZXFHFb71s90apEnsY4ltXtI2o8g==" saltValue="FyQD3DJ8TLaJhjch1M9MGQ==" spinCount="100000" sheet="1" objects="1" scenarios="1"/>
  <mergeCells count="27">
    <mergeCell ref="A7:AX7"/>
    <mergeCell ref="A11:B11"/>
    <mergeCell ref="A5:G5"/>
    <mergeCell ref="A6:G6"/>
    <mergeCell ref="H5:S5"/>
    <mergeCell ref="H6:S6"/>
    <mergeCell ref="A15:B15"/>
    <mergeCell ref="C13:R13"/>
    <mergeCell ref="T13:AI13"/>
    <mergeCell ref="AK13:AP13"/>
    <mergeCell ref="A14:B14"/>
    <mergeCell ref="AY13:BE13"/>
    <mergeCell ref="AR13:AW13"/>
    <mergeCell ref="C3:AX3"/>
    <mergeCell ref="C4:AX4"/>
    <mergeCell ref="A1:AX1"/>
    <mergeCell ref="A2:AX2"/>
    <mergeCell ref="A8:AX8"/>
    <mergeCell ref="A3:B3"/>
    <mergeCell ref="T5:AJ5"/>
    <mergeCell ref="T6:AJ6"/>
    <mergeCell ref="AK5:AX5"/>
    <mergeCell ref="AK6:AX6"/>
    <mergeCell ref="A9:B9"/>
    <mergeCell ref="A10:B10"/>
    <mergeCell ref="A12:B12"/>
    <mergeCell ref="A4:B4"/>
  </mergeCells>
  <dataValidations count="1">
    <dataValidation type="list" allowBlank="1" showInputMessage="1" showErrorMessage="1" sqref="T9:AH12 C9:Q12 AK9:AO12 AR9:AV12">
      <formula1>CO_List</formula1>
    </dataValidation>
  </dataValidations>
  <pageMargins left="0.19685039370078741" right="0.23622047244094491" top="0.55118110236220474" bottom="0.55118110236220474" header="0.31496062992125984" footer="3.937007874015748E-2"/>
  <pageSetup paperSize="9" scale="7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230"/>
  <sheetViews>
    <sheetView topLeftCell="A6" zoomScaleNormal="100" zoomScaleSheetLayoutView="90" workbookViewId="0">
      <selection activeCell="E11" sqref="E11"/>
    </sheetView>
  </sheetViews>
  <sheetFormatPr defaultRowHeight="15" x14ac:dyDescent="0.25"/>
  <cols>
    <col min="1" max="1" width="3.7109375" bestFit="1" customWidth="1"/>
    <col min="2" max="2" width="24" bestFit="1" customWidth="1"/>
    <col min="3" max="3" width="3.28515625" style="4" bestFit="1" customWidth="1"/>
    <col min="4" max="4" width="3.28515625" style="4" customWidth="1"/>
    <col min="5" max="5" width="3.28515625" style="4" bestFit="1" customWidth="1"/>
    <col min="6" max="6" width="3.28515625" style="4" customWidth="1"/>
    <col min="7" max="7" width="3.28515625" style="4" bestFit="1" customWidth="1"/>
    <col min="8" max="8" width="3.28515625" style="4" customWidth="1"/>
    <col min="9" max="9" width="3.28515625" style="4" bestFit="1" customWidth="1"/>
    <col min="10" max="10" width="3.28515625" style="4" customWidth="1"/>
    <col min="11" max="11" width="3.28515625" style="4" bestFit="1" customWidth="1"/>
    <col min="12" max="12" width="3.28515625" style="2" customWidth="1"/>
    <col min="13" max="13" width="5.28515625" style="3" bestFit="1" customWidth="1"/>
    <col min="14" max="14" width="1.7109375" style="3" customWidth="1"/>
    <col min="15" max="23" width="3.28515625" style="4" bestFit="1" customWidth="1"/>
    <col min="24" max="24" width="4.28515625" style="4" customWidth="1"/>
    <col min="25" max="25" width="5.28515625" style="3" bestFit="1" customWidth="1"/>
    <col min="26" max="26" width="1.7109375" style="3" customWidth="1"/>
    <col min="27" max="31" width="4.28515625" style="4" bestFit="1" customWidth="1"/>
    <col min="32" max="32" width="5.28515625" style="3" bestFit="1" customWidth="1"/>
    <col min="33" max="33" width="1.7109375" style="3" customWidth="1"/>
    <col min="34" max="41" width="4.7109375" style="3" customWidth="1"/>
    <col min="42" max="47" width="4.7109375" style="1" customWidth="1"/>
  </cols>
  <sheetData>
    <row r="1" spans="1:47" ht="19.899999999999999" customHeight="1" x14ac:dyDescent="0.3">
      <c r="A1" s="130" t="s">
        <v>21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53"/>
      <c r="AI1" s="53"/>
      <c r="AJ1" s="53"/>
      <c r="AK1" s="53"/>
      <c r="AL1" s="53"/>
      <c r="AM1" s="53"/>
      <c r="AN1" s="53"/>
      <c r="AO1" s="53"/>
      <c r="AP1" s="54"/>
      <c r="AQ1" s="54"/>
      <c r="AR1" s="54"/>
      <c r="AS1" s="54"/>
      <c r="AT1" s="54"/>
      <c r="AU1" s="54"/>
    </row>
    <row r="2" spans="1:47" ht="19.899999999999999" customHeight="1" x14ac:dyDescent="0.3">
      <c r="A2" s="130" t="s">
        <v>17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53"/>
      <c r="AI2" s="53"/>
      <c r="AJ2" s="53"/>
      <c r="AK2" s="53"/>
      <c r="AL2" s="53"/>
      <c r="AM2" s="53"/>
      <c r="AN2" s="53"/>
      <c r="AO2" s="53"/>
      <c r="AP2" s="54"/>
      <c r="AQ2" s="54"/>
      <c r="AR2" s="54"/>
      <c r="AS2" s="54"/>
      <c r="AT2" s="54"/>
      <c r="AU2" s="54"/>
    </row>
    <row r="3" spans="1:47" ht="18" customHeight="1" x14ac:dyDescent="0.3">
      <c r="A3" s="117" t="s">
        <v>13</v>
      </c>
      <c r="B3" s="117"/>
      <c r="C3" s="131" t="str">
        <f>IF(ISBLANK(Tests!C3),"",Tests!C3)</f>
        <v>CS368 WEB TECHNOLOGIES</v>
      </c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53"/>
      <c r="AI3" s="53"/>
      <c r="AJ3" s="53"/>
      <c r="AK3" s="53"/>
      <c r="AL3" s="53"/>
      <c r="AM3" s="53"/>
      <c r="AN3" s="53"/>
      <c r="AO3" s="53"/>
      <c r="AP3" s="54"/>
      <c r="AQ3" s="54"/>
      <c r="AR3" s="54"/>
      <c r="AS3" s="54"/>
      <c r="AT3" s="54"/>
      <c r="AU3" s="54"/>
    </row>
    <row r="4" spans="1:47" ht="18" customHeight="1" x14ac:dyDescent="0.3">
      <c r="A4" s="117" t="s">
        <v>14</v>
      </c>
      <c r="B4" s="117"/>
      <c r="C4" s="131" t="str">
        <f>IF(ISBLANK(Tests!C4),"",Tests!C4)</f>
        <v>CHAITHANYA C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53"/>
      <c r="AI4" s="53"/>
      <c r="AJ4" s="53"/>
      <c r="AK4" s="53"/>
      <c r="AL4" s="53"/>
      <c r="AM4" s="53"/>
      <c r="AN4" s="53"/>
      <c r="AO4" s="53"/>
      <c r="AP4" s="54"/>
      <c r="AQ4" s="54"/>
      <c r="AR4" s="54"/>
      <c r="AS4" s="54"/>
      <c r="AT4" s="54"/>
      <c r="AU4" s="54"/>
    </row>
    <row r="5" spans="1:47" ht="19.899999999999999" customHeight="1" x14ac:dyDescent="0.3">
      <c r="A5" s="117" t="s">
        <v>15</v>
      </c>
      <c r="B5" s="117"/>
      <c r="C5" s="117" t="s">
        <v>16</v>
      </c>
      <c r="D5" s="117"/>
      <c r="E5" s="117"/>
      <c r="F5" s="117"/>
      <c r="G5" s="117"/>
      <c r="H5" s="117"/>
      <c r="I5" s="117"/>
      <c r="J5" s="117"/>
      <c r="K5" s="117"/>
      <c r="L5" s="117"/>
      <c r="M5" s="117" t="s">
        <v>22</v>
      </c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 t="s">
        <v>95</v>
      </c>
      <c r="Z5" s="117"/>
      <c r="AA5" s="117"/>
      <c r="AB5" s="117"/>
      <c r="AC5" s="117"/>
      <c r="AD5" s="117"/>
      <c r="AE5" s="117"/>
      <c r="AF5" s="117"/>
      <c r="AG5" s="117"/>
      <c r="AH5" s="53"/>
      <c r="AI5" s="53"/>
      <c r="AJ5" s="53"/>
      <c r="AK5" s="53"/>
      <c r="AL5" s="53"/>
      <c r="AM5" s="53"/>
      <c r="AN5" s="53"/>
      <c r="AO5" s="53"/>
      <c r="AP5" s="54"/>
      <c r="AQ5" s="54"/>
      <c r="AR5" s="54"/>
      <c r="AS5" s="54"/>
      <c r="AT5" s="54"/>
      <c r="AU5" s="54"/>
    </row>
    <row r="6" spans="1:47" ht="18" customHeight="1" x14ac:dyDescent="0.3">
      <c r="A6" s="118" t="str">
        <f>IF(ISBLANK(Tests!A6),"",Tests!A6)</f>
        <v>S6 CSE 2018</v>
      </c>
      <c r="B6" s="118"/>
      <c r="C6" s="118">
        <f>Tests!H6</f>
        <v>63</v>
      </c>
      <c r="D6" s="118"/>
      <c r="E6" s="118"/>
      <c r="F6" s="118"/>
      <c r="G6" s="118"/>
      <c r="H6" s="118"/>
      <c r="I6" s="118"/>
      <c r="J6" s="118"/>
      <c r="K6" s="118"/>
      <c r="L6" s="118"/>
      <c r="M6" s="118">
        <f>Tests!T6</f>
        <v>6</v>
      </c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>
        <f>Tests!AK6</f>
        <v>60</v>
      </c>
      <c r="Z6" s="118"/>
      <c r="AA6" s="118"/>
      <c r="AB6" s="118"/>
      <c r="AC6" s="118"/>
      <c r="AD6" s="118"/>
      <c r="AE6" s="118"/>
      <c r="AF6" s="118"/>
      <c r="AG6" s="118"/>
      <c r="AH6" s="53"/>
      <c r="AI6" s="53"/>
      <c r="AJ6" s="53"/>
      <c r="AK6" s="53"/>
      <c r="AL6" s="53"/>
      <c r="AM6" s="53"/>
      <c r="AN6" s="53"/>
      <c r="AO6" s="53"/>
      <c r="AP6" s="54"/>
      <c r="AQ6" s="54"/>
      <c r="AR6" s="54"/>
      <c r="AS6" s="54"/>
      <c r="AT6" s="54"/>
      <c r="AU6" s="54"/>
    </row>
    <row r="7" spans="1:47" ht="40.15" customHeight="1" x14ac:dyDescent="0.3">
      <c r="A7" s="129" t="s">
        <v>75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53"/>
      <c r="AI7" s="53"/>
      <c r="AJ7" s="53"/>
      <c r="AK7" s="53"/>
      <c r="AL7" s="53"/>
      <c r="AM7" s="53"/>
      <c r="AN7" s="53"/>
      <c r="AO7" s="53"/>
      <c r="AP7" s="54"/>
      <c r="AQ7" s="54"/>
      <c r="AR7" s="54"/>
      <c r="AS7" s="54"/>
      <c r="AT7" s="54"/>
      <c r="AU7" s="54"/>
    </row>
    <row r="8" spans="1:47" ht="15.6" customHeight="1" x14ac:dyDescent="0.3">
      <c r="A8" s="105" t="s">
        <v>81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53"/>
      <c r="AI8" s="53"/>
      <c r="AJ8" s="53"/>
      <c r="AK8" s="53"/>
      <c r="AL8" s="53"/>
      <c r="AM8" s="53"/>
      <c r="AN8" s="53"/>
      <c r="AO8" s="53"/>
      <c r="AP8" s="54"/>
      <c r="AQ8" s="54"/>
      <c r="AR8" s="54"/>
      <c r="AS8" s="54"/>
      <c r="AT8" s="54"/>
      <c r="AU8" s="54"/>
    </row>
    <row r="9" spans="1:47" s="5" customFormat="1" ht="18" customHeight="1" x14ac:dyDescent="0.25">
      <c r="A9" s="111" t="s">
        <v>20</v>
      </c>
      <c r="B9" s="111"/>
      <c r="C9" s="55">
        <v>1</v>
      </c>
      <c r="D9" s="55"/>
      <c r="E9" s="55">
        <v>2</v>
      </c>
      <c r="F9" s="55"/>
      <c r="G9" s="55"/>
      <c r="H9" s="55"/>
      <c r="I9" s="55"/>
      <c r="J9" s="55"/>
      <c r="K9" s="61"/>
      <c r="L9" s="61"/>
      <c r="M9" s="56"/>
      <c r="N9" s="57"/>
      <c r="O9" s="55"/>
      <c r="P9" s="55"/>
      <c r="Q9" s="55"/>
      <c r="R9" s="55"/>
      <c r="S9" s="55"/>
      <c r="T9" s="55"/>
      <c r="U9" s="55"/>
      <c r="V9" s="55"/>
      <c r="W9" s="55"/>
      <c r="X9" s="55"/>
      <c r="Y9" s="56"/>
      <c r="Z9" s="57"/>
      <c r="AA9" s="55"/>
      <c r="AB9" s="55"/>
      <c r="AC9" s="55"/>
      <c r="AD9" s="55"/>
      <c r="AE9" s="55"/>
      <c r="AF9" s="56"/>
      <c r="AG9" s="58"/>
      <c r="AH9" s="59"/>
      <c r="AI9" s="59"/>
      <c r="AJ9" s="59"/>
      <c r="AK9" s="59"/>
      <c r="AL9" s="59"/>
      <c r="AM9" s="59"/>
      <c r="AN9" s="59"/>
      <c r="AO9" s="59"/>
      <c r="AP9" s="60"/>
      <c r="AQ9" s="60"/>
      <c r="AR9" s="60"/>
      <c r="AS9" s="60"/>
      <c r="AT9" s="60"/>
      <c r="AU9" s="60"/>
    </row>
    <row r="10" spans="1:47" s="5" customFormat="1" ht="18" customHeight="1" x14ac:dyDescent="0.25">
      <c r="A10" s="112" t="s">
        <v>79</v>
      </c>
      <c r="B10" s="112"/>
      <c r="C10" s="61"/>
      <c r="D10" s="61"/>
      <c r="E10" s="61">
        <v>4</v>
      </c>
      <c r="F10" s="61"/>
      <c r="G10" s="61"/>
      <c r="H10" s="61"/>
      <c r="I10" s="61"/>
      <c r="J10" s="61"/>
      <c r="K10" s="61"/>
      <c r="L10" s="61"/>
      <c r="M10" s="56"/>
      <c r="N10" s="57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56"/>
      <c r="Z10" s="57"/>
      <c r="AA10" s="61"/>
      <c r="AB10" s="61"/>
      <c r="AC10" s="61"/>
      <c r="AD10" s="61"/>
      <c r="AE10" s="61"/>
      <c r="AF10" s="56"/>
      <c r="AG10" s="62"/>
      <c r="AH10" s="128" t="s">
        <v>76</v>
      </c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</row>
    <row r="11" spans="1:47" s="5" customFormat="1" ht="18" customHeight="1" x14ac:dyDescent="0.25">
      <c r="A11" s="112" t="s">
        <v>80</v>
      </c>
      <c r="B11" s="127"/>
      <c r="C11" s="55"/>
      <c r="D11" s="55"/>
      <c r="E11" s="55">
        <v>5</v>
      </c>
      <c r="F11" s="55"/>
      <c r="G11" s="55"/>
      <c r="H11" s="55"/>
      <c r="I11" s="55"/>
      <c r="J11" s="55"/>
      <c r="K11" s="61"/>
      <c r="L11" s="61"/>
      <c r="M11" s="56"/>
      <c r="N11" s="57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56"/>
      <c r="Z11" s="57"/>
      <c r="AA11" s="61"/>
      <c r="AB11" s="61"/>
      <c r="AC11" s="61"/>
      <c r="AD11" s="61"/>
      <c r="AE11" s="61"/>
      <c r="AF11" s="56"/>
      <c r="AG11" s="62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</row>
    <row r="12" spans="1:47" s="5" customFormat="1" ht="18" customHeight="1" x14ac:dyDescent="0.25">
      <c r="A12" s="112" t="s">
        <v>94</v>
      </c>
      <c r="B12" s="112"/>
      <c r="C12" s="61"/>
      <c r="D12" s="61"/>
      <c r="E12" s="61">
        <v>6</v>
      </c>
      <c r="F12" s="61"/>
      <c r="G12" s="61"/>
      <c r="H12" s="61"/>
      <c r="I12" s="61"/>
      <c r="J12" s="61"/>
      <c r="K12" s="61"/>
      <c r="L12" s="61"/>
      <c r="M12" s="56"/>
      <c r="N12" s="57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56"/>
      <c r="Z12" s="57"/>
      <c r="AA12" s="61"/>
      <c r="AB12" s="61"/>
      <c r="AC12" s="61"/>
      <c r="AD12" s="61"/>
      <c r="AE12" s="61"/>
      <c r="AF12" s="56"/>
      <c r="AG12" s="62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</row>
    <row r="13" spans="1:47" ht="34.9" customHeight="1" x14ac:dyDescent="0.3">
      <c r="A13" s="63" t="s">
        <v>11</v>
      </c>
      <c r="B13" s="64" t="s">
        <v>0</v>
      </c>
      <c r="C13" s="102" t="s">
        <v>28</v>
      </c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57"/>
      <c r="O13" s="102" t="s">
        <v>29</v>
      </c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57"/>
      <c r="AA13" s="102" t="s">
        <v>96</v>
      </c>
      <c r="AB13" s="102"/>
      <c r="AC13" s="102"/>
      <c r="AD13" s="102"/>
      <c r="AE13" s="102"/>
      <c r="AF13" s="102"/>
      <c r="AG13" s="62"/>
      <c r="AH13" s="116" t="s">
        <v>1</v>
      </c>
      <c r="AI13" s="116"/>
      <c r="AJ13" s="114" t="s">
        <v>2</v>
      </c>
      <c r="AK13" s="115"/>
      <c r="AL13" s="114" t="s">
        <v>3</v>
      </c>
      <c r="AM13" s="115"/>
      <c r="AN13" s="114" t="s">
        <v>4</v>
      </c>
      <c r="AO13" s="115"/>
      <c r="AP13" s="114" t="s">
        <v>5</v>
      </c>
      <c r="AQ13" s="115"/>
      <c r="AR13" s="114" t="str">
        <f>IF($M$6&gt;5,"CO6","")</f>
        <v>CO6</v>
      </c>
      <c r="AS13" s="115"/>
      <c r="AT13" s="114" t="str">
        <f>IF($M$6&gt;6,"CO7","")</f>
        <v/>
      </c>
      <c r="AU13" s="115"/>
    </row>
    <row r="14" spans="1:47" ht="15.75" x14ac:dyDescent="0.25">
      <c r="A14" s="119" t="s">
        <v>74</v>
      </c>
      <c r="B14" s="120"/>
      <c r="C14" s="123" t="s">
        <v>30</v>
      </c>
      <c r="D14" s="124"/>
      <c r="E14" s="123" t="s">
        <v>31</v>
      </c>
      <c r="F14" s="124"/>
      <c r="G14" s="123" t="s">
        <v>32</v>
      </c>
      <c r="H14" s="124"/>
      <c r="I14" s="123" t="s">
        <v>33</v>
      </c>
      <c r="J14" s="124"/>
      <c r="K14" s="123" t="s">
        <v>34</v>
      </c>
      <c r="L14" s="124"/>
      <c r="M14" s="125" t="s">
        <v>12</v>
      </c>
      <c r="N14" s="66"/>
      <c r="O14" s="132" t="s">
        <v>35</v>
      </c>
      <c r="P14" s="132" t="s">
        <v>36</v>
      </c>
      <c r="Q14" s="132" t="s">
        <v>37</v>
      </c>
      <c r="R14" s="132" t="s">
        <v>38</v>
      </c>
      <c r="S14" s="132" t="s">
        <v>39</v>
      </c>
      <c r="T14" s="132" t="s">
        <v>40</v>
      </c>
      <c r="U14" s="132" t="s">
        <v>41</v>
      </c>
      <c r="V14" s="132" t="s">
        <v>42</v>
      </c>
      <c r="W14" s="132" t="s">
        <v>43</v>
      </c>
      <c r="X14" s="132" t="s">
        <v>44</v>
      </c>
      <c r="Y14" s="125" t="s">
        <v>12</v>
      </c>
      <c r="Z14" s="66"/>
      <c r="AA14" s="132" t="s">
        <v>53</v>
      </c>
      <c r="AB14" s="132" t="s">
        <v>54</v>
      </c>
      <c r="AC14" s="132" t="s">
        <v>55</v>
      </c>
      <c r="AD14" s="132" t="s">
        <v>56</v>
      </c>
      <c r="AE14" s="132" t="s">
        <v>57</v>
      </c>
      <c r="AF14" s="125" t="s">
        <v>12</v>
      </c>
      <c r="AG14" s="67"/>
      <c r="AH14" s="134" t="s">
        <v>46</v>
      </c>
      <c r="AI14" s="134" t="s">
        <v>45</v>
      </c>
      <c r="AJ14" s="134" t="s">
        <v>46</v>
      </c>
      <c r="AK14" s="134" t="s">
        <v>45</v>
      </c>
      <c r="AL14" s="134" t="s">
        <v>46</v>
      </c>
      <c r="AM14" s="134" t="s">
        <v>45</v>
      </c>
      <c r="AN14" s="134" t="s">
        <v>46</v>
      </c>
      <c r="AO14" s="134" t="s">
        <v>45</v>
      </c>
      <c r="AP14" s="134" t="s">
        <v>46</v>
      </c>
      <c r="AQ14" s="134" t="s">
        <v>45</v>
      </c>
      <c r="AR14" s="134" t="str">
        <f>IF($M$6&gt;5,"Assmt","")</f>
        <v>Assmt</v>
      </c>
      <c r="AS14" s="134" t="str">
        <f>IF($M$6&gt;5,"Others","")</f>
        <v>Others</v>
      </c>
      <c r="AT14" s="134" t="str">
        <f>IF($M$6&gt;6,"Assmt","")</f>
        <v/>
      </c>
      <c r="AU14" s="134" t="str">
        <f>IF($M$6&gt;6,"Others","")</f>
        <v/>
      </c>
    </row>
    <row r="15" spans="1:47" ht="34.9" customHeight="1" x14ac:dyDescent="0.25">
      <c r="A15" s="121"/>
      <c r="B15" s="122"/>
      <c r="C15" s="98" t="s">
        <v>92</v>
      </c>
      <c r="D15" s="98" t="s">
        <v>93</v>
      </c>
      <c r="E15" s="98" t="s">
        <v>92</v>
      </c>
      <c r="F15" s="98" t="s">
        <v>93</v>
      </c>
      <c r="G15" s="98" t="s">
        <v>92</v>
      </c>
      <c r="H15" s="98" t="s">
        <v>93</v>
      </c>
      <c r="I15" s="98" t="s">
        <v>92</v>
      </c>
      <c r="J15" s="98" t="s">
        <v>93</v>
      </c>
      <c r="K15" s="98" t="s">
        <v>92</v>
      </c>
      <c r="L15" s="98" t="s">
        <v>93</v>
      </c>
      <c r="M15" s="126"/>
      <c r="N15" s="66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26"/>
      <c r="Z15" s="66"/>
      <c r="AA15" s="133"/>
      <c r="AB15" s="133"/>
      <c r="AC15" s="133"/>
      <c r="AD15" s="133"/>
      <c r="AE15" s="133"/>
      <c r="AF15" s="126"/>
      <c r="AG15" s="67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</row>
    <row r="16" spans="1:47" s="6" customFormat="1" ht="15" customHeight="1" x14ac:dyDescent="0.25">
      <c r="A16" s="108" t="s">
        <v>19</v>
      </c>
      <c r="B16" s="109"/>
      <c r="C16" s="45">
        <v>5</v>
      </c>
      <c r="D16" s="45"/>
      <c r="E16" s="45">
        <v>5</v>
      </c>
      <c r="F16" s="45"/>
      <c r="G16" s="45"/>
      <c r="H16" s="45"/>
      <c r="I16" s="45"/>
      <c r="J16" s="45"/>
      <c r="K16" s="45"/>
      <c r="L16" s="45"/>
      <c r="M16" s="77">
        <f>SUM(C16:L16)</f>
        <v>10</v>
      </c>
      <c r="N16" s="57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77">
        <f>SUM(O16:X16)</f>
        <v>0</v>
      </c>
      <c r="Z16" s="57"/>
      <c r="AA16" s="45"/>
      <c r="AB16" s="45"/>
      <c r="AC16" s="45"/>
      <c r="AD16" s="45"/>
      <c r="AE16" s="45"/>
      <c r="AF16" s="77">
        <f t="shared" ref="AF16:AF47" si="0">SUM(AA16:AE16)</f>
        <v>0</v>
      </c>
      <c r="AG16" s="68"/>
      <c r="AH16" s="74">
        <f t="shared" ref="AH16:AH47" si="1">SUMIF($C$9:$L$9,1,$C16:$L16)+SUMIF($C$10:$L$10,1,$C16:$L16)+SUMIF($C$11:$L$11,1,$C16:$L16)+SUMIF($C$12:$L$12,1,$C16:$L16)</f>
        <v>5</v>
      </c>
      <c r="AI16" s="74">
        <f>SUMIF($O$9:$X$9,1,$O16:$X16)+SUMIF($O$10:$X$10,1,$O16:$X16)+SUMIF($O$11:$X$11,1,$O16:$X16)+SUMIF($O$12:$X$12,1,$O16:$X16)+SUMIF($AA$9:$AE$9,1,$AA16:$AE16)+SUMIF($AA$10:$AE$10,1,$AA16:$AE16)+SUMIF($AA$11:$AE$11,1,$AA16:$AE16)+SUMIF($AA$12:$AE$12,1,$AA16:$AE16)</f>
        <v>0</v>
      </c>
      <c r="AJ16" s="74">
        <f t="shared" ref="AJ16:AJ47" si="2">SUMIF($C$9:$L$9,2,$C16:$L16)+SUMIF($C$10:$L$10,2,$C16:$L16)+SUMIF($C$11:$L$11,2,$C16:$L16)+SUMIF($C$12:$L$12,2,$C16:$L16)</f>
        <v>5</v>
      </c>
      <c r="AK16" s="74">
        <f>SUMIF($O$9:$X$9,2,$O16:$X16)+SUMIF($O$10:$X$10,2,$O16:$X16)+SUMIF($O$11:$X$11,2,$O16:$X16)+SUMIF($O$12:$X$12,2,$O16:$X16)+SUMIF($AA$9:$AE$9,2,$AA16:$AE16)+SUMIF($AA$10:$AE$10,2,$AA16:$AE16)+SUMIF($AA$11:$AE$11,2,$AA16:$AE16)+SUMIF($AA$12:$AE$12,2,$AA16:$AE16)</f>
        <v>0</v>
      </c>
      <c r="AL16" s="74">
        <f t="shared" ref="AL16:AL47" si="3">SUMIF($C$9:$L$9,3,$C16:$L16)+SUMIF($C$10:$L$10,3,$C16:$L16)+SUMIF($C$11:$L$11,3,$C16:$L16)+SUMIF($C$12:$L$12,3,$C16:$L16)</f>
        <v>0</v>
      </c>
      <c r="AM16" s="74">
        <f>SUMIF($O$9:$X$9,3,$O16:$X16)+SUMIF($O$10:$X$10,3,$O16:$X16)+SUMIF($O$11:$X$11,3,$O16:$X16)+SUMIF($O$12:$X$12,3,$O16:$X16)+SUMIF($AA$9:$AE$9,3,$AA16:$AE16)+SUMIF($AA$10:$AE$10,3,$AA16:$AE16)+SUMIF($AA$11:$AE$11,3,$AA16:$AE16)+SUMIF($AA$12:$AE$12,3,$AA16:$AE16)</f>
        <v>0</v>
      </c>
      <c r="AN16" s="74">
        <f t="shared" ref="AN16:AN47" si="4">SUMIF($C$9:$L$9,4,$C16:$L16)+SUMIF($C$10:$L$10,4,$C16:$L16)+SUMIF($C$11:$L$11,4,$C16:$L16)+SUMIF($C$12:$L$12,4,$C16:$L16)</f>
        <v>5</v>
      </c>
      <c r="AO16" s="74">
        <f>SUMIF($O$9:$X$9,4,$O16:$X16)+SUMIF($O$10:$X$10,4,$O16:$X16)+SUMIF($O$11:$X$11,4,$O16:$X16)+SUMIF($O$12:$X$12,4,$O16:$X16)+SUMIF($AA$9:$AE$9,4,$AA16:$AE16)+SUMIF($AA$10:$AE$10,4,$AA16:$AE16)+SUMIF($AA$11:$AE$11,4,$AA16:$AE16)+SUMIF($AA$12:$AE$12,4,$AA16:$AE16)</f>
        <v>0</v>
      </c>
      <c r="AP16" s="74">
        <f t="shared" ref="AP16:AP47" si="5">SUMIF($C$9:$L$9,5,$C16:$L16)+SUMIF($C$10:$L$10,5,$C16:$L16)+SUMIF($C$11:$L$11,5,$C16:$L16)+SUMIF($C$12:$L$12,5,$C16:$L16)</f>
        <v>5</v>
      </c>
      <c r="AQ16" s="74">
        <f>SUMIF($O$9:$X$9,5,$O16:$X16)+SUMIF($O$10:$X$10,5,$O16:$X16)+SUMIF($O$11:$X$11,5,$O16:$X16)+SUMIF($O$12:$X$12,5,$O16:$X16)+SUMIF($AA$9:$AE$9,5,$AA16:$AE16)+SUMIF($AA$10:$AE$10,5,$AA16:$AE16)+SUMIF($AA$11:$AE$11,5,$AA16:$AE16)+SUMIF($AA$12:$AE$12,5,$AA16:$AE16)</f>
        <v>0</v>
      </c>
      <c r="AR16" s="74">
        <f t="shared" ref="AR16:AR47" si="6">IF($M$6&gt;5,SUMIF($C$9:$L$9,6,$C16:$L16)+SUMIF($C$10:$L$10,6,$C16:$L16)+SUMIF($C$11:$L$11,6,$C16:$L16)+SUMIF($C$12:$L$12,6,$C16:$L16),"")</f>
        <v>5</v>
      </c>
      <c r="AS16" s="74">
        <f t="shared" ref="AS16:AS47" si="7">IF($M$6&gt;5,SUMIF($O$9:$X$9,6,$O16:$X16)+SUMIF($O$10:$X$10,6,$O16:$X16)+SUMIF($O$11:$X$11,6,$O16:$X16)+SUMIF($O$12:$X$12,6,$O16:$X16)+SUMIF($AA$9:$AE$9,6,$AA16:$AE16)+SUMIF($AA$10:$AE$10,6,$AA16:$AE16)+SUMIF($AA$11:$AE$11,6,$AA16:$AE16)+SUMIF($AA$12:$AE$12,6,$AA16:$AE16),"")</f>
        <v>0</v>
      </c>
      <c r="AT16" s="74" t="str">
        <f t="shared" ref="AT16:AT47" si="8">IF($M$6&gt;6,SUMIF($C$9:$L$9,7,$C16:$L16)+SUMIF($C$10:$L$10,7,$C16:$L16)+SUMIF($C$11:$L$11,7,$C16:$L16)+SUMIF($C$12:$L$12,7,$C16:$L16),"")</f>
        <v/>
      </c>
      <c r="AU16" s="74" t="str">
        <f t="shared" ref="AU16:AU47" si="9">IF($M$6&gt;6,SUMIF($O$9:$X$9,7,$O16:$X16)+SUMIF($O$10:$X$10,7,$O16:$X16)+SUMIF($O$11:$X$11,7,$O16:$X16)+SUMIF($O$12:$X$12,7,$O16:$X16)+SUMIF($AA$9:$AE$9,7,$AA16:$AE16)+SUMIF($AA$10:$AE$10,7,$AA16:$AE16)+SUMIF($AA$11:$AE$11,7,$AA16:$AE16)+SUMIF($AA$12:$AE$12,7,$AA16:$AE16),"")</f>
        <v/>
      </c>
    </row>
    <row r="17" spans="1:47" ht="12" customHeight="1" x14ac:dyDescent="0.25">
      <c r="A17" s="27">
        <f>IF(ISBLANK(Tests!A16),"",Tests!A16)</f>
        <v>1</v>
      </c>
      <c r="B17" s="28" t="str">
        <f>IF(ISBLANK(Tests!B16),"",Tests!B16)</f>
        <v>A T  SIDHARTH</v>
      </c>
      <c r="C17" s="69">
        <v>5</v>
      </c>
      <c r="D17" s="69"/>
      <c r="E17" s="69">
        <v>4.5</v>
      </c>
      <c r="F17" s="69"/>
      <c r="G17" s="69"/>
      <c r="H17" s="69"/>
      <c r="I17" s="69"/>
      <c r="J17" s="69"/>
      <c r="K17" s="69"/>
      <c r="L17" s="69"/>
      <c r="M17" s="78">
        <f>SUM(C17:L17)</f>
        <v>9.5</v>
      </c>
      <c r="N17" s="57"/>
      <c r="O17" s="69"/>
      <c r="P17" s="69"/>
      <c r="Q17" s="69"/>
      <c r="R17" s="69"/>
      <c r="S17" s="69"/>
      <c r="T17" s="69"/>
      <c r="U17" s="70"/>
      <c r="V17" s="69"/>
      <c r="W17" s="70"/>
      <c r="X17" s="70"/>
      <c r="Y17" s="78">
        <f t="shared" ref="Y17:Y81" si="10">SUM(O17:X17)</f>
        <v>0</v>
      </c>
      <c r="Z17" s="57"/>
      <c r="AA17" s="69"/>
      <c r="AB17" s="69"/>
      <c r="AC17" s="69"/>
      <c r="AD17" s="69"/>
      <c r="AE17" s="69"/>
      <c r="AF17" s="78">
        <f t="shared" si="0"/>
        <v>0</v>
      </c>
      <c r="AG17" s="62"/>
      <c r="AH17" s="75">
        <f t="shared" si="1"/>
        <v>5</v>
      </c>
      <c r="AI17" s="75">
        <f>SUMIF($O$9:$X$9,1,$O17:$X17)+SUMIF($O$10:$X$10,1,$O17:$X17)+SUMIF($O$11:$X$11,1,$O17:$X17)+SUMIF($O$12:$X$12,1,$O17:$X17)+SUMIF($AA$9:$AE$9,1,$AA17:$AE17)+SUMIF($AA$10:$AE$10,1,$AA17:$AE17)+SUMIF($AA$11:$AE$11,1,$AA17:$AE17)+SUMIF($AA$12:$AE$12,1,$AA17:$AE17)</f>
        <v>0</v>
      </c>
      <c r="AJ17" s="75">
        <f t="shared" si="2"/>
        <v>4.5</v>
      </c>
      <c r="AK17" s="75">
        <f>SUMIF($O$9:$X$9,2,$O17:$X17)+SUMIF($O$10:$X$10,2,$O17:$X17)+SUMIF($O$11:$X$11,2,$O17:$X17)+SUMIF($O$12:$X$12,2,$O17:$X17)+SUMIF($AA$9:$AE$9,2,$AA17:$AE17)+SUMIF($AA$10:$AE$10,2,$AA17:$AE17)+SUMIF($AA$11:$AE$11,2,$AA17:$AE17)+SUMIF($AA$12:$AE$12,2,$AA17:$AE17)</f>
        <v>0</v>
      </c>
      <c r="AL17" s="75">
        <f t="shared" si="3"/>
        <v>0</v>
      </c>
      <c r="AM17" s="75">
        <f>SUMIF($O$9:$X$9,3,$O17:$X17)+SUMIF($O$10:$X$10,3,$O17:$X17)+SUMIF($O$11:$X$11,3,$O17:$X17)+SUMIF($O$12:$X$12,3,$O17:$X17)+SUMIF($AA$9:$AE$9,3,$AA17:$AE17)+SUMIF($AA$10:$AE$10,3,$AA17:$AE17)+SUMIF($AA$11:$AE$11,3,$AA17:$AE17)+SUMIF($AA$12:$AE$12,3,$AA17:$AE17)</f>
        <v>0</v>
      </c>
      <c r="AN17" s="75">
        <f t="shared" si="4"/>
        <v>4.5</v>
      </c>
      <c r="AO17" s="75">
        <f>SUMIF($O$9:$X$9,4,$O17:$X17)+SUMIF($O$10:$X$10,4,$O17:$X17)+SUMIF($O$11:$X$11,4,$O17:$X17)+SUMIF($O$12:$X$12,4,$O17:$X17)+SUMIF($AA$9:$AE$9,4,$AA17:$AE17)+SUMIF($AA$10:$AE$10,4,$AA17:$AE17)+SUMIF($AA$11:$AE$11,4,$AA17:$AE17)+SUMIF($AA$12:$AE$12,4,$AA17:$AE17)</f>
        <v>0</v>
      </c>
      <c r="AP17" s="75">
        <f t="shared" si="5"/>
        <v>4.5</v>
      </c>
      <c r="AQ17" s="75">
        <f>SUMIF($O$9:$X$9,5,$O17:$X17)+SUMIF($O$10:$X$10,5,$O17:$X17)+SUMIF($O$11:$X$11,5,$O17:$X17)+SUMIF($O$12:$X$12,5,$O17:$X17)+SUMIF($AA$9:$AE$9,5,$AA17:$AE17)+SUMIF($AA$10:$AE$10,5,$AA17:$AE17)+SUMIF($AA$11:$AE$11,5,$AA17:$AE17)+SUMIF($AA$12:$AE$12,5,$AA17:$AE17)</f>
        <v>0</v>
      </c>
      <c r="AR17" s="75">
        <f t="shared" si="6"/>
        <v>4.5</v>
      </c>
      <c r="AS17" s="75">
        <f t="shared" si="7"/>
        <v>0</v>
      </c>
      <c r="AT17" s="75" t="str">
        <f t="shared" si="8"/>
        <v/>
      </c>
      <c r="AU17" s="75" t="str">
        <f t="shared" si="9"/>
        <v/>
      </c>
    </row>
    <row r="18" spans="1:47" ht="12" customHeight="1" x14ac:dyDescent="0.25">
      <c r="A18" s="27">
        <f>IF(ISBLANK(Tests!A17),"",Tests!A17)</f>
        <v>2</v>
      </c>
      <c r="B18" s="28" t="str">
        <f>IF(ISBLANK(Tests!B17),"",Tests!B17)</f>
        <v>ABHAY  BALAN</v>
      </c>
      <c r="C18" s="69">
        <v>5</v>
      </c>
      <c r="D18" s="69"/>
      <c r="E18" s="69">
        <v>5</v>
      </c>
      <c r="F18" s="69"/>
      <c r="G18" s="69"/>
      <c r="H18" s="69"/>
      <c r="I18" s="69"/>
      <c r="J18" s="69"/>
      <c r="K18" s="69"/>
      <c r="L18" s="69"/>
      <c r="M18" s="78">
        <f t="shared" ref="M18:M81" si="11">SUM(C18:L18)</f>
        <v>10</v>
      </c>
      <c r="N18" s="57"/>
      <c r="O18" s="69"/>
      <c r="P18" s="69"/>
      <c r="Q18" s="69"/>
      <c r="R18" s="69"/>
      <c r="S18" s="69"/>
      <c r="T18" s="69"/>
      <c r="U18" s="70"/>
      <c r="V18" s="69"/>
      <c r="W18" s="70"/>
      <c r="X18" s="70"/>
      <c r="Y18" s="78">
        <f t="shared" si="10"/>
        <v>0</v>
      </c>
      <c r="Z18" s="57"/>
      <c r="AA18" s="69"/>
      <c r="AB18" s="69"/>
      <c r="AC18" s="69"/>
      <c r="AD18" s="69"/>
      <c r="AE18" s="69"/>
      <c r="AF18" s="78">
        <f t="shared" si="0"/>
        <v>0</v>
      </c>
      <c r="AG18" s="62"/>
      <c r="AH18" s="75">
        <f t="shared" si="1"/>
        <v>5</v>
      </c>
      <c r="AI18" s="75">
        <f t="shared" ref="AI18:AI81" si="12">SUMIF($O$9:$X$9,1,$O18:$X18)+SUMIF($O$10:$X$10,1,$O18:$X18)+SUMIF($O$11:$X$11,1,$O18:$X18)+SUMIF($O$12:$X$12,1,$O18:$X18)+SUMIF($AA$9:$AE$9,1,$AA18:$AE18)+SUMIF($AA$10:$AE$10,1,$AA18:$AE18)+SUMIF($AA$11:$AE$11,1,$AA18:$AE18)+SUMIF($AA$12:$AE$12,1,$AA18:$AE18)</f>
        <v>0</v>
      </c>
      <c r="AJ18" s="75">
        <f t="shared" si="2"/>
        <v>5</v>
      </c>
      <c r="AK18" s="75">
        <f t="shared" ref="AK18:AK81" si="13">SUMIF($O$9:$X$9,2,$O18:$X18)+SUMIF($O$10:$X$10,2,$O18:$X18)+SUMIF($O$11:$X$11,2,$O18:$X18)+SUMIF($O$12:$X$12,2,$O18:$X18)+SUMIF($AA$9:$AE$9,2,$AA18:$AE18)+SUMIF($AA$10:$AE$10,2,$AA18:$AE18)+SUMIF($AA$11:$AE$11,2,$AA18:$AE18)+SUMIF($AA$12:$AE$12,2,$AA18:$AE18)</f>
        <v>0</v>
      </c>
      <c r="AL18" s="75">
        <f t="shared" si="3"/>
        <v>0</v>
      </c>
      <c r="AM18" s="75">
        <f t="shared" ref="AM18:AM81" si="14">SUMIF($O$9:$X$9,3,$O18:$X18)+SUMIF($O$10:$X$10,3,$O18:$X18)+SUMIF($O$11:$X$11,3,$O18:$X18)+SUMIF($O$12:$X$12,3,$O18:$X18)+SUMIF($AA$9:$AE$9,3,$AA18:$AE18)+SUMIF($AA$10:$AE$10,3,$AA18:$AE18)+SUMIF($AA$11:$AE$11,3,$AA18:$AE18)+SUMIF($AA$12:$AE$12,3,$AA18:$AE18)</f>
        <v>0</v>
      </c>
      <c r="AN18" s="75">
        <f t="shared" si="4"/>
        <v>5</v>
      </c>
      <c r="AO18" s="75">
        <f t="shared" ref="AO18:AO81" si="15">SUMIF($O$9:$X$9,4,$O18:$X18)+SUMIF($O$10:$X$10,4,$O18:$X18)+SUMIF($O$11:$X$11,4,$O18:$X18)+SUMIF($O$12:$X$12,4,$O18:$X18)+SUMIF($AA$9:$AE$9,4,$AA18:$AE18)+SUMIF($AA$10:$AE$10,4,$AA18:$AE18)+SUMIF($AA$11:$AE$11,4,$AA18:$AE18)+SUMIF($AA$12:$AE$12,4,$AA18:$AE18)</f>
        <v>0</v>
      </c>
      <c r="AP18" s="75">
        <f t="shared" si="5"/>
        <v>5</v>
      </c>
      <c r="AQ18" s="75">
        <f t="shared" ref="AQ18:AQ81" si="16">SUMIF($O$9:$X$9,5,$O18:$X18)+SUMIF($O$10:$X$10,5,$O18:$X18)+SUMIF($O$11:$X$11,5,$O18:$X18)+SUMIF($O$12:$X$12,5,$O18:$X18)+SUMIF($AA$9:$AE$9,5,$AA18:$AE18)+SUMIF($AA$10:$AE$10,5,$AA18:$AE18)+SUMIF($AA$11:$AE$11,5,$AA18:$AE18)+SUMIF($AA$12:$AE$12,5,$AA18:$AE18)</f>
        <v>0</v>
      </c>
      <c r="AR18" s="75">
        <f t="shared" si="6"/>
        <v>5</v>
      </c>
      <c r="AS18" s="75">
        <f t="shared" si="7"/>
        <v>0</v>
      </c>
      <c r="AT18" s="75" t="str">
        <f t="shared" si="8"/>
        <v/>
      </c>
      <c r="AU18" s="75" t="str">
        <f t="shared" si="9"/>
        <v/>
      </c>
    </row>
    <row r="19" spans="1:47" ht="12" customHeight="1" x14ac:dyDescent="0.25">
      <c r="A19" s="27">
        <f>IF(ISBLANK(Tests!A18),"",Tests!A18)</f>
        <v>3</v>
      </c>
      <c r="B19" s="28" t="str">
        <f>IF(ISBLANK(Tests!B18),"",Tests!B18)</f>
        <v>ABHINAV  T K</v>
      </c>
      <c r="C19" s="69">
        <v>5</v>
      </c>
      <c r="D19" s="69"/>
      <c r="E19" s="69">
        <v>5</v>
      </c>
      <c r="F19" s="69"/>
      <c r="G19" s="69"/>
      <c r="H19" s="69"/>
      <c r="I19" s="69"/>
      <c r="J19" s="69"/>
      <c r="K19" s="69"/>
      <c r="L19" s="69"/>
      <c r="M19" s="78">
        <f t="shared" si="11"/>
        <v>10</v>
      </c>
      <c r="N19" s="57"/>
      <c r="O19" s="69"/>
      <c r="P19" s="69"/>
      <c r="Q19" s="69"/>
      <c r="R19" s="69"/>
      <c r="S19" s="69"/>
      <c r="T19" s="69"/>
      <c r="U19" s="70"/>
      <c r="V19" s="69"/>
      <c r="W19" s="70"/>
      <c r="X19" s="70"/>
      <c r="Y19" s="78">
        <f t="shared" si="10"/>
        <v>0</v>
      </c>
      <c r="Z19" s="57"/>
      <c r="AA19" s="69"/>
      <c r="AB19" s="69"/>
      <c r="AC19" s="69"/>
      <c r="AD19" s="69"/>
      <c r="AE19" s="69"/>
      <c r="AF19" s="78">
        <f t="shared" si="0"/>
        <v>0</v>
      </c>
      <c r="AG19" s="62"/>
      <c r="AH19" s="75">
        <f t="shared" si="1"/>
        <v>5</v>
      </c>
      <c r="AI19" s="75">
        <f t="shared" si="12"/>
        <v>0</v>
      </c>
      <c r="AJ19" s="75">
        <f t="shared" si="2"/>
        <v>5</v>
      </c>
      <c r="AK19" s="75">
        <f t="shared" si="13"/>
        <v>0</v>
      </c>
      <c r="AL19" s="75">
        <f t="shared" si="3"/>
        <v>0</v>
      </c>
      <c r="AM19" s="75">
        <f t="shared" si="14"/>
        <v>0</v>
      </c>
      <c r="AN19" s="75">
        <f t="shared" si="4"/>
        <v>5</v>
      </c>
      <c r="AO19" s="75">
        <f t="shared" si="15"/>
        <v>0</v>
      </c>
      <c r="AP19" s="75">
        <f t="shared" si="5"/>
        <v>5</v>
      </c>
      <c r="AQ19" s="75">
        <f t="shared" si="16"/>
        <v>0</v>
      </c>
      <c r="AR19" s="75">
        <f t="shared" si="6"/>
        <v>5</v>
      </c>
      <c r="AS19" s="75">
        <f t="shared" si="7"/>
        <v>0</v>
      </c>
      <c r="AT19" s="75" t="str">
        <f t="shared" si="8"/>
        <v/>
      </c>
      <c r="AU19" s="75" t="str">
        <f t="shared" si="9"/>
        <v/>
      </c>
    </row>
    <row r="20" spans="1:47" ht="12" customHeight="1" x14ac:dyDescent="0.25">
      <c r="A20" s="27">
        <f>IF(ISBLANK(Tests!A19),"",Tests!A19)</f>
        <v>4</v>
      </c>
      <c r="B20" s="28" t="str">
        <f>IF(ISBLANK(Tests!B19),"",Tests!B19)</f>
        <v>AFNA  SALAM</v>
      </c>
      <c r="C20" s="69">
        <v>4</v>
      </c>
      <c r="D20" s="69"/>
      <c r="E20" s="69">
        <v>4</v>
      </c>
      <c r="F20" s="69"/>
      <c r="G20" s="69"/>
      <c r="H20" s="69"/>
      <c r="I20" s="69"/>
      <c r="J20" s="69"/>
      <c r="K20" s="69"/>
      <c r="L20" s="69"/>
      <c r="M20" s="78">
        <f t="shared" si="11"/>
        <v>8</v>
      </c>
      <c r="N20" s="57"/>
      <c r="O20" s="69"/>
      <c r="P20" s="69"/>
      <c r="Q20" s="69"/>
      <c r="R20" s="69"/>
      <c r="S20" s="69"/>
      <c r="T20" s="69"/>
      <c r="U20" s="70"/>
      <c r="V20" s="69"/>
      <c r="W20" s="70"/>
      <c r="X20" s="70"/>
      <c r="Y20" s="78">
        <f t="shared" si="10"/>
        <v>0</v>
      </c>
      <c r="Z20" s="57"/>
      <c r="AA20" s="69"/>
      <c r="AB20" s="69"/>
      <c r="AC20" s="69"/>
      <c r="AD20" s="69"/>
      <c r="AE20" s="69"/>
      <c r="AF20" s="78">
        <f t="shared" si="0"/>
        <v>0</v>
      </c>
      <c r="AG20" s="62"/>
      <c r="AH20" s="75">
        <f t="shared" si="1"/>
        <v>4</v>
      </c>
      <c r="AI20" s="75">
        <f t="shared" si="12"/>
        <v>0</v>
      </c>
      <c r="AJ20" s="75">
        <f t="shared" si="2"/>
        <v>4</v>
      </c>
      <c r="AK20" s="75">
        <f t="shared" si="13"/>
        <v>0</v>
      </c>
      <c r="AL20" s="75">
        <f t="shared" si="3"/>
        <v>0</v>
      </c>
      <c r="AM20" s="75">
        <f t="shared" si="14"/>
        <v>0</v>
      </c>
      <c r="AN20" s="75">
        <f t="shared" si="4"/>
        <v>4</v>
      </c>
      <c r="AO20" s="75">
        <f t="shared" si="15"/>
        <v>0</v>
      </c>
      <c r="AP20" s="75">
        <f t="shared" si="5"/>
        <v>4</v>
      </c>
      <c r="AQ20" s="75">
        <f t="shared" si="16"/>
        <v>0</v>
      </c>
      <c r="AR20" s="75">
        <f t="shared" si="6"/>
        <v>4</v>
      </c>
      <c r="AS20" s="75">
        <f t="shared" si="7"/>
        <v>0</v>
      </c>
      <c r="AT20" s="75" t="str">
        <f t="shared" si="8"/>
        <v/>
      </c>
      <c r="AU20" s="75" t="str">
        <f t="shared" si="9"/>
        <v/>
      </c>
    </row>
    <row r="21" spans="1:47" ht="12" customHeight="1" x14ac:dyDescent="0.25">
      <c r="A21" s="27">
        <f>IF(ISBLANK(Tests!A20),"",Tests!A20)</f>
        <v>5</v>
      </c>
      <c r="B21" s="28" t="str">
        <f>IF(ISBLANK(Tests!B20),"",Tests!B20)</f>
        <v>AJAY  AJITH</v>
      </c>
      <c r="C21" s="69">
        <v>5</v>
      </c>
      <c r="D21" s="69"/>
      <c r="E21" s="69">
        <v>4.5</v>
      </c>
      <c r="F21" s="69"/>
      <c r="G21" s="69"/>
      <c r="H21" s="69"/>
      <c r="I21" s="69"/>
      <c r="J21" s="69"/>
      <c r="K21" s="69"/>
      <c r="L21" s="69"/>
      <c r="M21" s="78">
        <f t="shared" si="11"/>
        <v>9.5</v>
      </c>
      <c r="N21" s="57"/>
      <c r="O21" s="69"/>
      <c r="P21" s="69"/>
      <c r="Q21" s="69"/>
      <c r="R21" s="69"/>
      <c r="S21" s="69"/>
      <c r="T21" s="69"/>
      <c r="U21" s="70"/>
      <c r="V21" s="69"/>
      <c r="W21" s="70"/>
      <c r="X21" s="70"/>
      <c r="Y21" s="78">
        <f t="shared" si="10"/>
        <v>0</v>
      </c>
      <c r="Z21" s="57"/>
      <c r="AA21" s="69"/>
      <c r="AB21" s="69"/>
      <c r="AC21" s="69"/>
      <c r="AD21" s="69"/>
      <c r="AE21" s="69"/>
      <c r="AF21" s="78">
        <f t="shared" si="0"/>
        <v>0</v>
      </c>
      <c r="AG21" s="62"/>
      <c r="AH21" s="75">
        <f t="shared" si="1"/>
        <v>5</v>
      </c>
      <c r="AI21" s="75">
        <f t="shared" si="12"/>
        <v>0</v>
      </c>
      <c r="AJ21" s="75">
        <f t="shared" si="2"/>
        <v>4.5</v>
      </c>
      <c r="AK21" s="75">
        <f t="shared" si="13"/>
        <v>0</v>
      </c>
      <c r="AL21" s="75">
        <f t="shared" si="3"/>
        <v>0</v>
      </c>
      <c r="AM21" s="75">
        <f t="shared" si="14"/>
        <v>0</v>
      </c>
      <c r="AN21" s="75">
        <f t="shared" si="4"/>
        <v>4.5</v>
      </c>
      <c r="AO21" s="75">
        <f t="shared" si="15"/>
        <v>0</v>
      </c>
      <c r="AP21" s="75">
        <f t="shared" si="5"/>
        <v>4.5</v>
      </c>
      <c r="AQ21" s="75">
        <f t="shared" si="16"/>
        <v>0</v>
      </c>
      <c r="AR21" s="75">
        <f t="shared" si="6"/>
        <v>4.5</v>
      </c>
      <c r="AS21" s="75">
        <f t="shared" si="7"/>
        <v>0</v>
      </c>
      <c r="AT21" s="75" t="str">
        <f t="shared" si="8"/>
        <v/>
      </c>
      <c r="AU21" s="75" t="str">
        <f t="shared" si="9"/>
        <v/>
      </c>
    </row>
    <row r="22" spans="1:47" ht="12" customHeight="1" x14ac:dyDescent="0.25">
      <c r="A22" s="27">
        <f>IF(ISBLANK(Tests!A21),"",Tests!A21)</f>
        <v>6</v>
      </c>
      <c r="B22" s="28" t="str">
        <f>IF(ISBLANK(Tests!B21),"",Tests!B21)</f>
        <v>AKHIL   MURALI</v>
      </c>
      <c r="C22" s="69">
        <v>5</v>
      </c>
      <c r="D22" s="69"/>
      <c r="E22" s="69">
        <v>5</v>
      </c>
      <c r="F22" s="69"/>
      <c r="G22" s="69"/>
      <c r="H22" s="69"/>
      <c r="I22" s="69"/>
      <c r="J22" s="69"/>
      <c r="K22" s="69"/>
      <c r="L22" s="69"/>
      <c r="M22" s="78">
        <f t="shared" si="11"/>
        <v>10</v>
      </c>
      <c r="N22" s="57"/>
      <c r="O22" s="69"/>
      <c r="P22" s="69"/>
      <c r="Q22" s="69"/>
      <c r="R22" s="69"/>
      <c r="S22" s="69"/>
      <c r="T22" s="69"/>
      <c r="U22" s="70"/>
      <c r="V22" s="69"/>
      <c r="W22" s="70"/>
      <c r="X22" s="70"/>
      <c r="Y22" s="78">
        <f t="shared" si="10"/>
        <v>0</v>
      </c>
      <c r="Z22" s="57"/>
      <c r="AA22" s="69"/>
      <c r="AB22" s="69"/>
      <c r="AC22" s="69"/>
      <c r="AD22" s="69"/>
      <c r="AE22" s="69"/>
      <c r="AF22" s="78">
        <f t="shared" si="0"/>
        <v>0</v>
      </c>
      <c r="AG22" s="62"/>
      <c r="AH22" s="75">
        <f t="shared" si="1"/>
        <v>5</v>
      </c>
      <c r="AI22" s="75">
        <f t="shared" si="12"/>
        <v>0</v>
      </c>
      <c r="AJ22" s="75">
        <f t="shared" si="2"/>
        <v>5</v>
      </c>
      <c r="AK22" s="75">
        <f t="shared" si="13"/>
        <v>0</v>
      </c>
      <c r="AL22" s="75">
        <f t="shared" si="3"/>
        <v>0</v>
      </c>
      <c r="AM22" s="75">
        <f t="shared" si="14"/>
        <v>0</v>
      </c>
      <c r="AN22" s="75">
        <f t="shared" si="4"/>
        <v>5</v>
      </c>
      <c r="AO22" s="75">
        <f t="shared" si="15"/>
        <v>0</v>
      </c>
      <c r="AP22" s="75">
        <f t="shared" si="5"/>
        <v>5</v>
      </c>
      <c r="AQ22" s="75">
        <f t="shared" si="16"/>
        <v>0</v>
      </c>
      <c r="AR22" s="75">
        <f t="shared" si="6"/>
        <v>5</v>
      </c>
      <c r="AS22" s="75">
        <f t="shared" si="7"/>
        <v>0</v>
      </c>
      <c r="AT22" s="75" t="str">
        <f t="shared" si="8"/>
        <v/>
      </c>
      <c r="AU22" s="75" t="str">
        <f t="shared" si="9"/>
        <v/>
      </c>
    </row>
    <row r="23" spans="1:47" ht="12" customHeight="1" x14ac:dyDescent="0.25">
      <c r="A23" s="27">
        <f>IF(ISBLANK(Tests!A22),"",Tests!A22)</f>
        <v>7</v>
      </c>
      <c r="B23" s="28" t="str">
        <f>IF(ISBLANK(Tests!B22),"",Tests!B22)</f>
        <v>AKHILA  DINESH R</v>
      </c>
      <c r="C23" s="69">
        <v>3</v>
      </c>
      <c r="D23" s="69"/>
      <c r="E23" s="69">
        <v>5</v>
      </c>
      <c r="F23" s="69"/>
      <c r="G23" s="69"/>
      <c r="H23" s="69"/>
      <c r="I23" s="69"/>
      <c r="J23" s="69"/>
      <c r="K23" s="69"/>
      <c r="L23" s="69"/>
      <c r="M23" s="78">
        <f t="shared" si="11"/>
        <v>8</v>
      </c>
      <c r="N23" s="57"/>
      <c r="O23" s="69"/>
      <c r="P23" s="69"/>
      <c r="Q23" s="69"/>
      <c r="R23" s="69"/>
      <c r="S23" s="69"/>
      <c r="T23" s="69"/>
      <c r="U23" s="70"/>
      <c r="V23" s="69"/>
      <c r="W23" s="70"/>
      <c r="X23" s="70"/>
      <c r="Y23" s="78">
        <f t="shared" si="10"/>
        <v>0</v>
      </c>
      <c r="Z23" s="57"/>
      <c r="AA23" s="69"/>
      <c r="AB23" s="69"/>
      <c r="AC23" s="69"/>
      <c r="AD23" s="69"/>
      <c r="AE23" s="69"/>
      <c r="AF23" s="78">
        <f t="shared" si="0"/>
        <v>0</v>
      </c>
      <c r="AG23" s="62"/>
      <c r="AH23" s="75">
        <f t="shared" si="1"/>
        <v>3</v>
      </c>
      <c r="AI23" s="75">
        <f t="shared" si="12"/>
        <v>0</v>
      </c>
      <c r="AJ23" s="75">
        <f t="shared" si="2"/>
        <v>5</v>
      </c>
      <c r="AK23" s="75">
        <f t="shared" si="13"/>
        <v>0</v>
      </c>
      <c r="AL23" s="75">
        <f t="shared" si="3"/>
        <v>0</v>
      </c>
      <c r="AM23" s="75">
        <f t="shared" si="14"/>
        <v>0</v>
      </c>
      <c r="AN23" s="75">
        <f t="shared" si="4"/>
        <v>5</v>
      </c>
      <c r="AO23" s="75">
        <f t="shared" si="15"/>
        <v>0</v>
      </c>
      <c r="AP23" s="75">
        <f t="shared" si="5"/>
        <v>5</v>
      </c>
      <c r="AQ23" s="75">
        <f t="shared" si="16"/>
        <v>0</v>
      </c>
      <c r="AR23" s="75">
        <f t="shared" si="6"/>
        <v>5</v>
      </c>
      <c r="AS23" s="75">
        <f t="shared" si="7"/>
        <v>0</v>
      </c>
      <c r="AT23" s="75" t="str">
        <f t="shared" si="8"/>
        <v/>
      </c>
      <c r="AU23" s="75" t="str">
        <f t="shared" si="9"/>
        <v/>
      </c>
    </row>
    <row r="24" spans="1:47" ht="12" customHeight="1" x14ac:dyDescent="0.25">
      <c r="A24" s="27">
        <f>IF(ISBLANK(Tests!A23),"",Tests!A23)</f>
        <v>8</v>
      </c>
      <c r="B24" s="28" t="str">
        <f>IF(ISBLANK(Tests!B23),"",Tests!B23)</f>
        <v>ALKA  SUSAN SLEEBA</v>
      </c>
      <c r="C24" s="69">
        <v>3.5</v>
      </c>
      <c r="D24" s="69"/>
      <c r="E24" s="69">
        <v>5</v>
      </c>
      <c r="F24" s="69"/>
      <c r="G24" s="69"/>
      <c r="H24" s="69"/>
      <c r="I24" s="69"/>
      <c r="J24" s="69"/>
      <c r="K24" s="69"/>
      <c r="L24" s="69"/>
      <c r="M24" s="78">
        <f t="shared" si="11"/>
        <v>8.5</v>
      </c>
      <c r="N24" s="57"/>
      <c r="O24" s="69"/>
      <c r="P24" s="69"/>
      <c r="Q24" s="69"/>
      <c r="R24" s="69"/>
      <c r="S24" s="69"/>
      <c r="T24" s="69"/>
      <c r="U24" s="70"/>
      <c r="V24" s="69"/>
      <c r="W24" s="70"/>
      <c r="X24" s="70"/>
      <c r="Y24" s="78">
        <f t="shared" si="10"/>
        <v>0</v>
      </c>
      <c r="Z24" s="57"/>
      <c r="AA24" s="69"/>
      <c r="AB24" s="69"/>
      <c r="AC24" s="69"/>
      <c r="AD24" s="69"/>
      <c r="AE24" s="69"/>
      <c r="AF24" s="78">
        <f t="shared" si="0"/>
        <v>0</v>
      </c>
      <c r="AG24" s="62"/>
      <c r="AH24" s="75">
        <f t="shared" si="1"/>
        <v>3.5</v>
      </c>
      <c r="AI24" s="75">
        <f t="shared" si="12"/>
        <v>0</v>
      </c>
      <c r="AJ24" s="75">
        <f t="shared" si="2"/>
        <v>5</v>
      </c>
      <c r="AK24" s="75">
        <f t="shared" si="13"/>
        <v>0</v>
      </c>
      <c r="AL24" s="75">
        <f t="shared" si="3"/>
        <v>0</v>
      </c>
      <c r="AM24" s="75">
        <f t="shared" si="14"/>
        <v>0</v>
      </c>
      <c r="AN24" s="75">
        <f t="shared" si="4"/>
        <v>5</v>
      </c>
      <c r="AO24" s="75">
        <f t="shared" si="15"/>
        <v>0</v>
      </c>
      <c r="AP24" s="75">
        <f t="shared" si="5"/>
        <v>5</v>
      </c>
      <c r="AQ24" s="75">
        <f t="shared" si="16"/>
        <v>0</v>
      </c>
      <c r="AR24" s="75">
        <f t="shared" si="6"/>
        <v>5</v>
      </c>
      <c r="AS24" s="75">
        <f t="shared" si="7"/>
        <v>0</v>
      </c>
      <c r="AT24" s="75" t="str">
        <f t="shared" si="8"/>
        <v/>
      </c>
      <c r="AU24" s="75" t="str">
        <f t="shared" si="9"/>
        <v/>
      </c>
    </row>
    <row r="25" spans="1:47" ht="12" customHeight="1" x14ac:dyDescent="0.25">
      <c r="A25" s="27">
        <f>IF(ISBLANK(Tests!A24),"",Tests!A24)</f>
        <v>9</v>
      </c>
      <c r="B25" s="28" t="str">
        <f>IF(ISBLANK(Tests!B24),"",Tests!B24)</f>
        <v>AMRUTHA  SAJEEVAN</v>
      </c>
      <c r="C25" s="69">
        <v>4.5</v>
      </c>
      <c r="D25" s="69"/>
      <c r="E25" s="69">
        <v>5</v>
      </c>
      <c r="F25" s="69"/>
      <c r="G25" s="69"/>
      <c r="H25" s="69"/>
      <c r="I25" s="69"/>
      <c r="J25" s="69"/>
      <c r="K25" s="69"/>
      <c r="L25" s="69"/>
      <c r="M25" s="78">
        <f t="shared" si="11"/>
        <v>9.5</v>
      </c>
      <c r="N25" s="57"/>
      <c r="O25" s="69"/>
      <c r="P25" s="69"/>
      <c r="Q25" s="69"/>
      <c r="R25" s="69"/>
      <c r="S25" s="69"/>
      <c r="T25" s="69"/>
      <c r="U25" s="70"/>
      <c r="V25" s="69"/>
      <c r="W25" s="70"/>
      <c r="X25" s="70"/>
      <c r="Y25" s="78">
        <f t="shared" si="10"/>
        <v>0</v>
      </c>
      <c r="Z25" s="57"/>
      <c r="AA25" s="69"/>
      <c r="AB25" s="69"/>
      <c r="AC25" s="69"/>
      <c r="AD25" s="69"/>
      <c r="AE25" s="69"/>
      <c r="AF25" s="78">
        <f t="shared" si="0"/>
        <v>0</v>
      </c>
      <c r="AG25" s="62"/>
      <c r="AH25" s="75">
        <f t="shared" si="1"/>
        <v>4.5</v>
      </c>
      <c r="AI25" s="75">
        <f t="shared" si="12"/>
        <v>0</v>
      </c>
      <c r="AJ25" s="75">
        <f t="shared" si="2"/>
        <v>5</v>
      </c>
      <c r="AK25" s="75">
        <f t="shared" si="13"/>
        <v>0</v>
      </c>
      <c r="AL25" s="75">
        <f t="shared" si="3"/>
        <v>0</v>
      </c>
      <c r="AM25" s="75">
        <f t="shared" si="14"/>
        <v>0</v>
      </c>
      <c r="AN25" s="75">
        <f t="shared" si="4"/>
        <v>5</v>
      </c>
      <c r="AO25" s="75">
        <f t="shared" si="15"/>
        <v>0</v>
      </c>
      <c r="AP25" s="75">
        <f t="shared" si="5"/>
        <v>5</v>
      </c>
      <c r="AQ25" s="75">
        <f t="shared" si="16"/>
        <v>0</v>
      </c>
      <c r="AR25" s="75">
        <f t="shared" si="6"/>
        <v>5</v>
      </c>
      <c r="AS25" s="75">
        <f t="shared" si="7"/>
        <v>0</v>
      </c>
      <c r="AT25" s="75" t="str">
        <f t="shared" si="8"/>
        <v/>
      </c>
      <c r="AU25" s="75" t="str">
        <f t="shared" si="9"/>
        <v/>
      </c>
    </row>
    <row r="26" spans="1:47" ht="12" customHeight="1" x14ac:dyDescent="0.25">
      <c r="A26" s="27">
        <f>IF(ISBLANK(Tests!A25),"",Tests!A25)</f>
        <v>10</v>
      </c>
      <c r="B26" s="28" t="str">
        <f>IF(ISBLANK(Tests!B25),"",Tests!B25)</f>
        <v>ANAND CHANDAR P B</v>
      </c>
      <c r="C26" s="69">
        <v>5</v>
      </c>
      <c r="D26" s="69"/>
      <c r="E26" s="69">
        <v>4.5</v>
      </c>
      <c r="F26" s="69"/>
      <c r="G26" s="69"/>
      <c r="H26" s="69"/>
      <c r="I26" s="69"/>
      <c r="J26" s="69"/>
      <c r="K26" s="69"/>
      <c r="L26" s="69"/>
      <c r="M26" s="78">
        <f t="shared" si="11"/>
        <v>9.5</v>
      </c>
      <c r="N26" s="57"/>
      <c r="O26" s="69"/>
      <c r="P26" s="69"/>
      <c r="Q26" s="69"/>
      <c r="R26" s="69"/>
      <c r="S26" s="69"/>
      <c r="T26" s="69"/>
      <c r="U26" s="70"/>
      <c r="V26" s="69"/>
      <c r="W26" s="70"/>
      <c r="X26" s="70"/>
      <c r="Y26" s="78">
        <f t="shared" si="10"/>
        <v>0</v>
      </c>
      <c r="Z26" s="57"/>
      <c r="AA26" s="69"/>
      <c r="AB26" s="69"/>
      <c r="AC26" s="69"/>
      <c r="AD26" s="69"/>
      <c r="AE26" s="69"/>
      <c r="AF26" s="78">
        <f t="shared" si="0"/>
        <v>0</v>
      </c>
      <c r="AG26" s="62"/>
      <c r="AH26" s="75">
        <f t="shared" si="1"/>
        <v>5</v>
      </c>
      <c r="AI26" s="75">
        <f t="shared" si="12"/>
        <v>0</v>
      </c>
      <c r="AJ26" s="75">
        <f t="shared" si="2"/>
        <v>4.5</v>
      </c>
      <c r="AK26" s="75">
        <f t="shared" si="13"/>
        <v>0</v>
      </c>
      <c r="AL26" s="75">
        <f t="shared" si="3"/>
        <v>0</v>
      </c>
      <c r="AM26" s="75">
        <f t="shared" si="14"/>
        <v>0</v>
      </c>
      <c r="AN26" s="75">
        <f t="shared" si="4"/>
        <v>4.5</v>
      </c>
      <c r="AO26" s="75">
        <f t="shared" si="15"/>
        <v>0</v>
      </c>
      <c r="AP26" s="75">
        <f t="shared" si="5"/>
        <v>4.5</v>
      </c>
      <c r="AQ26" s="75">
        <f t="shared" si="16"/>
        <v>0</v>
      </c>
      <c r="AR26" s="75">
        <f t="shared" si="6"/>
        <v>4.5</v>
      </c>
      <c r="AS26" s="75">
        <f t="shared" si="7"/>
        <v>0</v>
      </c>
      <c r="AT26" s="75" t="str">
        <f t="shared" si="8"/>
        <v/>
      </c>
      <c r="AU26" s="75" t="str">
        <f t="shared" si="9"/>
        <v/>
      </c>
    </row>
    <row r="27" spans="1:47" ht="12" customHeight="1" x14ac:dyDescent="0.25">
      <c r="A27" s="27">
        <f>IF(ISBLANK(Tests!A26),"",Tests!A26)</f>
        <v>11</v>
      </c>
      <c r="B27" s="28" t="str">
        <f>IF(ISBLANK(Tests!B26),"",Tests!B26)</f>
        <v>ANIKA  BABU</v>
      </c>
      <c r="C27" s="69">
        <v>5</v>
      </c>
      <c r="D27" s="69"/>
      <c r="E27" s="69">
        <v>5</v>
      </c>
      <c r="F27" s="69"/>
      <c r="G27" s="69"/>
      <c r="H27" s="69"/>
      <c r="I27" s="69"/>
      <c r="J27" s="69"/>
      <c r="K27" s="69"/>
      <c r="L27" s="69"/>
      <c r="M27" s="78">
        <f t="shared" si="11"/>
        <v>10</v>
      </c>
      <c r="N27" s="57"/>
      <c r="O27" s="69"/>
      <c r="P27" s="69"/>
      <c r="Q27" s="69"/>
      <c r="R27" s="69"/>
      <c r="S27" s="69"/>
      <c r="T27" s="69"/>
      <c r="U27" s="70"/>
      <c r="V27" s="69"/>
      <c r="W27" s="70"/>
      <c r="X27" s="70"/>
      <c r="Y27" s="78">
        <f t="shared" si="10"/>
        <v>0</v>
      </c>
      <c r="Z27" s="57"/>
      <c r="AA27" s="69"/>
      <c r="AB27" s="69"/>
      <c r="AC27" s="69"/>
      <c r="AD27" s="69"/>
      <c r="AE27" s="69"/>
      <c r="AF27" s="78">
        <f t="shared" si="0"/>
        <v>0</v>
      </c>
      <c r="AG27" s="62"/>
      <c r="AH27" s="75">
        <f t="shared" si="1"/>
        <v>5</v>
      </c>
      <c r="AI27" s="75">
        <f t="shared" si="12"/>
        <v>0</v>
      </c>
      <c r="AJ27" s="75">
        <f t="shared" si="2"/>
        <v>5</v>
      </c>
      <c r="AK27" s="75">
        <f t="shared" si="13"/>
        <v>0</v>
      </c>
      <c r="AL27" s="75">
        <f t="shared" si="3"/>
        <v>0</v>
      </c>
      <c r="AM27" s="75">
        <f t="shared" si="14"/>
        <v>0</v>
      </c>
      <c r="AN27" s="75">
        <f t="shared" si="4"/>
        <v>5</v>
      </c>
      <c r="AO27" s="75">
        <f t="shared" si="15"/>
        <v>0</v>
      </c>
      <c r="AP27" s="75">
        <f t="shared" si="5"/>
        <v>5</v>
      </c>
      <c r="AQ27" s="75">
        <f t="shared" si="16"/>
        <v>0</v>
      </c>
      <c r="AR27" s="75">
        <f t="shared" si="6"/>
        <v>5</v>
      </c>
      <c r="AS27" s="75">
        <f t="shared" si="7"/>
        <v>0</v>
      </c>
      <c r="AT27" s="75" t="str">
        <f t="shared" si="8"/>
        <v/>
      </c>
      <c r="AU27" s="75" t="str">
        <f t="shared" si="9"/>
        <v/>
      </c>
    </row>
    <row r="28" spans="1:47" ht="12" customHeight="1" x14ac:dyDescent="0.25">
      <c r="A28" s="27">
        <f>IF(ISBLANK(Tests!A27),"",Tests!A27)</f>
        <v>12</v>
      </c>
      <c r="B28" s="28" t="str">
        <f>IF(ISBLANK(Tests!B27),"",Tests!B27)</f>
        <v>ANJALI   SIJI</v>
      </c>
      <c r="C28" s="69">
        <v>4</v>
      </c>
      <c r="D28" s="69"/>
      <c r="E28" s="69">
        <v>4</v>
      </c>
      <c r="F28" s="69"/>
      <c r="G28" s="69"/>
      <c r="H28" s="69"/>
      <c r="I28" s="69"/>
      <c r="J28" s="69"/>
      <c r="K28" s="69"/>
      <c r="L28" s="69"/>
      <c r="M28" s="78">
        <f t="shared" si="11"/>
        <v>8</v>
      </c>
      <c r="N28" s="57"/>
      <c r="O28" s="69"/>
      <c r="P28" s="69"/>
      <c r="Q28" s="69"/>
      <c r="R28" s="69"/>
      <c r="S28" s="69"/>
      <c r="T28" s="69"/>
      <c r="U28" s="70"/>
      <c r="V28" s="69"/>
      <c r="W28" s="70"/>
      <c r="X28" s="70"/>
      <c r="Y28" s="78">
        <f t="shared" si="10"/>
        <v>0</v>
      </c>
      <c r="Z28" s="57"/>
      <c r="AA28" s="69"/>
      <c r="AB28" s="69"/>
      <c r="AC28" s="69"/>
      <c r="AD28" s="69"/>
      <c r="AE28" s="69"/>
      <c r="AF28" s="78">
        <f t="shared" si="0"/>
        <v>0</v>
      </c>
      <c r="AG28" s="62"/>
      <c r="AH28" s="75">
        <f t="shared" si="1"/>
        <v>4</v>
      </c>
      <c r="AI28" s="75">
        <f t="shared" si="12"/>
        <v>0</v>
      </c>
      <c r="AJ28" s="75">
        <f t="shared" si="2"/>
        <v>4</v>
      </c>
      <c r="AK28" s="75">
        <f t="shared" si="13"/>
        <v>0</v>
      </c>
      <c r="AL28" s="75">
        <f t="shared" si="3"/>
        <v>0</v>
      </c>
      <c r="AM28" s="75">
        <f t="shared" si="14"/>
        <v>0</v>
      </c>
      <c r="AN28" s="75">
        <f t="shared" si="4"/>
        <v>4</v>
      </c>
      <c r="AO28" s="75">
        <f t="shared" si="15"/>
        <v>0</v>
      </c>
      <c r="AP28" s="75">
        <f t="shared" si="5"/>
        <v>4</v>
      </c>
      <c r="AQ28" s="75">
        <f t="shared" si="16"/>
        <v>0</v>
      </c>
      <c r="AR28" s="75">
        <f t="shared" si="6"/>
        <v>4</v>
      </c>
      <c r="AS28" s="75">
        <f t="shared" si="7"/>
        <v>0</v>
      </c>
      <c r="AT28" s="75" t="str">
        <f t="shared" si="8"/>
        <v/>
      </c>
      <c r="AU28" s="75" t="str">
        <f t="shared" si="9"/>
        <v/>
      </c>
    </row>
    <row r="29" spans="1:47" ht="12" customHeight="1" x14ac:dyDescent="0.25">
      <c r="A29" s="27">
        <f>IF(ISBLANK(Tests!A28),"",Tests!A28)</f>
        <v>13</v>
      </c>
      <c r="B29" s="28" t="str">
        <f>IF(ISBLANK(Tests!B28),"",Tests!B28)</f>
        <v>ANUSREE  P S</v>
      </c>
      <c r="C29" s="69">
        <v>4.5</v>
      </c>
      <c r="D29" s="69"/>
      <c r="E29" s="69">
        <v>5</v>
      </c>
      <c r="F29" s="69"/>
      <c r="G29" s="69"/>
      <c r="H29" s="69"/>
      <c r="I29" s="69"/>
      <c r="J29" s="69"/>
      <c r="K29" s="69"/>
      <c r="L29" s="69"/>
      <c r="M29" s="78">
        <f t="shared" si="11"/>
        <v>9.5</v>
      </c>
      <c r="N29" s="57"/>
      <c r="O29" s="69"/>
      <c r="P29" s="69"/>
      <c r="Q29" s="69"/>
      <c r="R29" s="69"/>
      <c r="S29" s="69"/>
      <c r="T29" s="69"/>
      <c r="U29" s="70"/>
      <c r="V29" s="69"/>
      <c r="W29" s="70"/>
      <c r="X29" s="70"/>
      <c r="Y29" s="78">
        <f t="shared" si="10"/>
        <v>0</v>
      </c>
      <c r="Z29" s="57"/>
      <c r="AA29" s="69"/>
      <c r="AB29" s="69"/>
      <c r="AC29" s="69"/>
      <c r="AD29" s="69"/>
      <c r="AE29" s="69"/>
      <c r="AF29" s="78">
        <f t="shared" si="0"/>
        <v>0</v>
      </c>
      <c r="AG29" s="62"/>
      <c r="AH29" s="75">
        <f t="shared" si="1"/>
        <v>4.5</v>
      </c>
      <c r="AI29" s="75">
        <f t="shared" si="12"/>
        <v>0</v>
      </c>
      <c r="AJ29" s="75">
        <f t="shared" si="2"/>
        <v>5</v>
      </c>
      <c r="AK29" s="75">
        <f t="shared" si="13"/>
        <v>0</v>
      </c>
      <c r="AL29" s="75">
        <f t="shared" si="3"/>
        <v>0</v>
      </c>
      <c r="AM29" s="75">
        <f t="shared" si="14"/>
        <v>0</v>
      </c>
      <c r="AN29" s="75">
        <f t="shared" si="4"/>
        <v>5</v>
      </c>
      <c r="AO29" s="75">
        <f t="shared" si="15"/>
        <v>0</v>
      </c>
      <c r="AP29" s="75">
        <f t="shared" si="5"/>
        <v>5</v>
      </c>
      <c r="AQ29" s="75">
        <f t="shared" si="16"/>
        <v>0</v>
      </c>
      <c r="AR29" s="75">
        <f t="shared" si="6"/>
        <v>5</v>
      </c>
      <c r="AS29" s="75">
        <f t="shared" si="7"/>
        <v>0</v>
      </c>
      <c r="AT29" s="75" t="str">
        <f t="shared" si="8"/>
        <v/>
      </c>
      <c r="AU29" s="75" t="str">
        <f t="shared" si="9"/>
        <v/>
      </c>
    </row>
    <row r="30" spans="1:47" ht="12" customHeight="1" x14ac:dyDescent="0.25">
      <c r="A30" s="27">
        <f>IF(ISBLANK(Tests!A29),"",Tests!A29)</f>
        <v>14</v>
      </c>
      <c r="B30" s="28" t="str">
        <f>IF(ISBLANK(Tests!B29),"",Tests!B29)</f>
        <v>ARCHANA  M</v>
      </c>
      <c r="C30" s="69">
        <v>4</v>
      </c>
      <c r="D30" s="69"/>
      <c r="E30" s="69">
        <v>4.5</v>
      </c>
      <c r="F30" s="69"/>
      <c r="G30" s="69"/>
      <c r="H30" s="69"/>
      <c r="I30" s="69"/>
      <c r="J30" s="69"/>
      <c r="K30" s="69"/>
      <c r="L30" s="69"/>
      <c r="M30" s="78">
        <f t="shared" si="11"/>
        <v>8.5</v>
      </c>
      <c r="N30" s="57"/>
      <c r="O30" s="69"/>
      <c r="P30" s="69"/>
      <c r="Q30" s="69"/>
      <c r="R30" s="69"/>
      <c r="S30" s="69"/>
      <c r="T30" s="69"/>
      <c r="U30" s="70"/>
      <c r="V30" s="69"/>
      <c r="W30" s="70"/>
      <c r="X30" s="70"/>
      <c r="Y30" s="78">
        <f t="shared" si="10"/>
        <v>0</v>
      </c>
      <c r="Z30" s="57"/>
      <c r="AA30" s="69"/>
      <c r="AB30" s="69"/>
      <c r="AC30" s="69"/>
      <c r="AD30" s="69"/>
      <c r="AE30" s="69"/>
      <c r="AF30" s="78">
        <f t="shared" si="0"/>
        <v>0</v>
      </c>
      <c r="AG30" s="62"/>
      <c r="AH30" s="75">
        <f t="shared" si="1"/>
        <v>4</v>
      </c>
      <c r="AI30" s="75">
        <f t="shared" si="12"/>
        <v>0</v>
      </c>
      <c r="AJ30" s="75">
        <f t="shared" si="2"/>
        <v>4.5</v>
      </c>
      <c r="AK30" s="75">
        <f t="shared" si="13"/>
        <v>0</v>
      </c>
      <c r="AL30" s="75">
        <f t="shared" si="3"/>
        <v>0</v>
      </c>
      <c r="AM30" s="75">
        <f t="shared" si="14"/>
        <v>0</v>
      </c>
      <c r="AN30" s="75">
        <f t="shared" si="4"/>
        <v>4.5</v>
      </c>
      <c r="AO30" s="75">
        <f t="shared" si="15"/>
        <v>0</v>
      </c>
      <c r="AP30" s="75">
        <f t="shared" si="5"/>
        <v>4.5</v>
      </c>
      <c r="AQ30" s="75">
        <f t="shared" si="16"/>
        <v>0</v>
      </c>
      <c r="AR30" s="75">
        <f t="shared" si="6"/>
        <v>4.5</v>
      </c>
      <c r="AS30" s="75">
        <f t="shared" si="7"/>
        <v>0</v>
      </c>
      <c r="AT30" s="75" t="str">
        <f t="shared" si="8"/>
        <v/>
      </c>
      <c r="AU30" s="75" t="str">
        <f t="shared" si="9"/>
        <v/>
      </c>
    </row>
    <row r="31" spans="1:47" ht="12" customHeight="1" x14ac:dyDescent="0.25">
      <c r="A31" s="27">
        <f>IF(ISBLANK(Tests!A30),"",Tests!A30)</f>
        <v>15</v>
      </c>
      <c r="B31" s="28" t="str">
        <f>IF(ISBLANK(Tests!B30),"",Tests!B30)</f>
        <v>ARDRA  P V</v>
      </c>
      <c r="C31" s="69">
        <v>3.5</v>
      </c>
      <c r="D31" s="69"/>
      <c r="E31" s="69">
        <v>5</v>
      </c>
      <c r="F31" s="69"/>
      <c r="G31" s="69"/>
      <c r="H31" s="69"/>
      <c r="I31" s="69"/>
      <c r="J31" s="69"/>
      <c r="K31" s="69"/>
      <c r="L31" s="69"/>
      <c r="M31" s="78">
        <f t="shared" si="11"/>
        <v>8.5</v>
      </c>
      <c r="N31" s="57"/>
      <c r="O31" s="69"/>
      <c r="P31" s="69"/>
      <c r="Q31" s="69"/>
      <c r="R31" s="69"/>
      <c r="S31" s="69"/>
      <c r="T31" s="69"/>
      <c r="U31" s="70"/>
      <c r="V31" s="69"/>
      <c r="W31" s="70"/>
      <c r="X31" s="70"/>
      <c r="Y31" s="78">
        <f t="shared" si="10"/>
        <v>0</v>
      </c>
      <c r="Z31" s="57"/>
      <c r="AA31" s="69"/>
      <c r="AB31" s="69"/>
      <c r="AC31" s="69"/>
      <c r="AD31" s="69"/>
      <c r="AE31" s="69"/>
      <c r="AF31" s="78">
        <f t="shared" si="0"/>
        <v>0</v>
      </c>
      <c r="AG31" s="62"/>
      <c r="AH31" s="75">
        <f t="shared" si="1"/>
        <v>3.5</v>
      </c>
      <c r="AI31" s="75">
        <f t="shared" si="12"/>
        <v>0</v>
      </c>
      <c r="AJ31" s="75">
        <f t="shared" si="2"/>
        <v>5</v>
      </c>
      <c r="AK31" s="75">
        <f t="shared" si="13"/>
        <v>0</v>
      </c>
      <c r="AL31" s="75">
        <f t="shared" si="3"/>
        <v>0</v>
      </c>
      <c r="AM31" s="75">
        <f t="shared" si="14"/>
        <v>0</v>
      </c>
      <c r="AN31" s="75">
        <f t="shared" si="4"/>
        <v>5</v>
      </c>
      <c r="AO31" s="75">
        <f t="shared" si="15"/>
        <v>0</v>
      </c>
      <c r="AP31" s="75">
        <f t="shared" si="5"/>
        <v>5</v>
      </c>
      <c r="AQ31" s="75">
        <f t="shared" si="16"/>
        <v>0</v>
      </c>
      <c r="AR31" s="75">
        <f t="shared" si="6"/>
        <v>5</v>
      </c>
      <c r="AS31" s="75">
        <f t="shared" si="7"/>
        <v>0</v>
      </c>
      <c r="AT31" s="75" t="str">
        <f t="shared" si="8"/>
        <v/>
      </c>
      <c r="AU31" s="75" t="str">
        <f t="shared" si="9"/>
        <v/>
      </c>
    </row>
    <row r="32" spans="1:47" ht="12" customHeight="1" x14ac:dyDescent="0.25">
      <c r="A32" s="27">
        <f>IF(ISBLANK(Tests!A31),"",Tests!A31)</f>
        <v>16</v>
      </c>
      <c r="B32" s="28" t="str">
        <f>IF(ISBLANK(Tests!B31),"",Tests!B31)</f>
        <v>ASHLAY  CYRIAC</v>
      </c>
      <c r="C32" s="69">
        <v>5</v>
      </c>
      <c r="D32" s="69"/>
      <c r="E32" s="69">
        <v>5</v>
      </c>
      <c r="F32" s="69"/>
      <c r="G32" s="69"/>
      <c r="H32" s="69"/>
      <c r="I32" s="69"/>
      <c r="J32" s="69"/>
      <c r="K32" s="69"/>
      <c r="L32" s="69"/>
      <c r="M32" s="78">
        <f t="shared" si="11"/>
        <v>10</v>
      </c>
      <c r="N32" s="57"/>
      <c r="O32" s="69"/>
      <c r="P32" s="69"/>
      <c r="Q32" s="69"/>
      <c r="R32" s="69"/>
      <c r="S32" s="69"/>
      <c r="T32" s="69"/>
      <c r="U32" s="70"/>
      <c r="V32" s="69"/>
      <c r="W32" s="70"/>
      <c r="X32" s="70"/>
      <c r="Y32" s="78">
        <f t="shared" si="10"/>
        <v>0</v>
      </c>
      <c r="Z32" s="57"/>
      <c r="AA32" s="69"/>
      <c r="AB32" s="69"/>
      <c r="AC32" s="69"/>
      <c r="AD32" s="69"/>
      <c r="AE32" s="69"/>
      <c r="AF32" s="78">
        <f t="shared" si="0"/>
        <v>0</v>
      </c>
      <c r="AG32" s="62"/>
      <c r="AH32" s="75">
        <f t="shared" si="1"/>
        <v>5</v>
      </c>
      <c r="AI32" s="75">
        <f t="shared" si="12"/>
        <v>0</v>
      </c>
      <c r="AJ32" s="75">
        <f t="shared" si="2"/>
        <v>5</v>
      </c>
      <c r="AK32" s="75">
        <f t="shared" si="13"/>
        <v>0</v>
      </c>
      <c r="AL32" s="75">
        <f t="shared" si="3"/>
        <v>0</v>
      </c>
      <c r="AM32" s="75">
        <f t="shared" si="14"/>
        <v>0</v>
      </c>
      <c r="AN32" s="75">
        <f t="shared" si="4"/>
        <v>5</v>
      </c>
      <c r="AO32" s="75">
        <f t="shared" si="15"/>
        <v>0</v>
      </c>
      <c r="AP32" s="75">
        <f t="shared" si="5"/>
        <v>5</v>
      </c>
      <c r="AQ32" s="75">
        <f t="shared" si="16"/>
        <v>0</v>
      </c>
      <c r="AR32" s="75">
        <f t="shared" si="6"/>
        <v>5</v>
      </c>
      <c r="AS32" s="75">
        <f t="shared" si="7"/>
        <v>0</v>
      </c>
      <c r="AT32" s="75" t="str">
        <f t="shared" si="8"/>
        <v/>
      </c>
      <c r="AU32" s="75" t="str">
        <f t="shared" si="9"/>
        <v/>
      </c>
    </row>
    <row r="33" spans="1:47" ht="12" customHeight="1" x14ac:dyDescent="0.25">
      <c r="A33" s="27">
        <f>IF(ISBLANK(Tests!A32),"",Tests!A32)</f>
        <v>17</v>
      </c>
      <c r="B33" s="28" t="str">
        <f>IF(ISBLANK(Tests!B32),"",Tests!B32)</f>
        <v>AYNICAL  SHREYA RIJU</v>
      </c>
      <c r="C33" s="69">
        <v>5</v>
      </c>
      <c r="D33" s="69"/>
      <c r="E33" s="69">
        <v>5</v>
      </c>
      <c r="F33" s="69"/>
      <c r="G33" s="69"/>
      <c r="H33" s="69"/>
      <c r="I33" s="69"/>
      <c r="J33" s="69"/>
      <c r="K33" s="69"/>
      <c r="L33" s="69"/>
      <c r="M33" s="78">
        <f t="shared" si="11"/>
        <v>10</v>
      </c>
      <c r="N33" s="57"/>
      <c r="O33" s="69"/>
      <c r="P33" s="69"/>
      <c r="Q33" s="69"/>
      <c r="R33" s="69"/>
      <c r="S33" s="69"/>
      <c r="T33" s="69"/>
      <c r="U33" s="70"/>
      <c r="V33" s="69"/>
      <c r="W33" s="70"/>
      <c r="X33" s="70"/>
      <c r="Y33" s="78">
        <f t="shared" si="10"/>
        <v>0</v>
      </c>
      <c r="Z33" s="57"/>
      <c r="AA33" s="69"/>
      <c r="AB33" s="69"/>
      <c r="AC33" s="69"/>
      <c r="AD33" s="69"/>
      <c r="AE33" s="69"/>
      <c r="AF33" s="78">
        <f t="shared" si="0"/>
        <v>0</v>
      </c>
      <c r="AG33" s="62"/>
      <c r="AH33" s="75">
        <f t="shared" si="1"/>
        <v>5</v>
      </c>
      <c r="AI33" s="75">
        <f t="shared" si="12"/>
        <v>0</v>
      </c>
      <c r="AJ33" s="75">
        <f t="shared" si="2"/>
        <v>5</v>
      </c>
      <c r="AK33" s="75">
        <f t="shared" si="13"/>
        <v>0</v>
      </c>
      <c r="AL33" s="75">
        <f t="shared" si="3"/>
        <v>0</v>
      </c>
      <c r="AM33" s="75">
        <f t="shared" si="14"/>
        <v>0</v>
      </c>
      <c r="AN33" s="75">
        <f t="shared" si="4"/>
        <v>5</v>
      </c>
      <c r="AO33" s="75">
        <f t="shared" si="15"/>
        <v>0</v>
      </c>
      <c r="AP33" s="75">
        <f t="shared" si="5"/>
        <v>5</v>
      </c>
      <c r="AQ33" s="75">
        <f t="shared" si="16"/>
        <v>0</v>
      </c>
      <c r="AR33" s="75">
        <f t="shared" si="6"/>
        <v>5</v>
      </c>
      <c r="AS33" s="75">
        <f t="shared" si="7"/>
        <v>0</v>
      </c>
      <c r="AT33" s="75" t="str">
        <f t="shared" si="8"/>
        <v/>
      </c>
      <c r="AU33" s="75" t="str">
        <f t="shared" si="9"/>
        <v/>
      </c>
    </row>
    <row r="34" spans="1:47" ht="12" customHeight="1" x14ac:dyDescent="0.25">
      <c r="A34" s="27">
        <f>IF(ISBLANK(Tests!A33),"",Tests!A33)</f>
        <v>18</v>
      </c>
      <c r="B34" s="28" t="str">
        <f>IF(ISBLANK(Tests!B33),"",Tests!B33)</f>
        <v>AYYAPPADAS  CHANDRAN</v>
      </c>
      <c r="C34" s="69">
        <v>4.5</v>
      </c>
      <c r="D34" s="69"/>
      <c r="E34" s="69">
        <v>5</v>
      </c>
      <c r="F34" s="69"/>
      <c r="G34" s="69"/>
      <c r="H34" s="69"/>
      <c r="I34" s="69"/>
      <c r="J34" s="69"/>
      <c r="K34" s="69"/>
      <c r="L34" s="69"/>
      <c r="M34" s="78">
        <f t="shared" si="11"/>
        <v>9.5</v>
      </c>
      <c r="N34" s="57"/>
      <c r="O34" s="69"/>
      <c r="P34" s="69"/>
      <c r="Q34" s="69"/>
      <c r="R34" s="69"/>
      <c r="S34" s="69"/>
      <c r="T34" s="69"/>
      <c r="U34" s="70"/>
      <c r="V34" s="69"/>
      <c r="W34" s="70"/>
      <c r="X34" s="70"/>
      <c r="Y34" s="78">
        <f t="shared" si="10"/>
        <v>0</v>
      </c>
      <c r="Z34" s="57"/>
      <c r="AA34" s="69"/>
      <c r="AB34" s="69"/>
      <c r="AC34" s="69"/>
      <c r="AD34" s="69"/>
      <c r="AE34" s="69"/>
      <c r="AF34" s="78">
        <f t="shared" si="0"/>
        <v>0</v>
      </c>
      <c r="AG34" s="62"/>
      <c r="AH34" s="75">
        <f t="shared" si="1"/>
        <v>4.5</v>
      </c>
      <c r="AI34" s="75">
        <f t="shared" si="12"/>
        <v>0</v>
      </c>
      <c r="AJ34" s="75">
        <f t="shared" si="2"/>
        <v>5</v>
      </c>
      <c r="AK34" s="75">
        <f t="shared" si="13"/>
        <v>0</v>
      </c>
      <c r="AL34" s="75">
        <f t="shared" si="3"/>
        <v>0</v>
      </c>
      <c r="AM34" s="75">
        <f t="shared" si="14"/>
        <v>0</v>
      </c>
      <c r="AN34" s="75">
        <f t="shared" si="4"/>
        <v>5</v>
      </c>
      <c r="AO34" s="75">
        <f t="shared" si="15"/>
        <v>0</v>
      </c>
      <c r="AP34" s="75">
        <f t="shared" si="5"/>
        <v>5</v>
      </c>
      <c r="AQ34" s="75">
        <f t="shared" si="16"/>
        <v>0</v>
      </c>
      <c r="AR34" s="75">
        <f t="shared" si="6"/>
        <v>5</v>
      </c>
      <c r="AS34" s="75">
        <f t="shared" si="7"/>
        <v>0</v>
      </c>
      <c r="AT34" s="75" t="str">
        <f t="shared" si="8"/>
        <v/>
      </c>
      <c r="AU34" s="75" t="str">
        <f t="shared" si="9"/>
        <v/>
      </c>
    </row>
    <row r="35" spans="1:47" ht="12" customHeight="1" x14ac:dyDescent="0.25">
      <c r="A35" s="27">
        <f>IF(ISBLANK(Tests!A34),"",Tests!A34)</f>
        <v>19</v>
      </c>
      <c r="B35" s="28" t="str">
        <f>IF(ISBLANK(Tests!B34),"",Tests!B34)</f>
        <v>BENJAMIN C HURDINS</v>
      </c>
      <c r="C35" s="69">
        <v>4.5</v>
      </c>
      <c r="D35" s="69"/>
      <c r="E35" s="69">
        <v>5</v>
      </c>
      <c r="F35" s="69"/>
      <c r="G35" s="69"/>
      <c r="H35" s="69"/>
      <c r="I35" s="69"/>
      <c r="J35" s="69"/>
      <c r="K35" s="69"/>
      <c r="L35" s="69"/>
      <c r="M35" s="78">
        <f t="shared" si="11"/>
        <v>9.5</v>
      </c>
      <c r="N35" s="57"/>
      <c r="O35" s="69"/>
      <c r="P35" s="69"/>
      <c r="Q35" s="69"/>
      <c r="R35" s="69"/>
      <c r="S35" s="69"/>
      <c r="T35" s="69"/>
      <c r="U35" s="70"/>
      <c r="V35" s="69"/>
      <c r="W35" s="70"/>
      <c r="X35" s="70"/>
      <c r="Y35" s="78">
        <f t="shared" si="10"/>
        <v>0</v>
      </c>
      <c r="Z35" s="57"/>
      <c r="AA35" s="69"/>
      <c r="AB35" s="69"/>
      <c r="AC35" s="69"/>
      <c r="AD35" s="69"/>
      <c r="AE35" s="69"/>
      <c r="AF35" s="78">
        <f t="shared" si="0"/>
        <v>0</v>
      </c>
      <c r="AG35" s="62"/>
      <c r="AH35" s="75">
        <f t="shared" si="1"/>
        <v>4.5</v>
      </c>
      <c r="AI35" s="75">
        <f t="shared" si="12"/>
        <v>0</v>
      </c>
      <c r="AJ35" s="75">
        <f t="shared" si="2"/>
        <v>5</v>
      </c>
      <c r="AK35" s="75">
        <f t="shared" si="13"/>
        <v>0</v>
      </c>
      <c r="AL35" s="75">
        <f t="shared" si="3"/>
        <v>0</v>
      </c>
      <c r="AM35" s="75">
        <f t="shared" si="14"/>
        <v>0</v>
      </c>
      <c r="AN35" s="75">
        <f t="shared" si="4"/>
        <v>5</v>
      </c>
      <c r="AO35" s="75">
        <f t="shared" si="15"/>
        <v>0</v>
      </c>
      <c r="AP35" s="75">
        <f t="shared" si="5"/>
        <v>5</v>
      </c>
      <c r="AQ35" s="75">
        <f t="shared" si="16"/>
        <v>0</v>
      </c>
      <c r="AR35" s="75">
        <f t="shared" si="6"/>
        <v>5</v>
      </c>
      <c r="AS35" s="75">
        <f t="shared" si="7"/>
        <v>0</v>
      </c>
      <c r="AT35" s="75" t="str">
        <f t="shared" si="8"/>
        <v/>
      </c>
      <c r="AU35" s="75" t="str">
        <f t="shared" si="9"/>
        <v/>
      </c>
    </row>
    <row r="36" spans="1:47" ht="12" customHeight="1" x14ac:dyDescent="0.25">
      <c r="A36" s="27">
        <f>IF(ISBLANK(Tests!A35),"",Tests!A35)</f>
        <v>20</v>
      </c>
      <c r="B36" s="28" t="str">
        <f>IF(ISBLANK(Tests!B35),"",Tests!B35)</f>
        <v>BINIL  BIJU</v>
      </c>
      <c r="C36" s="69">
        <v>5</v>
      </c>
      <c r="D36" s="69"/>
      <c r="E36" s="69">
        <v>4.5</v>
      </c>
      <c r="F36" s="69"/>
      <c r="G36" s="69"/>
      <c r="H36" s="69"/>
      <c r="I36" s="69"/>
      <c r="J36" s="69"/>
      <c r="K36" s="69"/>
      <c r="L36" s="69"/>
      <c r="M36" s="78">
        <f t="shared" si="11"/>
        <v>9.5</v>
      </c>
      <c r="N36" s="57"/>
      <c r="O36" s="69"/>
      <c r="P36" s="69"/>
      <c r="Q36" s="69"/>
      <c r="R36" s="69"/>
      <c r="S36" s="69"/>
      <c r="T36" s="69"/>
      <c r="U36" s="70"/>
      <c r="V36" s="69"/>
      <c r="W36" s="70"/>
      <c r="X36" s="70"/>
      <c r="Y36" s="78">
        <f t="shared" si="10"/>
        <v>0</v>
      </c>
      <c r="Z36" s="57"/>
      <c r="AA36" s="69"/>
      <c r="AB36" s="69"/>
      <c r="AC36" s="69"/>
      <c r="AD36" s="69"/>
      <c r="AE36" s="69"/>
      <c r="AF36" s="78">
        <f t="shared" si="0"/>
        <v>0</v>
      </c>
      <c r="AG36" s="62"/>
      <c r="AH36" s="75">
        <f t="shared" si="1"/>
        <v>5</v>
      </c>
      <c r="AI36" s="75">
        <f t="shared" si="12"/>
        <v>0</v>
      </c>
      <c r="AJ36" s="75">
        <f t="shared" si="2"/>
        <v>4.5</v>
      </c>
      <c r="AK36" s="75">
        <f t="shared" si="13"/>
        <v>0</v>
      </c>
      <c r="AL36" s="75">
        <f t="shared" si="3"/>
        <v>0</v>
      </c>
      <c r="AM36" s="75">
        <f t="shared" si="14"/>
        <v>0</v>
      </c>
      <c r="AN36" s="75">
        <f t="shared" si="4"/>
        <v>4.5</v>
      </c>
      <c r="AO36" s="75">
        <f t="shared" si="15"/>
        <v>0</v>
      </c>
      <c r="AP36" s="75">
        <f t="shared" si="5"/>
        <v>4.5</v>
      </c>
      <c r="AQ36" s="75">
        <f t="shared" si="16"/>
        <v>0</v>
      </c>
      <c r="AR36" s="75">
        <f t="shared" si="6"/>
        <v>4.5</v>
      </c>
      <c r="AS36" s="75">
        <f t="shared" si="7"/>
        <v>0</v>
      </c>
      <c r="AT36" s="75" t="str">
        <f t="shared" si="8"/>
        <v/>
      </c>
      <c r="AU36" s="75" t="str">
        <f t="shared" si="9"/>
        <v/>
      </c>
    </row>
    <row r="37" spans="1:47" ht="12" customHeight="1" x14ac:dyDescent="0.25">
      <c r="A37" s="27">
        <f>IF(ISBLANK(Tests!A36),"",Tests!A36)</f>
        <v>21</v>
      </c>
      <c r="B37" s="28" t="str">
        <f>IF(ISBLANK(Tests!B36),"",Tests!B36)</f>
        <v>CHRISTO  JOBY</v>
      </c>
      <c r="C37" s="69">
        <v>5</v>
      </c>
      <c r="D37" s="69"/>
      <c r="E37" s="69">
        <v>4</v>
      </c>
      <c r="F37" s="69"/>
      <c r="G37" s="69"/>
      <c r="H37" s="69"/>
      <c r="I37" s="69"/>
      <c r="J37" s="69"/>
      <c r="K37" s="69"/>
      <c r="L37" s="69"/>
      <c r="M37" s="78">
        <f t="shared" si="11"/>
        <v>9</v>
      </c>
      <c r="N37" s="57"/>
      <c r="O37" s="69"/>
      <c r="P37" s="69"/>
      <c r="Q37" s="69"/>
      <c r="R37" s="69"/>
      <c r="S37" s="69"/>
      <c r="T37" s="69"/>
      <c r="U37" s="70"/>
      <c r="V37" s="69"/>
      <c r="W37" s="70"/>
      <c r="X37" s="70"/>
      <c r="Y37" s="78">
        <f t="shared" si="10"/>
        <v>0</v>
      </c>
      <c r="Z37" s="57"/>
      <c r="AA37" s="69"/>
      <c r="AB37" s="69"/>
      <c r="AC37" s="69"/>
      <c r="AD37" s="69"/>
      <c r="AE37" s="69"/>
      <c r="AF37" s="78">
        <f t="shared" si="0"/>
        <v>0</v>
      </c>
      <c r="AG37" s="62"/>
      <c r="AH37" s="75">
        <f t="shared" si="1"/>
        <v>5</v>
      </c>
      <c r="AI37" s="75">
        <f t="shared" si="12"/>
        <v>0</v>
      </c>
      <c r="AJ37" s="75">
        <f t="shared" si="2"/>
        <v>4</v>
      </c>
      <c r="AK37" s="75">
        <f t="shared" si="13"/>
        <v>0</v>
      </c>
      <c r="AL37" s="75">
        <f t="shared" si="3"/>
        <v>0</v>
      </c>
      <c r="AM37" s="75">
        <f t="shared" si="14"/>
        <v>0</v>
      </c>
      <c r="AN37" s="75">
        <f t="shared" si="4"/>
        <v>4</v>
      </c>
      <c r="AO37" s="75">
        <f t="shared" si="15"/>
        <v>0</v>
      </c>
      <c r="AP37" s="75">
        <f t="shared" si="5"/>
        <v>4</v>
      </c>
      <c r="AQ37" s="75">
        <f t="shared" si="16"/>
        <v>0</v>
      </c>
      <c r="AR37" s="75">
        <f t="shared" si="6"/>
        <v>4</v>
      </c>
      <c r="AS37" s="75">
        <f t="shared" si="7"/>
        <v>0</v>
      </c>
      <c r="AT37" s="75" t="str">
        <f t="shared" si="8"/>
        <v/>
      </c>
      <c r="AU37" s="75" t="str">
        <f t="shared" si="9"/>
        <v/>
      </c>
    </row>
    <row r="38" spans="1:47" ht="12" customHeight="1" x14ac:dyDescent="0.25">
      <c r="A38" s="27">
        <f>IF(ISBLANK(Tests!A37),"",Tests!A37)</f>
        <v>22</v>
      </c>
      <c r="B38" s="28" t="str">
        <f>IF(ISBLANK(Tests!B37),"",Tests!B37)</f>
        <v>CLINT  MATHEWS</v>
      </c>
      <c r="C38" s="69">
        <v>4.5</v>
      </c>
      <c r="D38" s="69"/>
      <c r="E38" s="69">
        <v>5</v>
      </c>
      <c r="F38" s="69"/>
      <c r="G38" s="69"/>
      <c r="H38" s="69"/>
      <c r="I38" s="69"/>
      <c r="J38" s="69"/>
      <c r="K38" s="69"/>
      <c r="L38" s="69"/>
      <c r="M38" s="78">
        <f t="shared" si="11"/>
        <v>9.5</v>
      </c>
      <c r="N38" s="57"/>
      <c r="O38" s="69"/>
      <c r="P38" s="69"/>
      <c r="Q38" s="69"/>
      <c r="R38" s="69"/>
      <c r="S38" s="69"/>
      <c r="T38" s="69"/>
      <c r="U38" s="70"/>
      <c r="V38" s="69"/>
      <c r="W38" s="70"/>
      <c r="X38" s="70"/>
      <c r="Y38" s="78">
        <f t="shared" si="10"/>
        <v>0</v>
      </c>
      <c r="Z38" s="57"/>
      <c r="AA38" s="69"/>
      <c r="AB38" s="69"/>
      <c r="AC38" s="69"/>
      <c r="AD38" s="69"/>
      <c r="AE38" s="69"/>
      <c r="AF38" s="78">
        <f t="shared" si="0"/>
        <v>0</v>
      </c>
      <c r="AG38" s="62"/>
      <c r="AH38" s="75">
        <f t="shared" si="1"/>
        <v>4.5</v>
      </c>
      <c r="AI38" s="75">
        <f t="shared" si="12"/>
        <v>0</v>
      </c>
      <c r="AJ38" s="75">
        <f t="shared" si="2"/>
        <v>5</v>
      </c>
      <c r="AK38" s="75">
        <f t="shared" si="13"/>
        <v>0</v>
      </c>
      <c r="AL38" s="75">
        <f t="shared" si="3"/>
        <v>0</v>
      </c>
      <c r="AM38" s="75">
        <f t="shared" si="14"/>
        <v>0</v>
      </c>
      <c r="AN38" s="75">
        <f t="shared" si="4"/>
        <v>5</v>
      </c>
      <c r="AO38" s="75">
        <f t="shared" si="15"/>
        <v>0</v>
      </c>
      <c r="AP38" s="75">
        <f t="shared" si="5"/>
        <v>5</v>
      </c>
      <c r="AQ38" s="75">
        <f t="shared" si="16"/>
        <v>0</v>
      </c>
      <c r="AR38" s="75">
        <f t="shared" si="6"/>
        <v>5</v>
      </c>
      <c r="AS38" s="75">
        <f t="shared" si="7"/>
        <v>0</v>
      </c>
      <c r="AT38" s="75" t="str">
        <f t="shared" si="8"/>
        <v/>
      </c>
      <c r="AU38" s="75" t="str">
        <f t="shared" si="9"/>
        <v/>
      </c>
    </row>
    <row r="39" spans="1:47" ht="12" customHeight="1" x14ac:dyDescent="0.25">
      <c r="A39" s="27">
        <f>IF(ISBLANK(Tests!A38),"",Tests!A38)</f>
        <v>23</v>
      </c>
      <c r="B39" s="28" t="str">
        <f>IF(ISBLANK(Tests!B38),"",Tests!B38)</f>
        <v>DEEPUL  NAIR</v>
      </c>
      <c r="C39" s="69">
        <v>4.5</v>
      </c>
      <c r="D39" s="69"/>
      <c r="E39" s="69">
        <v>5</v>
      </c>
      <c r="F39" s="69"/>
      <c r="G39" s="69"/>
      <c r="H39" s="69"/>
      <c r="I39" s="69"/>
      <c r="J39" s="69"/>
      <c r="K39" s="69"/>
      <c r="L39" s="69"/>
      <c r="M39" s="78">
        <f t="shared" si="11"/>
        <v>9.5</v>
      </c>
      <c r="N39" s="57"/>
      <c r="O39" s="69"/>
      <c r="P39" s="69"/>
      <c r="Q39" s="69"/>
      <c r="R39" s="69"/>
      <c r="S39" s="69"/>
      <c r="T39" s="69"/>
      <c r="U39" s="70"/>
      <c r="V39" s="69"/>
      <c r="W39" s="70"/>
      <c r="X39" s="70"/>
      <c r="Y39" s="78">
        <f t="shared" si="10"/>
        <v>0</v>
      </c>
      <c r="Z39" s="57"/>
      <c r="AA39" s="69"/>
      <c r="AB39" s="69"/>
      <c r="AC39" s="69"/>
      <c r="AD39" s="69"/>
      <c r="AE39" s="69"/>
      <c r="AF39" s="78">
        <f t="shared" si="0"/>
        <v>0</v>
      </c>
      <c r="AG39" s="62"/>
      <c r="AH39" s="75">
        <f t="shared" si="1"/>
        <v>4.5</v>
      </c>
      <c r="AI39" s="75">
        <f t="shared" si="12"/>
        <v>0</v>
      </c>
      <c r="AJ39" s="75">
        <f t="shared" si="2"/>
        <v>5</v>
      </c>
      <c r="AK39" s="75">
        <f t="shared" si="13"/>
        <v>0</v>
      </c>
      <c r="AL39" s="75">
        <f t="shared" si="3"/>
        <v>0</v>
      </c>
      <c r="AM39" s="75">
        <f t="shared" si="14"/>
        <v>0</v>
      </c>
      <c r="AN39" s="75">
        <f t="shared" si="4"/>
        <v>5</v>
      </c>
      <c r="AO39" s="75">
        <f t="shared" si="15"/>
        <v>0</v>
      </c>
      <c r="AP39" s="75">
        <f t="shared" si="5"/>
        <v>5</v>
      </c>
      <c r="AQ39" s="75">
        <f t="shared" si="16"/>
        <v>0</v>
      </c>
      <c r="AR39" s="75">
        <f t="shared" si="6"/>
        <v>5</v>
      </c>
      <c r="AS39" s="75">
        <f t="shared" si="7"/>
        <v>0</v>
      </c>
      <c r="AT39" s="75" t="str">
        <f t="shared" si="8"/>
        <v/>
      </c>
      <c r="AU39" s="75" t="str">
        <f t="shared" si="9"/>
        <v/>
      </c>
    </row>
    <row r="40" spans="1:47" ht="12" customHeight="1" x14ac:dyDescent="0.25">
      <c r="A40" s="27">
        <f>IF(ISBLANK(Tests!A39),"",Tests!A39)</f>
        <v>24</v>
      </c>
      <c r="B40" s="28" t="str">
        <f>IF(ISBLANK(Tests!B39),"",Tests!B39)</f>
        <v>DILNA  V</v>
      </c>
      <c r="C40" s="69">
        <v>4</v>
      </c>
      <c r="D40" s="69"/>
      <c r="E40" s="69">
        <v>4</v>
      </c>
      <c r="F40" s="69"/>
      <c r="G40" s="69"/>
      <c r="H40" s="69"/>
      <c r="I40" s="69"/>
      <c r="J40" s="69"/>
      <c r="K40" s="69"/>
      <c r="L40" s="69"/>
      <c r="M40" s="78">
        <f t="shared" si="11"/>
        <v>8</v>
      </c>
      <c r="N40" s="57"/>
      <c r="O40" s="69"/>
      <c r="P40" s="69"/>
      <c r="Q40" s="69"/>
      <c r="R40" s="69"/>
      <c r="S40" s="69"/>
      <c r="T40" s="69"/>
      <c r="U40" s="70"/>
      <c r="V40" s="69"/>
      <c r="W40" s="70"/>
      <c r="X40" s="70"/>
      <c r="Y40" s="78">
        <f t="shared" si="10"/>
        <v>0</v>
      </c>
      <c r="Z40" s="57"/>
      <c r="AA40" s="69"/>
      <c r="AB40" s="69"/>
      <c r="AC40" s="69"/>
      <c r="AD40" s="69"/>
      <c r="AE40" s="69"/>
      <c r="AF40" s="78">
        <f t="shared" si="0"/>
        <v>0</v>
      </c>
      <c r="AG40" s="62"/>
      <c r="AH40" s="75">
        <f t="shared" si="1"/>
        <v>4</v>
      </c>
      <c r="AI40" s="75">
        <f t="shared" si="12"/>
        <v>0</v>
      </c>
      <c r="AJ40" s="75">
        <f t="shared" si="2"/>
        <v>4</v>
      </c>
      <c r="AK40" s="75">
        <f t="shared" si="13"/>
        <v>0</v>
      </c>
      <c r="AL40" s="75">
        <f t="shared" si="3"/>
        <v>0</v>
      </c>
      <c r="AM40" s="75">
        <f t="shared" si="14"/>
        <v>0</v>
      </c>
      <c r="AN40" s="75">
        <f t="shared" si="4"/>
        <v>4</v>
      </c>
      <c r="AO40" s="75">
        <f t="shared" si="15"/>
        <v>0</v>
      </c>
      <c r="AP40" s="75">
        <f t="shared" si="5"/>
        <v>4</v>
      </c>
      <c r="AQ40" s="75">
        <f t="shared" si="16"/>
        <v>0</v>
      </c>
      <c r="AR40" s="75">
        <f t="shared" si="6"/>
        <v>4</v>
      </c>
      <c r="AS40" s="75">
        <f t="shared" si="7"/>
        <v>0</v>
      </c>
      <c r="AT40" s="75" t="str">
        <f t="shared" si="8"/>
        <v/>
      </c>
      <c r="AU40" s="75" t="str">
        <f t="shared" si="9"/>
        <v/>
      </c>
    </row>
    <row r="41" spans="1:47" ht="12" customHeight="1" x14ac:dyDescent="0.25">
      <c r="A41" s="27">
        <f>IF(ISBLANK(Tests!A40),"",Tests!A40)</f>
        <v>25</v>
      </c>
      <c r="B41" s="28" t="str">
        <f>IF(ISBLANK(Tests!B40),"",Tests!B40)</f>
        <v>DIPIN   GEORGE</v>
      </c>
      <c r="C41" s="69">
        <v>4.5</v>
      </c>
      <c r="D41" s="69"/>
      <c r="E41" s="69">
        <v>5</v>
      </c>
      <c r="F41" s="69"/>
      <c r="G41" s="69"/>
      <c r="H41" s="69"/>
      <c r="I41" s="69"/>
      <c r="J41" s="69"/>
      <c r="K41" s="69"/>
      <c r="L41" s="69"/>
      <c r="M41" s="78">
        <f t="shared" si="11"/>
        <v>9.5</v>
      </c>
      <c r="N41" s="57"/>
      <c r="O41" s="69"/>
      <c r="P41" s="69"/>
      <c r="Q41" s="69"/>
      <c r="R41" s="69"/>
      <c r="S41" s="69"/>
      <c r="T41" s="69"/>
      <c r="U41" s="70"/>
      <c r="V41" s="69"/>
      <c r="W41" s="70"/>
      <c r="X41" s="70"/>
      <c r="Y41" s="78">
        <f t="shared" si="10"/>
        <v>0</v>
      </c>
      <c r="Z41" s="57"/>
      <c r="AA41" s="69"/>
      <c r="AB41" s="69"/>
      <c r="AC41" s="69"/>
      <c r="AD41" s="69"/>
      <c r="AE41" s="69"/>
      <c r="AF41" s="78">
        <f t="shared" si="0"/>
        <v>0</v>
      </c>
      <c r="AG41" s="62"/>
      <c r="AH41" s="75">
        <f t="shared" si="1"/>
        <v>4.5</v>
      </c>
      <c r="AI41" s="75">
        <f t="shared" si="12"/>
        <v>0</v>
      </c>
      <c r="AJ41" s="75">
        <f t="shared" si="2"/>
        <v>5</v>
      </c>
      <c r="AK41" s="75">
        <f t="shared" si="13"/>
        <v>0</v>
      </c>
      <c r="AL41" s="75">
        <f t="shared" si="3"/>
        <v>0</v>
      </c>
      <c r="AM41" s="75">
        <f t="shared" si="14"/>
        <v>0</v>
      </c>
      <c r="AN41" s="75">
        <f t="shared" si="4"/>
        <v>5</v>
      </c>
      <c r="AO41" s="75">
        <f t="shared" si="15"/>
        <v>0</v>
      </c>
      <c r="AP41" s="75">
        <f t="shared" si="5"/>
        <v>5</v>
      </c>
      <c r="AQ41" s="75">
        <f t="shared" si="16"/>
        <v>0</v>
      </c>
      <c r="AR41" s="75">
        <f t="shared" si="6"/>
        <v>5</v>
      </c>
      <c r="AS41" s="75">
        <f t="shared" si="7"/>
        <v>0</v>
      </c>
      <c r="AT41" s="75" t="str">
        <f t="shared" si="8"/>
        <v/>
      </c>
      <c r="AU41" s="75" t="str">
        <f t="shared" si="9"/>
        <v/>
      </c>
    </row>
    <row r="42" spans="1:47" ht="12" customHeight="1" x14ac:dyDescent="0.25">
      <c r="A42" s="27">
        <f>IF(ISBLANK(Tests!A41),"",Tests!A41)</f>
        <v>26</v>
      </c>
      <c r="B42" s="28" t="str">
        <f>IF(ISBLANK(Tests!B41),"",Tests!B41)</f>
        <v>EARNEST  GEORGE</v>
      </c>
      <c r="C42" s="69">
        <v>5</v>
      </c>
      <c r="D42" s="69"/>
      <c r="E42" s="69">
        <v>4</v>
      </c>
      <c r="F42" s="69"/>
      <c r="G42" s="69"/>
      <c r="H42" s="69"/>
      <c r="I42" s="69"/>
      <c r="J42" s="69"/>
      <c r="K42" s="69"/>
      <c r="L42" s="69"/>
      <c r="M42" s="78">
        <f t="shared" si="11"/>
        <v>9</v>
      </c>
      <c r="N42" s="57"/>
      <c r="O42" s="69"/>
      <c r="P42" s="69"/>
      <c r="Q42" s="69"/>
      <c r="R42" s="69"/>
      <c r="S42" s="69"/>
      <c r="T42" s="69"/>
      <c r="U42" s="70"/>
      <c r="V42" s="69"/>
      <c r="W42" s="70"/>
      <c r="X42" s="70"/>
      <c r="Y42" s="78">
        <f t="shared" si="10"/>
        <v>0</v>
      </c>
      <c r="Z42" s="57"/>
      <c r="AA42" s="69"/>
      <c r="AB42" s="69"/>
      <c r="AC42" s="69"/>
      <c r="AD42" s="69"/>
      <c r="AE42" s="69"/>
      <c r="AF42" s="78">
        <f t="shared" si="0"/>
        <v>0</v>
      </c>
      <c r="AG42" s="62"/>
      <c r="AH42" s="75">
        <f t="shared" si="1"/>
        <v>5</v>
      </c>
      <c r="AI42" s="75">
        <f t="shared" si="12"/>
        <v>0</v>
      </c>
      <c r="AJ42" s="75">
        <f t="shared" si="2"/>
        <v>4</v>
      </c>
      <c r="AK42" s="75">
        <f t="shared" si="13"/>
        <v>0</v>
      </c>
      <c r="AL42" s="75">
        <f t="shared" si="3"/>
        <v>0</v>
      </c>
      <c r="AM42" s="75">
        <f t="shared" si="14"/>
        <v>0</v>
      </c>
      <c r="AN42" s="75">
        <f t="shared" si="4"/>
        <v>4</v>
      </c>
      <c r="AO42" s="75">
        <f t="shared" si="15"/>
        <v>0</v>
      </c>
      <c r="AP42" s="75">
        <f t="shared" si="5"/>
        <v>4</v>
      </c>
      <c r="AQ42" s="75">
        <f t="shared" si="16"/>
        <v>0</v>
      </c>
      <c r="AR42" s="75">
        <f t="shared" si="6"/>
        <v>4</v>
      </c>
      <c r="AS42" s="75">
        <f t="shared" si="7"/>
        <v>0</v>
      </c>
      <c r="AT42" s="75" t="str">
        <f t="shared" si="8"/>
        <v/>
      </c>
      <c r="AU42" s="75" t="str">
        <f t="shared" si="9"/>
        <v/>
      </c>
    </row>
    <row r="43" spans="1:47" ht="12" customHeight="1" x14ac:dyDescent="0.25">
      <c r="A43" s="27">
        <f>IF(ISBLANK(Tests!A42),"",Tests!A42)</f>
        <v>27</v>
      </c>
      <c r="B43" s="28" t="str">
        <f>IF(ISBLANK(Tests!B42),"",Tests!B42)</f>
        <v>GANESH  S</v>
      </c>
      <c r="C43" s="69">
        <v>5</v>
      </c>
      <c r="D43" s="69"/>
      <c r="E43" s="69">
        <v>5</v>
      </c>
      <c r="F43" s="69"/>
      <c r="G43" s="69"/>
      <c r="H43" s="69"/>
      <c r="I43" s="69"/>
      <c r="J43" s="69"/>
      <c r="K43" s="69"/>
      <c r="L43" s="69"/>
      <c r="M43" s="78">
        <f t="shared" si="11"/>
        <v>10</v>
      </c>
      <c r="N43" s="57"/>
      <c r="O43" s="69"/>
      <c r="P43" s="69"/>
      <c r="Q43" s="69"/>
      <c r="R43" s="69"/>
      <c r="S43" s="69"/>
      <c r="T43" s="69"/>
      <c r="U43" s="70"/>
      <c r="V43" s="69"/>
      <c r="W43" s="70"/>
      <c r="X43" s="70"/>
      <c r="Y43" s="78">
        <f t="shared" si="10"/>
        <v>0</v>
      </c>
      <c r="Z43" s="57"/>
      <c r="AA43" s="69"/>
      <c r="AB43" s="69"/>
      <c r="AC43" s="69"/>
      <c r="AD43" s="69"/>
      <c r="AE43" s="69"/>
      <c r="AF43" s="78">
        <f t="shared" si="0"/>
        <v>0</v>
      </c>
      <c r="AG43" s="62"/>
      <c r="AH43" s="75">
        <f t="shared" si="1"/>
        <v>5</v>
      </c>
      <c r="AI43" s="75">
        <f t="shared" si="12"/>
        <v>0</v>
      </c>
      <c r="AJ43" s="75">
        <f t="shared" si="2"/>
        <v>5</v>
      </c>
      <c r="AK43" s="75">
        <f t="shared" si="13"/>
        <v>0</v>
      </c>
      <c r="AL43" s="75">
        <f t="shared" si="3"/>
        <v>0</v>
      </c>
      <c r="AM43" s="75">
        <f t="shared" si="14"/>
        <v>0</v>
      </c>
      <c r="AN43" s="75">
        <f t="shared" si="4"/>
        <v>5</v>
      </c>
      <c r="AO43" s="75">
        <f t="shared" si="15"/>
        <v>0</v>
      </c>
      <c r="AP43" s="75">
        <f t="shared" si="5"/>
        <v>5</v>
      </c>
      <c r="AQ43" s="75">
        <f t="shared" si="16"/>
        <v>0</v>
      </c>
      <c r="AR43" s="75">
        <f t="shared" si="6"/>
        <v>5</v>
      </c>
      <c r="AS43" s="75">
        <f t="shared" si="7"/>
        <v>0</v>
      </c>
      <c r="AT43" s="75" t="str">
        <f t="shared" si="8"/>
        <v/>
      </c>
      <c r="AU43" s="75" t="str">
        <f t="shared" si="9"/>
        <v/>
      </c>
    </row>
    <row r="44" spans="1:47" ht="12" customHeight="1" x14ac:dyDescent="0.25">
      <c r="A44" s="27">
        <f>IF(ISBLANK(Tests!A43),"",Tests!A43)</f>
        <v>28</v>
      </c>
      <c r="B44" s="28" t="str">
        <f>IF(ISBLANK(Tests!B43),"",Tests!B43)</f>
        <v>HARI   SANKAR</v>
      </c>
      <c r="C44" s="69">
        <v>5</v>
      </c>
      <c r="D44" s="69"/>
      <c r="E44" s="69">
        <v>4.5</v>
      </c>
      <c r="F44" s="69"/>
      <c r="G44" s="69"/>
      <c r="H44" s="69"/>
      <c r="I44" s="69"/>
      <c r="J44" s="69"/>
      <c r="K44" s="69"/>
      <c r="L44" s="69"/>
      <c r="M44" s="78">
        <f t="shared" si="11"/>
        <v>9.5</v>
      </c>
      <c r="N44" s="57"/>
      <c r="O44" s="69"/>
      <c r="P44" s="69"/>
      <c r="Q44" s="69"/>
      <c r="R44" s="69"/>
      <c r="S44" s="69"/>
      <c r="T44" s="69"/>
      <c r="U44" s="70"/>
      <c r="V44" s="69"/>
      <c r="W44" s="70"/>
      <c r="X44" s="70"/>
      <c r="Y44" s="78">
        <f t="shared" si="10"/>
        <v>0</v>
      </c>
      <c r="Z44" s="57"/>
      <c r="AA44" s="69"/>
      <c r="AB44" s="69"/>
      <c r="AC44" s="69"/>
      <c r="AD44" s="69"/>
      <c r="AE44" s="69"/>
      <c r="AF44" s="78">
        <f t="shared" si="0"/>
        <v>0</v>
      </c>
      <c r="AG44" s="62"/>
      <c r="AH44" s="75">
        <f t="shared" si="1"/>
        <v>5</v>
      </c>
      <c r="AI44" s="75">
        <f t="shared" si="12"/>
        <v>0</v>
      </c>
      <c r="AJ44" s="75">
        <f t="shared" si="2"/>
        <v>4.5</v>
      </c>
      <c r="AK44" s="75">
        <f t="shared" si="13"/>
        <v>0</v>
      </c>
      <c r="AL44" s="75">
        <f t="shared" si="3"/>
        <v>0</v>
      </c>
      <c r="AM44" s="75">
        <f t="shared" si="14"/>
        <v>0</v>
      </c>
      <c r="AN44" s="75">
        <f t="shared" si="4"/>
        <v>4.5</v>
      </c>
      <c r="AO44" s="75">
        <f t="shared" si="15"/>
        <v>0</v>
      </c>
      <c r="AP44" s="75">
        <f t="shared" si="5"/>
        <v>4.5</v>
      </c>
      <c r="AQ44" s="75">
        <f t="shared" si="16"/>
        <v>0</v>
      </c>
      <c r="AR44" s="75">
        <f t="shared" si="6"/>
        <v>4.5</v>
      </c>
      <c r="AS44" s="75">
        <f t="shared" si="7"/>
        <v>0</v>
      </c>
      <c r="AT44" s="75" t="str">
        <f t="shared" si="8"/>
        <v/>
      </c>
      <c r="AU44" s="75" t="str">
        <f t="shared" si="9"/>
        <v/>
      </c>
    </row>
    <row r="45" spans="1:47" ht="12" customHeight="1" x14ac:dyDescent="0.25">
      <c r="A45" s="27">
        <f>IF(ISBLANK(Tests!A44),"",Tests!A44)</f>
        <v>29</v>
      </c>
      <c r="B45" s="28" t="str">
        <f>IF(ISBLANK(Tests!B44),"",Tests!B44)</f>
        <v>INDHU  P</v>
      </c>
      <c r="C45" s="69">
        <v>5</v>
      </c>
      <c r="D45" s="69"/>
      <c r="E45" s="69">
        <v>5</v>
      </c>
      <c r="F45" s="69"/>
      <c r="G45" s="69"/>
      <c r="H45" s="69"/>
      <c r="I45" s="69"/>
      <c r="J45" s="69"/>
      <c r="K45" s="69"/>
      <c r="L45" s="69"/>
      <c r="M45" s="78">
        <f t="shared" si="11"/>
        <v>10</v>
      </c>
      <c r="N45" s="57"/>
      <c r="O45" s="69"/>
      <c r="P45" s="69"/>
      <c r="Q45" s="69"/>
      <c r="R45" s="69"/>
      <c r="S45" s="69"/>
      <c r="T45" s="69"/>
      <c r="U45" s="70"/>
      <c r="V45" s="69"/>
      <c r="W45" s="70"/>
      <c r="X45" s="70"/>
      <c r="Y45" s="78">
        <f t="shared" si="10"/>
        <v>0</v>
      </c>
      <c r="Z45" s="57"/>
      <c r="AA45" s="69"/>
      <c r="AB45" s="69"/>
      <c r="AC45" s="69"/>
      <c r="AD45" s="69"/>
      <c r="AE45" s="69"/>
      <c r="AF45" s="78">
        <f t="shared" si="0"/>
        <v>0</v>
      </c>
      <c r="AG45" s="62"/>
      <c r="AH45" s="75">
        <f t="shared" si="1"/>
        <v>5</v>
      </c>
      <c r="AI45" s="75">
        <f t="shared" si="12"/>
        <v>0</v>
      </c>
      <c r="AJ45" s="75">
        <f t="shared" si="2"/>
        <v>5</v>
      </c>
      <c r="AK45" s="75">
        <f t="shared" si="13"/>
        <v>0</v>
      </c>
      <c r="AL45" s="75">
        <f t="shared" si="3"/>
        <v>0</v>
      </c>
      <c r="AM45" s="75">
        <f t="shared" si="14"/>
        <v>0</v>
      </c>
      <c r="AN45" s="75">
        <f t="shared" si="4"/>
        <v>5</v>
      </c>
      <c r="AO45" s="75">
        <f t="shared" si="15"/>
        <v>0</v>
      </c>
      <c r="AP45" s="75">
        <f t="shared" si="5"/>
        <v>5</v>
      </c>
      <c r="AQ45" s="75">
        <f t="shared" si="16"/>
        <v>0</v>
      </c>
      <c r="AR45" s="75">
        <f t="shared" si="6"/>
        <v>5</v>
      </c>
      <c r="AS45" s="75">
        <f t="shared" si="7"/>
        <v>0</v>
      </c>
      <c r="AT45" s="75" t="str">
        <f t="shared" si="8"/>
        <v/>
      </c>
      <c r="AU45" s="75" t="str">
        <f t="shared" si="9"/>
        <v/>
      </c>
    </row>
    <row r="46" spans="1:47" ht="12" customHeight="1" x14ac:dyDescent="0.25">
      <c r="A46" s="27">
        <f>IF(ISBLANK(Tests!A45),"",Tests!A45)</f>
        <v>30</v>
      </c>
      <c r="B46" s="28" t="str">
        <f>IF(ISBLANK(Tests!B45),"",Tests!B45)</f>
        <v>JIFINI ANN JOSE</v>
      </c>
      <c r="C46" s="69">
        <v>4</v>
      </c>
      <c r="D46" s="69"/>
      <c r="E46" s="69">
        <v>4</v>
      </c>
      <c r="F46" s="69"/>
      <c r="G46" s="69"/>
      <c r="H46" s="69"/>
      <c r="I46" s="69"/>
      <c r="J46" s="69"/>
      <c r="K46" s="69"/>
      <c r="L46" s="69"/>
      <c r="M46" s="78">
        <f t="shared" si="11"/>
        <v>8</v>
      </c>
      <c r="N46" s="57"/>
      <c r="O46" s="69"/>
      <c r="P46" s="69"/>
      <c r="Q46" s="69"/>
      <c r="R46" s="69"/>
      <c r="S46" s="69"/>
      <c r="T46" s="69"/>
      <c r="U46" s="70"/>
      <c r="V46" s="69"/>
      <c r="W46" s="70"/>
      <c r="X46" s="70"/>
      <c r="Y46" s="78">
        <f t="shared" si="10"/>
        <v>0</v>
      </c>
      <c r="Z46" s="57"/>
      <c r="AA46" s="69"/>
      <c r="AB46" s="69"/>
      <c r="AC46" s="69"/>
      <c r="AD46" s="69"/>
      <c r="AE46" s="69"/>
      <c r="AF46" s="78">
        <f t="shared" si="0"/>
        <v>0</v>
      </c>
      <c r="AG46" s="62"/>
      <c r="AH46" s="75">
        <f t="shared" si="1"/>
        <v>4</v>
      </c>
      <c r="AI46" s="75">
        <f t="shared" si="12"/>
        <v>0</v>
      </c>
      <c r="AJ46" s="75">
        <f t="shared" si="2"/>
        <v>4</v>
      </c>
      <c r="AK46" s="75">
        <f t="shared" si="13"/>
        <v>0</v>
      </c>
      <c r="AL46" s="75">
        <f t="shared" si="3"/>
        <v>0</v>
      </c>
      <c r="AM46" s="75">
        <f t="shared" si="14"/>
        <v>0</v>
      </c>
      <c r="AN46" s="75">
        <f t="shared" si="4"/>
        <v>4</v>
      </c>
      <c r="AO46" s="75">
        <f t="shared" si="15"/>
        <v>0</v>
      </c>
      <c r="AP46" s="75">
        <f t="shared" si="5"/>
        <v>4</v>
      </c>
      <c r="AQ46" s="75">
        <f t="shared" si="16"/>
        <v>0</v>
      </c>
      <c r="AR46" s="75">
        <f t="shared" si="6"/>
        <v>4</v>
      </c>
      <c r="AS46" s="75">
        <f t="shared" si="7"/>
        <v>0</v>
      </c>
      <c r="AT46" s="75" t="str">
        <f t="shared" si="8"/>
        <v/>
      </c>
      <c r="AU46" s="75" t="str">
        <f t="shared" si="9"/>
        <v/>
      </c>
    </row>
    <row r="47" spans="1:47" ht="12" customHeight="1" x14ac:dyDescent="0.25">
      <c r="A47" s="27">
        <f>IF(ISBLANK(Tests!A46),"",Tests!A46)</f>
        <v>31</v>
      </c>
      <c r="B47" s="28" t="str">
        <f>IF(ISBLANK(Tests!B46),"",Tests!B46)</f>
        <v>JITHESH RAJ J P</v>
      </c>
      <c r="C47" s="69">
        <v>5</v>
      </c>
      <c r="D47" s="69"/>
      <c r="E47" s="69">
        <v>5</v>
      </c>
      <c r="F47" s="69"/>
      <c r="G47" s="69"/>
      <c r="H47" s="69"/>
      <c r="I47" s="69"/>
      <c r="J47" s="69"/>
      <c r="K47" s="69"/>
      <c r="L47" s="69"/>
      <c r="M47" s="78">
        <f t="shared" si="11"/>
        <v>10</v>
      </c>
      <c r="N47" s="57"/>
      <c r="O47" s="69"/>
      <c r="P47" s="69"/>
      <c r="Q47" s="69"/>
      <c r="R47" s="69"/>
      <c r="S47" s="69"/>
      <c r="T47" s="69"/>
      <c r="U47" s="70"/>
      <c r="V47" s="69"/>
      <c r="W47" s="70"/>
      <c r="X47" s="70"/>
      <c r="Y47" s="78">
        <f t="shared" si="10"/>
        <v>0</v>
      </c>
      <c r="Z47" s="57"/>
      <c r="AA47" s="69"/>
      <c r="AB47" s="69"/>
      <c r="AC47" s="69"/>
      <c r="AD47" s="69"/>
      <c r="AE47" s="69"/>
      <c r="AF47" s="78">
        <f t="shared" si="0"/>
        <v>0</v>
      </c>
      <c r="AG47" s="62"/>
      <c r="AH47" s="75">
        <f t="shared" si="1"/>
        <v>5</v>
      </c>
      <c r="AI47" s="75">
        <f t="shared" si="12"/>
        <v>0</v>
      </c>
      <c r="AJ47" s="75">
        <f t="shared" si="2"/>
        <v>5</v>
      </c>
      <c r="AK47" s="75">
        <f t="shared" si="13"/>
        <v>0</v>
      </c>
      <c r="AL47" s="75">
        <f t="shared" si="3"/>
        <v>0</v>
      </c>
      <c r="AM47" s="75">
        <f t="shared" si="14"/>
        <v>0</v>
      </c>
      <c r="AN47" s="75">
        <f t="shared" si="4"/>
        <v>5</v>
      </c>
      <c r="AO47" s="75">
        <f t="shared" si="15"/>
        <v>0</v>
      </c>
      <c r="AP47" s="75">
        <f t="shared" si="5"/>
        <v>5</v>
      </c>
      <c r="AQ47" s="75">
        <f t="shared" si="16"/>
        <v>0</v>
      </c>
      <c r="AR47" s="75">
        <f t="shared" si="6"/>
        <v>5</v>
      </c>
      <c r="AS47" s="75">
        <f t="shared" si="7"/>
        <v>0</v>
      </c>
      <c r="AT47" s="75" t="str">
        <f t="shared" si="8"/>
        <v/>
      </c>
      <c r="AU47" s="75" t="str">
        <f t="shared" si="9"/>
        <v/>
      </c>
    </row>
    <row r="48" spans="1:47" ht="12" customHeight="1" x14ac:dyDescent="0.25">
      <c r="A48" s="27">
        <f>IF(ISBLANK(Tests!A47),"",Tests!A47)</f>
        <v>32</v>
      </c>
      <c r="B48" s="28" t="str">
        <f>IF(ISBLANK(Tests!B47),"",Tests!B47)</f>
        <v>JITHIN  K. N</v>
      </c>
      <c r="C48" s="69">
        <v>4</v>
      </c>
      <c r="D48" s="69"/>
      <c r="E48" s="69">
        <v>4.5</v>
      </c>
      <c r="F48" s="69"/>
      <c r="G48" s="69"/>
      <c r="H48" s="69"/>
      <c r="I48" s="69"/>
      <c r="J48" s="69"/>
      <c r="K48" s="69"/>
      <c r="L48" s="69"/>
      <c r="M48" s="78">
        <f t="shared" si="11"/>
        <v>8.5</v>
      </c>
      <c r="N48" s="57"/>
      <c r="O48" s="69"/>
      <c r="P48" s="69"/>
      <c r="Q48" s="69"/>
      <c r="R48" s="69"/>
      <c r="S48" s="69"/>
      <c r="T48" s="69"/>
      <c r="U48" s="70"/>
      <c r="V48" s="69"/>
      <c r="W48" s="70"/>
      <c r="X48" s="70"/>
      <c r="Y48" s="78">
        <f t="shared" si="10"/>
        <v>0</v>
      </c>
      <c r="Z48" s="57"/>
      <c r="AA48" s="69"/>
      <c r="AB48" s="69"/>
      <c r="AC48" s="69"/>
      <c r="AD48" s="69"/>
      <c r="AE48" s="69"/>
      <c r="AF48" s="78">
        <f t="shared" ref="AF48:AF79" si="17">SUM(AA48:AE48)</f>
        <v>0</v>
      </c>
      <c r="AG48" s="62"/>
      <c r="AH48" s="75">
        <f t="shared" ref="AH48:AH79" si="18">SUMIF($C$9:$L$9,1,$C48:$L48)+SUMIF($C$10:$L$10,1,$C48:$L48)+SUMIF($C$11:$L$11,1,$C48:$L48)+SUMIF($C$12:$L$12,1,$C48:$L48)</f>
        <v>4</v>
      </c>
      <c r="AI48" s="75">
        <f t="shared" si="12"/>
        <v>0</v>
      </c>
      <c r="AJ48" s="75">
        <f t="shared" ref="AJ48:AJ79" si="19">SUMIF($C$9:$L$9,2,$C48:$L48)+SUMIF($C$10:$L$10,2,$C48:$L48)+SUMIF($C$11:$L$11,2,$C48:$L48)+SUMIF($C$12:$L$12,2,$C48:$L48)</f>
        <v>4.5</v>
      </c>
      <c r="AK48" s="75">
        <f t="shared" si="13"/>
        <v>0</v>
      </c>
      <c r="AL48" s="75">
        <f t="shared" ref="AL48:AL79" si="20">SUMIF($C$9:$L$9,3,$C48:$L48)+SUMIF($C$10:$L$10,3,$C48:$L48)+SUMIF($C$11:$L$11,3,$C48:$L48)+SUMIF($C$12:$L$12,3,$C48:$L48)</f>
        <v>0</v>
      </c>
      <c r="AM48" s="75">
        <f t="shared" si="14"/>
        <v>0</v>
      </c>
      <c r="AN48" s="75">
        <f t="shared" ref="AN48:AN79" si="21">SUMIF($C$9:$L$9,4,$C48:$L48)+SUMIF($C$10:$L$10,4,$C48:$L48)+SUMIF($C$11:$L$11,4,$C48:$L48)+SUMIF($C$12:$L$12,4,$C48:$L48)</f>
        <v>4.5</v>
      </c>
      <c r="AO48" s="75">
        <f t="shared" si="15"/>
        <v>0</v>
      </c>
      <c r="AP48" s="75">
        <f t="shared" ref="AP48:AP79" si="22">SUMIF($C$9:$L$9,5,$C48:$L48)+SUMIF($C$10:$L$10,5,$C48:$L48)+SUMIF($C$11:$L$11,5,$C48:$L48)+SUMIF($C$12:$L$12,5,$C48:$L48)</f>
        <v>4.5</v>
      </c>
      <c r="AQ48" s="75">
        <f t="shared" si="16"/>
        <v>0</v>
      </c>
      <c r="AR48" s="75">
        <f t="shared" ref="AR48:AR79" si="23">IF($M$6&gt;5,SUMIF($C$9:$L$9,6,$C48:$L48)+SUMIF($C$10:$L$10,6,$C48:$L48)+SUMIF($C$11:$L$11,6,$C48:$L48)+SUMIF($C$12:$L$12,6,$C48:$L48),"")</f>
        <v>4.5</v>
      </c>
      <c r="AS48" s="75">
        <f t="shared" ref="AS48:AS79" si="24">IF($M$6&gt;5,SUMIF($O$9:$X$9,6,$O48:$X48)+SUMIF($O$10:$X$10,6,$O48:$X48)+SUMIF($O$11:$X$11,6,$O48:$X48)+SUMIF($O$12:$X$12,6,$O48:$X48)+SUMIF($AA$9:$AE$9,6,$AA48:$AE48)+SUMIF($AA$10:$AE$10,6,$AA48:$AE48)+SUMIF($AA$11:$AE$11,6,$AA48:$AE48)+SUMIF($AA$12:$AE$12,6,$AA48:$AE48),"")</f>
        <v>0</v>
      </c>
      <c r="AT48" s="75" t="str">
        <f t="shared" ref="AT48:AT79" si="25">IF($M$6&gt;6,SUMIF($C$9:$L$9,7,$C48:$L48)+SUMIF($C$10:$L$10,7,$C48:$L48)+SUMIF($C$11:$L$11,7,$C48:$L48)+SUMIF($C$12:$L$12,7,$C48:$L48),"")</f>
        <v/>
      </c>
      <c r="AU48" s="75" t="str">
        <f t="shared" ref="AU48:AU79" si="26">IF($M$6&gt;6,SUMIF($O$9:$X$9,7,$O48:$X48)+SUMIF($O$10:$X$10,7,$O48:$X48)+SUMIF($O$11:$X$11,7,$O48:$X48)+SUMIF($O$12:$X$12,7,$O48:$X48)+SUMIF($AA$9:$AE$9,7,$AA48:$AE48)+SUMIF($AA$10:$AE$10,7,$AA48:$AE48)+SUMIF($AA$11:$AE$11,7,$AA48:$AE48)+SUMIF($AA$12:$AE$12,7,$AA48:$AE48),"")</f>
        <v/>
      </c>
    </row>
    <row r="49" spans="1:47" ht="12" customHeight="1" x14ac:dyDescent="0.25">
      <c r="A49" s="27">
        <f>IF(ISBLANK(Tests!A48),"",Tests!A48)</f>
        <v>33</v>
      </c>
      <c r="B49" s="28" t="str">
        <f>IF(ISBLANK(Tests!B48),"",Tests!B48)</f>
        <v>JOSEPH ASHWIN KOTTAPURATH</v>
      </c>
      <c r="C49" s="69">
        <v>4.5</v>
      </c>
      <c r="D49" s="69"/>
      <c r="E49" s="69">
        <v>4</v>
      </c>
      <c r="F49" s="69"/>
      <c r="G49" s="69"/>
      <c r="H49" s="69"/>
      <c r="I49" s="69"/>
      <c r="J49" s="69"/>
      <c r="K49" s="69"/>
      <c r="L49" s="69"/>
      <c r="M49" s="78">
        <f t="shared" si="11"/>
        <v>8.5</v>
      </c>
      <c r="N49" s="57"/>
      <c r="O49" s="69"/>
      <c r="P49" s="69"/>
      <c r="Q49" s="69"/>
      <c r="R49" s="69"/>
      <c r="S49" s="69"/>
      <c r="T49" s="69"/>
      <c r="U49" s="70"/>
      <c r="V49" s="69"/>
      <c r="W49" s="70"/>
      <c r="X49" s="70"/>
      <c r="Y49" s="78">
        <f t="shared" si="10"/>
        <v>0</v>
      </c>
      <c r="Z49" s="57"/>
      <c r="AA49" s="69"/>
      <c r="AB49" s="69"/>
      <c r="AC49" s="69"/>
      <c r="AD49" s="69"/>
      <c r="AE49" s="69"/>
      <c r="AF49" s="78">
        <f t="shared" si="17"/>
        <v>0</v>
      </c>
      <c r="AG49" s="62"/>
      <c r="AH49" s="75">
        <f t="shared" si="18"/>
        <v>4.5</v>
      </c>
      <c r="AI49" s="75">
        <f t="shared" si="12"/>
        <v>0</v>
      </c>
      <c r="AJ49" s="75">
        <f t="shared" si="19"/>
        <v>4</v>
      </c>
      <c r="AK49" s="75">
        <f t="shared" si="13"/>
        <v>0</v>
      </c>
      <c r="AL49" s="75">
        <f t="shared" si="20"/>
        <v>0</v>
      </c>
      <c r="AM49" s="75">
        <f t="shared" si="14"/>
        <v>0</v>
      </c>
      <c r="AN49" s="75">
        <f t="shared" si="21"/>
        <v>4</v>
      </c>
      <c r="AO49" s="75">
        <f t="shared" si="15"/>
        <v>0</v>
      </c>
      <c r="AP49" s="75">
        <f t="shared" si="22"/>
        <v>4</v>
      </c>
      <c r="AQ49" s="75">
        <f t="shared" si="16"/>
        <v>0</v>
      </c>
      <c r="AR49" s="75">
        <f t="shared" si="23"/>
        <v>4</v>
      </c>
      <c r="AS49" s="75">
        <f t="shared" si="24"/>
        <v>0</v>
      </c>
      <c r="AT49" s="75" t="str">
        <f t="shared" si="25"/>
        <v/>
      </c>
      <c r="AU49" s="75" t="str">
        <f t="shared" si="26"/>
        <v/>
      </c>
    </row>
    <row r="50" spans="1:47" ht="12" customHeight="1" x14ac:dyDescent="0.25">
      <c r="A50" s="27">
        <f>IF(ISBLANK(Tests!A49),"",Tests!A49)</f>
        <v>34</v>
      </c>
      <c r="B50" s="28" t="str">
        <f>IF(ISBLANK(Tests!B49),"",Tests!B49)</f>
        <v>KIRAN  K.K</v>
      </c>
      <c r="C50" s="69">
        <v>4</v>
      </c>
      <c r="D50" s="69"/>
      <c r="E50" s="69">
        <v>4.5</v>
      </c>
      <c r="F50" s="69"/>
      <c r="G50" s="69"/>
      <c r="H50" s="69"/>
      <c r="I50" s="69"/>
      <c r="J50" s="69"/>
      <c r="K50" s="69"/>
      <c r="L50" s="69"/>
      <c r="M50" s="78">
        <f t="shared" si="11"/>
        <v>8.5</v>
      </c>
      <c r="N50" s="57"/>
      <c r="O50" s="69"/>
      <c r="P50" s="69"/>
      <c r="Q50" s="69"/>
      <c r="R50" s="69"/>
      <c r="S50" s="69"/>
      <c r="T50" s="69"/>
      <c r="U50" s="70"/>
      <c r="V50" s="69"/>
      <c r="W50" s="70"/>
      <c r="X50" s="70"/>
      <c r="Y50" s="78">
        <f t="shared" si="10"/>
        <v>0</v>
      </c>
      <c r="Z50" s="57"/>
      <c r="AA50" s="69"/>
      <c r="AB50" s="69"/>
      <c r="AC50" s="69"/>
      <c r="AD50" s="69"/>
      <c r="AE50" s="69"/>
      <c r="AF50" s="78">
        <f t="shared" si="17"/>
        <v>0</v>
      </c>
      <c r="AG50" s="62"/>
      <c r="AH50" s="75">
        <f t="shared" si="18"/>
        <v>4</v>
      </c>
      <c r="AI50" s="75">
        <f t="shared" si="12"/>
        <v>0</v>
      </c>
      <c r="AJ50" s="75">
        <f t="shared" si="19"/>
        <v>4.5</v>
      </c>
      <c r="AK50" s="75">
        <f t="shared" si="13"/>
        <v>0</v>
      </c>
      <c r="AL50" s="75">
        <f t="shared" si="20"/>
        <v>0</v>
      </c>
      <c r="AM50" s="75">
        <f t="shared" si="14"/>
        <v>0</v>
      </c>
      <c r="AN50" s="75">
        <f t="shared" si="21"/>
        <v>4.5</v>
      </c>
      <c r="AO50" s="75">
        <f t="shared" si="15"/>
        <v>0</v>
      </c>
      <c r="AP50" s="75">
        <f t="shared" si="22"/>
        <v>4.5</v>
      </c>
      <c r="AQ50" s="75">
        <f t="shared" si="16"/>
        <v>0</v>
      </c>
      <c r="AR50" s="75">
        <f t="shared" si="23"/>
        <v>4.5</v>
      </c>
      <c r="AS50" s="75">
        <f t="shared" si="24"/>
        <v>0</v>
      </c>
      <c r="AT50" s="75" t="str">
        <f t="shared" si="25"/>
        <v/>
      </c>
      <c r="AU50" s="75" t="str">
        <f t="shared" si="26"/>
        <v/>
      </c>
    </row>
    <row r="51" spans="1:47" ht="12" customHeight="1" x14ac:dyDescent="0.25">
      <c r="A51" s="27">
        <f>IF(ISBLANK(Tests!A50),"",Tests!A50)</f>
        <v>35</v>
      </c>
      <c r="B51" s="28" t="str">
        <f>IF(ISBLANK(Tests!B50),"",Tests!B50)</f>
        <v>MATHEWS  JOSEPH</v>
      </c>
      <c r="C51" s="69">
        <v>5</v>
      </c>
      <c r="D51" s="69"/>
      <c r="E51" s="69">
        <v>5</v>
      </c>
      <c r="F51" s="69"/>
      <c r="G51" s="69"/>
      <c r="H51" s="69"/>
      <c r="I51" s="69"/>
      <c r="J51" s="69"/>
      <c r="K51" s="69"/>
      <c r="L51" s="69"/>
      <c r="M51" s="78">
        <f t="shared" si="11"/>
        <v>10</v>
      </c>
      <c r="N51" s="57"/>
      <c r="O51" s="69"/>
      <c r="P51" s="69"/>
      <c r="Q51" s="69"/>
      <c r="R51" s="69"/>
      <c r="S51" s="69"/>
      <c r="T51" s="69"/>
      <c r="U51" s="70"/>
      <c r="V51" s="69"/>
      <c r="W51" s="70"/>
      <c r="X51" s="70"/>
      <c r="Y51" s="78">
        <f t="shared" si="10"/>
        <v>0</v>
      </c>
      <c r="Z51" s="57"/>
      <c r="AA51" s="69"/>
      <c r="AB51" s="69"/>
      <c r="AC51" s="69"/>
      <c r="AD51" s="69"/>
      <c r="AE51" s="69"/>
      <c r="AF51" s="78">
        <f t="shared" si="17"/>
        <v>0</v>
      </c>
      <c r="AG51" s="62"/>
      <c r="AH51" s="75">
        <f t="shared" si="18"/>
        <v>5</v>
      </c>
      <c r="AI51" s="75">
        <f t="shared" si="12"/>
        <v>0</v>
      </c>
      <c r="AJ51" s="75">
        <f t="shared" si="19"/>
        <v>5</v>
      </c>
      <c r="AK51" s="75">
        <f t="shared" si="13"/>
        <v>0</v>
      </c>
      <c r="AL51" s="75">
        <f t="shared" si="20"/>
        <v>0</v>
      </c>
      <c r="AM51" s="75">
        <f t="shared" si="14"/>
        <v>0</v>
      </c>
      <c r="AN51" s="75">
        <f t="shared" si="21"/>
        <v>5</v>
      </c>
      <c r="AO51" s="75">
        <f t="shared" si="15"/>
        <v>0</v>
      </c>
      <c r="AP51" s="75">
        <f t="shared" si="22"/>
        <v>5</v>
      </c>
      <c r="AQ51" s="75">
        <f t="shared" si="16"/>
        <v>0</v>
      </c>
      <c r="AR51" s="75">
        <f t="shared" si="23"/>
        <v>5</v>
      </c>
      <c r="AS51" s="75">
        <f t="shared" si="24"/>
        <v>0</v>
      </c>
      <c r="AT51" s="75" t="str">
        <f t="shared" si="25"/>
        <v/>
      </c>
      <c r="AU51" s="75" t="str">
        <f t="shared" si="26"/>
        <v/>
      </c>
    </row>
    <row r="52" spans="1:47" ht="12" customHeight="1" x14ac:dyDescent="0.25">
      <c r="A52" s="27">
        <f>IF(ISBLANK(Tests!A51),"",Tests!A51)</f>
        <v>36</v>
      </c>
      <c r="B52" s="28" t="str">
        <f>IF(ISBLANK(Tests!B51),"",Tests!B51)</f>
        <v>MEGHA  SONY</v>
      </c>
      <c r="C52" s="69">
        <v>5</v>
      </c>
      <c r="D52" s="69"/>
      <c r="E52" s="69">
        <v>4.5</v>
      </c>
      <c r="F52" s="69"/>
      <c r="G52" s="69"/>
      <c r="H52" s="69"/>
      <c r="I52" s="69"/>
      <c r="J52" s="69"/>
      <c r="K52" s="69"/>
      <c r="L52" s="69"/>
      <c r="M52" s="78">
        <f t="shared" si="11"/>
        <v>9.5</v>
      </c>
      <c r="N52" s="57"/>
      <c r="O52" s="69"/>
      <c r="P52" s="69"/>
      <c r="Q52" s="69"/>
      <c r="R52" s="69"/>
      <c r="S52" s="69"/>
      <c r="T52" s="69"/>
      <c r="U52" s="70"/>
      <c r="V52" s="69"/>
      <c r="W52" s="70"/>
      <c r="X52" s="70"/>
      <c r="Y52" s="78">
        <f t="shared" si="10"/>
        <v>0</v>
      </c>
      <c r="Z52" s="57"/>
      <c r="AA52" s="69"/>
      <c r="AB52" s="69"/>
      <c r="AC52" s="69"/>
      <c r="AD52" s="69"/>
      <c r="AE52" s="69"/>
      <c r="AF52" s="78">
        <f t="shared" si="17"/>
        <v>0</v>
      </c>
      <c r="AG52" s="62"/>
      <c r="AH52" s="75">
        <f t="shared" si="18"/>
        <v>5</v>
      </c>
      <c r="AI52" s="75">
        <f t="shared" si="12"/>
        <v>0</v>
      </c>
      <c r="AJ52" s="75">
        <f t="shared" si="19"/>
        <v>4.5</v>
      </c>
      <c r="AK52" s="75">
        <f t="shared" si="13"/>
        <v>0</v>
      </c>
      <c r="AL52" s="75">
        <f t="shared" si="20"/>
        <v>0</v>
      </c>
      <c r="AM52" s="75">
        <f t="shared" si="14"/>
        <v>0</v>
      </c>
      <c r="AN52" s="75">
        <f t="shared" si="21"/>
        <v>4.5</v>
      </c>
      <c r="AO52" s="75">
        <f t="shared" si="15"/>
        <v>0</v>
      </c>
      <c r="AP52" s="75">
        <f t="shared" si="22"/>
        <v>4.5</v>
      </c>
      <c r="AQ52" s="75">
        <f t="shared" si="16"/>
        <v>0</v>
      </c>
      <c r="AR52" s="75">
        <f t="shared" si="23"/>
        <v>4.5</v>
      </c>
      <c r="AS52" s="75">
        <f t="shared" si="24"/>
        <v>0</v>
      </c>
      <c r="AT52" s="75" t="str">
        <f t="shared" si="25"/>
        <v/>
      </c>
      <c r="AU52" s="75" t="str">
        <f t="shared" si="26"/>
        <v/>
      </c>
    </row>
    <row r="53" spans="1:47" ht="12" customHeight="1" x14ac:dyDescent="0.25">
      <c r="A53" s="27">
        <f>IF(ISBLANK(Tests!A52),"",Tests!A52)</f>
        <v>37</v>
      </c>
      <c r="B53" s="28" t="str">
        <f>IF(ISBLANK(Tests!B52),"",Tests!B52)</f>
        <v>MIDHUN   P</v>
      </c>
      <c r="C53" s="69">
        <v>4.5</v>
      </c>
      <c r="D53" s="69"/>
      <c r="E53" s="69">
        <v>5</v>
      </c>
      <c r="F53" s="69"/>
      <c r="G53" s="69"/>
      <c r="H53" s="69"/>
      <c r="I53" s="69"/>
      <c r="J53" s="69"/>
      <c r="K53" s="69"/>
      <c r="L53" s="69"/>
      <c r="M53" s="78">
        <f t="shared" si="11"/>
        <v>9.5</v>
      </c>
      <c r="N53" s="57"/>
      <c r="O53" s="69"/>
      <c r="P53" s="69"/>
      <c r="Q53" s="69"/>
      <c r="R53" s="69"/>
      <c r="S53" s="69"/>
      <c r="T53" s="69"/>
      <c r="U53" s="70"/>
      <c r="V53" s="69"/>
      <c r="W53" s="70"/>
      <c r="X53" s="70"/>
      <c r="Y53" s="78">
        <f t="shared" si="10"/>
        <v>0</v>
      </c>
      <c r="Z53" s="57"/>
      <c r="AA53" s="69"/>
      <c r="AB53" s="69"/>
      <c r="AC53" s="69"/>
      <c r="AD53" s="69"/>
      <c r="AE53" s="69"/>
      <c r="AF53" s="78">
        <f t="shared" si="17"/>
        <v>0</v>
      </c>
      <c r="AG53" s="62"/>
      <c r="AH53" s="75">
        <f t="shared" si="18"/>
        <v>4.5</v>
      </c>
      <c r="AI53" s="75">
        <f t="shared" si="12"/>
        <v>0</v>
      </c>
      <c r="AJ53" s="75">
        <f t="shared" si="19"/>
        <v>5</v>
      </c>
      <c r="AK53" s="75">
        <f t="shared" si="13"/>
        <v>0</v>
      </c>
      <c r="AL53" s="75">
        <f t="shared" si="20"/>
        <v>0</v>
      </c>
      <c r="AM53" s="75">
        <f t="shared" si="14"/>
        <v>0</v>
      </c>
      <c r="AN53" s="75">
        <f t="shared" si="21"/>
        <v>5</v>
      </c>
      <c r="AO53" s="75">
        <f t="shared" si="15"/>
        <v>0</v>
      </c>
      <c r="AP53" s="75">
        <f t="shared" si="22"/>
        <v>5</v>
      </c>
      <c r="AQ53" s="75">
        <f t="shared" si="16"/>
        <v>0</v>
      </c>
      <c r="AR53" s="75">
        <f t="shared" si="23"/>
        <v>5</v>
      </c>
      <c r="AS53" s="75">
        <f t="shared" si="24"/>
        <v>0</v>
      </c>
      <c r="AT53" s="75" t="str">
        <f t="shared" si="25"/>
        <v/>
      </c>
      <c r="AU53" s="75" t="str">
        <f t="shared" si="26"/>
        <v/>
      </c>
    </row>
    <row r="54" spans="1:47" ht="12" customHeight="1" x14ac:dyDescent="0.25">
      <c r="A54" s="27">
        <f>IF(ISBLANK(Tests!A53),"",Tests!A53)</f>
        <v>38</v>
      </c>
      <c r="B54" s="28" t="str">
        <f>IF(ISBLANK(Tests!B53),"",Tests!B53)</f>
        <v>MIDHUN  S</v>
      </c>
      <c r="C54" s="69">
        <v>5</v>
      </c>
      <c r="D54" s="69"/>
      <c r="E54" s="69">
        <v>4.5</v>
      </c>
      <c r="F54" s="69"/>
      <c r="G54" s="69"/>
      <c r="H54" s="69"/>
      <c r="I54" s="69"/>
      <c r="J54" s="69"/>
      <c r="K54" s="69"/>
      <c r="L54" s="69"/>
      <c r="M54" s="78">
        <f t="shared" si="11"/>
        <v>9.5</v>
      </c>
      <c r="N54" s="57"/>
      <c r="O54" s="69"/>
      <c r="P54" s="69"/>
      <c r="Q54" s="69"/>
      <c r="R54" s="69"/>
      <c r="S54" s="69"/>
      <c r="T54" s="69"/>
      <c r="U54" s="70"/>
      <c r="V54" s="69"/>
      <c r="W54" s="70"/>
      <c r="X54" s="70"/>
      <c r="Y54" s="78">
        <f t="shared" si="10"/>
        <v>0</v>
      </c>
      <c r="Z54" s="57"/>
      <c r="AA54" s="69"/>
      <c r="AB54" s="69"/>
      <c r="AC54" s="69"/>
      <c r="AD54" s="69"/>
      <c r="AE54" s="69"/>
      <c r="AF54" s="78">
        <f t="shared" si="17"/>
        <v>0</v>
      </c>
      <c r="AG54" s="62"/>
      <c r="AH54" s="75">
        <f t="shared" si="18"/>
        <v>5</v>
      </c>
      <c r="AI54" s="75">
        <f t="shared" si="12"/>
        <v>0</v>
      </c>
      <c r="AJ54" s="75">
        <f t="shared" si="19"/>
        <v>4.5</v>
      </c>
      <c r="AK54" s="75">
        <f t="shared" si="13"/>
        <v>0</v>
      </c>
      <c r="AL54" s="75">
        <f t="shared" si="20"/>
        <v>0</v>
      </c>
      <c r="AM54" s="75">
        <f t="shared" si="14"/>
        <v>0</v>
      </c>
      <c r="AN54" s="75">
        <f t="shared" si="21"/>
        <v>4.5</v>
      </c>
      <c r="AO54" s="75">
        <f t="shared" si="15"/>
        <v>0</v>
      </c>
      <c r="AP54" s="75">
        <f t="shared" si="22"/>
        <v>4.5</v>
      </c>
      <c r="AQ54" s="75">
        <f t="shared" si="16"/>
        <v>0</v>
      </c>
      <c r="AR54" s="75">
        <f t="shared" si="23"/>
        <v>4.5</v>
      </c>
      <c r="AS54" s="75">
        <f t="shared" si="24"/>
        <v>0</v>
      </c>
      <c r="AT54" s="75" t="str">
        <f t="shared" si="25"/>
        <v/>
      </c>
      <c r="AU54" s="75" t="str">
        <f t="shared" si="26"/>
        <v/>
      </c>
    </row>
    <row r="55" spans="1:47" ht="12" customHeight="1" x14ac:dyDescent="0.25">
      <c r="A55" s="27">
        <f>IF(ISBLANK(Tests!A54),"",Tests!A54)</f>
        <v>39</v>
      </c>
      <c r="B55" s="28" t="str">
        <f>IF(ISBLANK(Tests!B54),"",Tests!B54)</f>
        <v>MISHAL KODALAM POLLATH</v>
      </c>
      <c r="C55" s="69">
        <v>5</v>
      </c>
      <c r="D55" s="69"/>
      <c r="E55" s="69">
        <v>5</v>
      </c>
      <c r="F55" s="69"/>
      <c r="G55" s="69"/>
      <c r="H55" s="69"/>
      <c r="I55" s="69"/>
      <c r="J55" s="69"/>
      <c r="K55" s="69"/>
      <c r="L55" s="69"/>
      <c r="M55" s="78">
        <f t="shared" si="11"/>
        <v>10</v>
      </c>
      <c r="N55" s="57"/>
      <c r="O55" s="69"/>
      <c r="P55" s="69"/>
      <c r="Q55" s="69"/>
      <c r="R55" s="69"/>
      <c r="S55" s="69"/>
      <c r="T55" s="69"/>
      <c r="U55" s="70"/>
      <c r="V55" s="69"/>
      <c r="W55" s="70"/>
      <c r="X55" s="70"/>
      <c r="Y55" s="78">
        <f t="shared" si="10"/>
        <v>0</v>
      </c>
      <c r="Z55" s="57"/>
      <c r="AA55" s="69"/>
      <c r="AB55" s="69"/>
      <c r="AC55" s="69"/>
      <c r="AD55" s="69"/>
      <c r="AE55" s="69"/>
      <c r="AF55" s="78">
        <f t="shared" si="17"/>
        <v>0</v>
      </c>
      <c r="AG55" s="62"/>
      <c r="AH55" s="75">
        <f t="shared" si="18"/>
        <v>5</v>
      </c>
      <c r="AI55" s="75">
        <f t="shared" si="12"/>
        <v>0</v>
      </c>
      <c r="AJ55" s="75">
        <f t="shared" si="19"/>
        <v>5</v>
      </c>
      <c r="AK55" s="75">
        <f t="shared" si="13"/>
        <v>0</v>
      </c>
      <c r="AL55" s="75">
        <f t="shared" si="20"/>
        <v>0</v>
      </c>
      <c r="AM55" s="75">
        <f t="shared" si="14"/>
        <v>0</v>
      </c>
      <c r="AN55" s="75">
        <f t="shared" si="21"/>
        <v>5</v>
      </c>
      <c r="AO55" s="75">
        <f t="shared" si="15"/>
        <v>0</v>
      </c>
      <c r="AP55" s="75">
        <f t="shared" si="22"/>
        <v>5</v>
      </c>
      <c r="AQ55" s="75">
        <f t="shared" si="16"/>
        <v>0</v>
      </c>
      <c r="AR55" s="75">
        <f t="shared" si="23"/>
        <v>5</v>
      </c>
      <c r="AS55" s="75">
        <f t="shared" si="24"/>
        <v>0</v>
      </c>
      <c r="AT55" s="75" t="str">
        <f t="shared" si="25"/>
        <v/>
      </c>
      <c r="AU55" s="75" t="str">
        <f t="shared" si="26"/>
        <v/>
      </c>
    </row>
    <row r="56" spans="1:47" ht="12" customHeight="1" x14ac:dyDescent="0.25">
      <c r="A56" s="27">
        <f>IF(ISBLANK(Tests!A55),"",Tests!A55)</f>
        <v>40</v>
      </c>
      <c r="B56" s="28" t="str">
        <f>IF(ISBLANK(Tests!B55),"",Tests!B55)</f>
        <v>MUHAMMED RASHID K K</v>
      </c>
      <c r="C56" s="69">
        <v>4</v>
      </c>
      <c r="D56" s="69"/>
      <c r="E56" s="69">
        <v>4.5</v>
      </c>
      <c r="F56" s="69"/>
      <c r="G56" s="69"/>
      <c r="H56" s="69"/>
      <c r="I56" s="69"/>
      <c r="J56" s="69"/>
      <c r="K56" s="69"/>
      <c r="L56" s="69"/>
      <c r="M56" s="78">
        <f t="shared" si="11"/>
        <v>8.5</v>
      </c>
      <c r="N56" s="57"/>
      <c r="O56" s="69"/>
      <c r="P56" s="69"/>
      <c r="Q56" s="69"/>
      <c r="R56" s="69"/>
      <c r="S56" s="69"/>
      <c r="T56" s="69"/>
      <c r="U56" s="70"/>
      <c r="V56" s="69"/>
      <c r="W56" s="70"/>
      <c r="X56" s="70"/>
      <c r="Y56" s="78">
        <f t="shared" si="10"/>
        <v>0</v>
      </c>
      <c r="Z56" s="57"/>
      <c r="AA56" s="69"/>
      <c r="AB56" s="69"/>
      <c r="AC56" s="69"/>
      <c r="AD56" s="69"/>
      <c r="AE56" s="69"/>
      <c r="AF56" s="78">
        <f t="shared" si="17"/>
        <v>0</v>
      </c>
      <c r="AG56" s="62"/>
      <c r="AH56" s="75">
        <f t="shared" si="18"/>
        <v>4</v>
      </c>
      <c r="AI56" s="75">
        <f t="shared" si="12"/>
        <v>0</v>
      </c>
      <c r="AJ56" s="75">
        <f t="shared" si="19"/>
        <v>4.5</v>
      </c>
      <c r="AK56" s="75">
        <f t="shared" si="13"/>
        <v>0</v>
      </c>
      <c r="AL56" s="75">
        <f t="shared" si="20"/>
        <v>0</v>
      </c>
      <c r="AM56" s="75">
        <f t="shared" si="14"/>
        <v>0</v>
      </c>
      <c r="AN56" s="75">
        <f t="shared" si="21"/>
        <v>4.5</v>
      </c>
      <c r="AO56" s="75">
        <f t="shared" si="15"/>
        <v>0</v>
      </c>
      <c r="AP56" s="75">
        <f t="shared" si="22"/>
        <v>4.5</v>
      </c>
      <c r="AQ56" s="75">
        <f t="shared" si="16"/>
        <v>0</v>
      </c>
      <c r="AR56" s="75">
        <f t="shared" si="23"/>
        <v>4.5</v>
      </c>
      <c r="AS56" s="75">
        <f t="shared" si="24"/>
        <v>0</v>
      </c>
      <c r="AT56" s="75" t="str">
        <f t="shared" si="25"/>
        <v/>
      </c>
      <c r="AU56" s="75" t="str">
        <f t="shared" si="26"/>
        <v/>
      </c>
    </row>
    <row r="57" spans="1:47" ht="12" customHeight="1" x14ac:dyDescent="0.25">
      <c r="A57" s="27">
        <f>IF(ISBLANK(Tests!A56),"",Tests!A56)</f>
        <v>41</v>
      </c>
      <c r="B57" s="28" t="str">
        <f>IF(ISBLANK(Tests!B56),"",Tests!B56)</f>
        <v>NISHWA  FATHIMA</v>
      </c>
      <c r="C57" s="69">
        <v>3</v>
      </c>
      <c r="D57" s="69"/>
      <c r="E57" s="69">
        <v>5</v>
      </c>
      <c r="F57" s="69"/>
      <c r="G57" s="69"/>
      <c r="H57" s="69"/>
      <c r="I57" s="69"/>
      <c r="J57" s="69"/>
      <c r="K57" s="69"/>
      <c r="L57" s="69"/>
      <c r="M57" s="78">
        <f t="shared" si="11"/>
        <v>8</v>
      </c>
      <c r="N57" s="57"/>
      <c r="O57" s="69"/>
      <c r="P57" s="69"/>
      <c r="Q57" s="69"/>
      <c r="R57" s="69"/>
      <c r="S57" s="69"/>
      <c r="T57" s="69"/>
      <c r="U57" s="70"/>
      <c r="V57" s="69"/>
      <c r="W57" s="70"/>
      <c r="X57" s="70"/>
      <c r="Y57" s="78">
        <f t="shared" si="10"/>
        <v>0</v>
      </c>
      <c r="Z57" s="57"/>
      <c r="AA57" s="69"/>
      <c r="AB57" s="69"/>
      <c r="AC57" s="69"/>
      <c r="AD57" s="69"/>
      <c r="AE57" s="69"/>
      <c r="AF57" s="78">
        <f t="shared" si="17"/>
        <v>0</v>
      </c>
      <c r="AG57" s="62"/>
      <c r="AH57" s="75">
        <f t="shared" si="18"/>
        <v>3</v>
      </c>
      <c r="AI57" s="75">
        <f t="shared" si="12"/>
        <v>0</v>
      </c>
      <c r="AJ57" s="75">
        <f t="shared" si="19"/>
        <v>5</v>
      </c>
      <c r="AK57" s="75">
        <f t="shared" si="13"/>
        <v>0</v>
      </c>
      <c r="AL57" s="75">
        <f t="shared" si="20"/>
        <v>0</v>
      </c>
      <c r="AM57" s="75">
        <f t="shared" si="14"/>
        <v>0</v>
      </c>
      <c r="AN57" s="75">
        <f t="shared" si="21"/>
        <v>5</v>
      </c>
      <c r="AO57" s="75">
        <f t="shared" si="15"/>
        <v>0</v>
      </c>
      <c r="AP57" s="75">
        <f t="shared" si="22"/>
        <v>5</v>
      </c>
      <c r="AQ57" s="75">
        <f t="shared" si="16"/>
        <v>0</v>
      </c>
      <c r="AR57" s="75">
        <f t="shared" si="23"/>
        <v>5</v>
      </c>
      <c r="AS57" s="75">
        <f t="shared" si="24"/>
        <v>0</v>
      </c>
      <c r="AT57" s="75" t="str">
        <f t="shared" si="25"/>
        <v/>
      </c>
      <c r="AU57" s="75" t="str">
        <f t="shared" si="26"/>
        <v/>
      </c>
    </row>
    <row r="58" spans="1:47" ht="12" customHeight="1" x14ac:dyDescent="0.25">
      <c r="A58" s="27">
        <f>IF(ISBLANK(Tests!A57),"",Tests!A57)</f>
        <v>42</v>
      </c>
      <c r="B58" s="28" t="str">
        <f>IF(ISBLANK(Tests!B57),"",Tests!B57)</f>
        <v>NITHA CHALIL FATHIMA</v>
      </c>
      <c r="C58" s="69">
        <v>5</v>
      </c>
      <c r="D58" s="69"/>
      <c r="E58" s="69">
        <v>5</v>
      </c>
      <c r="F58" s="69"/>
      <c r="G58" s="69"/>
      <c r="H58" s="69"/>
      <c r="I58" s="69"/>
      <c r="J58" s="69"/>
      <c r="K58" s="69"/>
      <c r="L58" s="69"/>
      <c r="M58" s="78">
        <f t="shared" si="11"/>
        <v>10</v>
      </c>
      <c r="N58" s="57"/>
      <c r="O58" s="69"/>
      <c r="P58" s="69"/>
      <c r="Q58" s="69"/>
      <c r="R58" s="69"/>
      <c r="S58" s="69"/>
      <c r="T58" s="69"/>
      <c r="U58" s="70"/>
      <c r="V58" s="69"/>
      <c r="W58" s="70"/>
      <c r="X58" s="70"/>
      <c r="Y58" s="78">
        <f t="shared" si="10"/>
        <v>0</v>
      </c>
      <c r="Z58" s="57"/>
      <c r="AA58" s="69"/>
      <c r="AB58" s="69"/>
      <c r="AC58" s="69"/>
      <c r="AD58" s="69"/>
      <c r="AE58" s="69"/>
      <c r="AF58" s="78">
        <f t="shared" si="17"/>
        <v>0</v>
      </c>
      <c r="AG58" s="62"/>
      <c r="AH58" s="75">
        <f t="shared" si="18"/>
        <v>5</v>
      </c>
      <c r="AI58" s="75">
        <f t="shared" si="12"/>
        <v>0</v>
      </c>
      <c r="AJ58" s="75">
        <f t="shared" si="19"/>
        <v>5</v>
      </c>
      <c r="AK58" s="75">
        <f t="shared" si="13"/>
        <v>0</v>
      </c>
      <c r="AL58" s="75">
        <f t="shared" si="20"/>
        <v>0</v>
      </c>
      <c r="AM58" s="75">
        <f t="shared" si="14"/>
        <v>0</v>
      </c>
      <c r="AN58" s="75">
        <f t="shared" si="21"/>
        <v>5</v>
      </c>
      <c r="AO58" s="75">
        <f t="shared" si="15"/>
        <v>0</v>
      </c>
      <c r="AP58" s="75">
        <f t="shared" si="22"/>
        <v>5</v>
      </c>
      <c r="AQ58" s="75">
        <f t="shared" si="16"/>
        <v>0</v>
      </c>
      <c r="AR58" s="75">
        <f t="shared" si="23"/>
        <v>5</v>
      </c>
      <c r="AS58" s="75">
        <f t="shared" si="24"/>
        <v>0</v>
      </c>
      <c r="AT58" s="75" t="str">
        <f t="shared" si="25"/>
        <v/>
      </c>
      <c r="AU58" s="75" t="str">
        <f t="shared" si="26"/>
        <v/>
      </c>
    </row>
    <row r="59" spans="1:47" ht="12" customHeight="1" x14ac:dyDescent="0.25">
      <c r="A59" s="27">
        <f>IF(ISBLANK(Tests!A58),"",Tests!A58)</f>
        <v>43</v>
      </c>
      <c r="B59" s="28" t="str">
        <f>IF(ISBLANK(Tests!B58),"",Tests!B58)</f>
        <v>NITHIN  BENNY</v>
      </c>
      <c r="C59" s="69">
        <v>5</v>
      </c>
      <c r="D59" s="69"/>
      <c r="E59" s="69">
        <v>4.5</v>
      </c>
      <c r="F59" s="69"/>
      <c r="G59" s="69"/>
      <c r="H59" s="69"/>
      <c r="I59" s="69"/>
      <c r="J59" s="69"/>
      <c r="K59" s="69"/>
      <c r="L59" s="69"/>
      <c r="M59" s="78">
        <f t="shared" si="11"/>
        <v>9.5</v>
      </c>
      <c r="N59" s="57"/>
      <c r="O59" s="69"/>
      <c r="P59" s="69"/>
      <c r="Q59" s="69"/>
      <c r="R59" s="69"/>
      <c r="S59" s="69"/>
      <c r="T59" s="69"/>
      <c r="U59" s="70"/>
      <c r="V59" s="69"/>
      <c r="W59" s="70"/>
      <c r="X59" s="70"/>
      <c r="Y59" s="78">
        <f t="shared" si="10"/>
        <v>0</v>
      </c>
      <c r="Z59" s="57"/>
      <c r="AA59" s="69"/>
      <c r="AB59" s="69"/>
      <c r="AC59" s="69"/>
      <c r="AD59" s="69"/>
      <c r="AE59" s="69"/>
      <c r="AF59" s="78">
        <f t="shared" si="17"/>
        <v>0</v>
      </c>
      <c r="AG59" s="62"/>
      <c r="AH59" s="75">
        <f t="shared" si="18"/>
        <v>5</v>
      </c>
      <c r="AI59" s="75">
        <f t="shared" si="12"/>
        <v>0</v>
      </c>
      <c r="AJ59" s="75">
        <f t="shared" si="19"/>
        <v>4.5</v>
      </c>
      <c r="AK59" s="75">
        <f t="shared" si="13"/>
        <v>0</v>
      </c>
      <c r="AL59" s="75">
        <f t="shared" si="20"/>
        <v>0</v>
      </c>
      <c r="AM59" s="75">
        <f t="shared" si="14"/>
        <v>0</v>
      </c>
      <c r="AN59" s="75">
        <f t="shared" si="21"/>
        <v>4.5</v>
      </c>
      <c r="AO59" s="75">
        <f t="shared" si="15"/>
        <v>0</v>
      </c>
      <c r="AP59" s="75">
        <f t="shared" si="22"/>
        <v>4.5</v>
      </c>
      <c r="AQ59" s="75">
        <f t="shared" si="16"/>
        <v>0</v>
      </c>
      <c r="AR59" s="75">
        <f t="shared" si="23"/>
        <v>4.5</v>
      </c>
      <c r="AS59" s="75">
        <f t="shared" si="24"/>
        <v>0</v>
      </c>
      <c r="AT59" s="75" t="str">
        <f t="shared" si="25"/>
        <v/>
      </c>
      <c r="AU59" s="75" t="str">
        <f t="shared" si="26"/>
        <v/>
      </c>
    </row>
    <row r="60" spans="1:47" ht="12" customHeight="1" x14ac:dyDescent="0.25">
      <c r="A60" s="27">
        <f>IF(ISBLANK(Tests!A59),"",Tests!A59)</f>
        <v>44</v>
      </c>
      <c r="B60" s="28" t="str">
        <f>IF(ISBLANK(Tests!B59),"",Tests!B59)</f>
        <v>PANCHAMI A MOHAN</v>
      </c>
      <c r="C60" s="69">
        <v>3</v>
      </c>
      <c r="D60" s="69"/>
      <c r="E60" s="69">
        <v>5</v>
      </c>
      <c r="F60" s="69"/>
      <c r="G60" s="69"/>
      <c r="H60" s="69"/>
      <c r="I60" s="69"/>
      <c r="J60" s="69"/>
      <c r="K60" s="69"/>
      <c r="L60" s="69"/>
      <c r="M60" s="78">
        <f t="shared" si="11"/>
        <v>8</v>
      </c>
      <c r="N60" s="57"/>
      <c r="O60" s="69"/>
      <c r="P60" s="69"/>
      <c r="Q60" s="69"/>
      <c r="R60" s="69"/>
      <c r="S60" s="69"/>
      <c r="T60" s="69"/>
      <c r="U60" s="70"/>
      <c r="V60" s="69"/>
      <c r="W60" s="70"/>
      <c r="X60" s="70"/>
      <c r="Y60" s="78">
        <f t="shared" si="10"/>
        <v>0</v>
      </c>
      <c r="Z60" s="57"/>
      <c r="AA60" s="69"/>
      <c r="AB60" s="69"/>
      <c r="AC60" s="69"/>
      <c r="AD60" s="69"/>
      <c r="AE60" s="69"/>
      <c r="AF60" s="78">
        <f t="shared" si="17"/>
        <v>0</v>
      </c>
      <c r="AG60" s="62"/>
      <c r="AH60" s="75">
        <f t="shared" si="18"/>
        <v>3</v>
      </c>
      <c r="AI60" s="75">
        <f t="shared" si="12"/>
        <v>0</v>
      </c>
      <c r="AJ60" s="75">
        <f t="shared" si="19"/>
        <v>5</v>
      </c>
      <c r="AK60" s="75">
        <f t="shared" si="13"/>
        <v>0</v>
      </c>
      <c r="AL60" s="75">
        <f t="shared" si="20"/>
        <v>0</v>
      </c>
      <c r="AM60" s="75">
        <f t="shared" si="14"/>
        <v>0</v>
      </c>
      <c r="AN60" s="75">
        <f t="shared" si="21"/>
        <v>5</v>
      </c>
      <c r="AO60" s="75">
        <f t="shared" si="15"/>
        <v>0</v>
      </c>
      <c r="AP60" s="75">
        <f t="shared" si="22"/>
        <v>5</v>
      </c>
      <c r="AQ60" s="75">
        <f t="shared" si="16"/>
        <v>0</v>
      </c>
      <c r="AR60" s="75">
        <f t="shared" si="23"/>
        <v>5</v>
      </c>
      <c r="AS60" s="75">
        <f t="shared" si="24"/>
        <v>0</v>
      </c>
      <c r="AT60" s="75" t="str">
        <f t="shared" si="25"/>
        <v/>
      </c>
      <c r="AU60" s="75" t="str">
        <f t="shared" si="26"/>
        <v/>
      </c>
    </row>
    <row r="61" spans="1:47" ht="12" customHeight="1" x14ac:dyDescent="0.25">
      <c r="A61" s="27">
        <f>IF(ISBLANK(Tests!A60),"",Tests!A60)</f>
        <v>45</v>
      </c>
      <c r="B61" s="28" t="str">
        <f>IF(ISBLANK(Tests!B60),"",Tests!B60)</f>
        <v>PRANAV   P.K</v>
      </c>
      <c r="C61" s="69">
        <v>5</v>
      </c>
      <c r="D61" s="69"/>
      <c r="E61" s="69">
        <v>5</v>
      </c>
      <c r="F61" s="69"/>
      <c r="G61" s="69"/>
      <c r="H61" s="69"/>
      <c r="I61" s="69"/>
      <c r="J61" s="69"/>
      <c r="K61" s="69"/>
      <c r="L61" s="69"/>
      <c r="M61" s="78">
        <f t="shared" si="11"/>
        <v>10</v>
      </c>
      <c r="N61" s="57"/>
      <c r="O61" s="69"/>
      <c r="P61" s="69"/>
      <c r="Q61" s="69"/>
      <c r="R61" s="69"/>
      <c r="S61" s="69"/>
      <c r="T61" s="69"/>
      <c r="U61" s="70"/>
      <c r="V61" s="69"/>
      <c r="W61" s="70"/>
      <c r="X61" s="70"/>
      <c r="Y61" s="78">
        <f t="shared" si="10"/>
        <v>0</v>
      </c>
      <c r="Z61" s="57"/>
      <c r="AA61" s="69"/>
      <c r="AB61" s="69"/>
      <c r="AC61" s="69"/>
      <c r="AD61" s="69"/>
      <c r="AE61" s="69"/>
      <c r="AF61" s="78">
        <f t="shared" si="17"/>
        <v>0</v>
      </c>
      <c r="AG61" s="62"/>
      <c r="AH61" s="75">
        <f t="shared" si="18"/>
        <v>5</v>
      </c>
      <c r="AI61" s="75">
        <f t="shared" si="12"/>
        <v>0</v>
      </c>
      <c r="AJ61" s="75">
        <f t="shared" si="19"/>
        <v>5</v>
      </c>
      <c r="AK61" s="75">
        <f t="shared" si="13"/>
        <v>0</v>
      </c>
      <c r="AL61" s="75">
        <f t="shared" si="20"/>
        <v>0</v>
      </c>
      <c r="AM61" s="75">
        <f t="shared" si="14"/>
        <v>0</v>
      </c>
      <c r="AN61" s="75">
        <f t="shared" si="21"/>
        <v>5</v>
      </c>
      <c r="AO61" s="75">
        <f t="shared" si="15"/>
        <v>0</v>
      </c>
      <c r="AP61" s="75">
        <f t="shared" si="22"/>
        <v>5</v>
      </c>
      <c r="AQ61" s="75">
        <f t="shared" si="16"/>
        <v>0</v>
      </c>
      <c r="AR61" s="75">
        <f t="shared" si="23"/>
        <v>5</v>
      </c>
      <c r="AS61" s="75">
        <f t="shared" si="24"/>
        <v>0</v>
      </c>
      <c r="AT61" s="75" t="str">
        <f t="shared" si="25"/>
        <v/>
      </c>
      <c r="AU61" s="75" t="str">
        <f t="shared" si="26"/>
        <v/>
      </c>
    </row>
    <row r="62" spans="1:47" ht="12" customHeight="1" x14ac:dyDescent="0.25">
      <c r="A62" s="27">
        <f>IF(ISBLANK(Tests!A61),"",Tests!A61)</f>
        <v>46</v>
      </c>
      <c r="B62" s="28" t="str">
        <f>IF(ISBLANK(Tests!B61),"",Tests!B61)</f>
        <v>PREM  JYOTHI</v>
      </c>
      <c r="C62" s="69">
        <v>4</v>
      </c>
      <c r="D62" s="69"/>
      <c r="E62" s="69">
        <v>4.5</v>
      </c>
      <c r="F62" s="69"/>
      <c r="G62" s="69"/>
      <c r="H62" s="69"/>
      <c r="I62" s="69"/>
      <c r="J62" s="69"/>
      <c r="K62" s="69"/>
      <c r="L62" s="69"/>
      <c r="M62" s="78">
        <f t="shared" si="11"/>
        <v>8.5</v>
      </c>
      <c r="N62" s="57"/>
      <c r="O62" s="69"/>
      <c r="P62" s="69"/>
      <c r="Q62" s="69"/>
      <c r="R62" s="69"/>
      <c r="S62" s="69"/>
      <c r="T62" s="69"/>
      <c r="U62" s="70"/>
      <c r="V62" s="69"/>
      <c r="W62" s="70"/>
      <c r="X62" s="70"/>
      <c r="Y62" s="78">
        <f t="shared" si="10"/>
        <v>0</v>
      </c>
      <c r="Z62" s="57"/>
      <c r="AA62" s="69"/>
      <c r="AB62" s="69"/>
      <c r="AC62" s="69"/>
      <c r="AD62" s="69"/>
      <c r="AE62" s="69"/>
      <c r="AF62" s="78">
        <f t="shared" si="17"/>
        <v>0</v>
      </c>
      <c r="AG62" s="62"/>
      <c r="AH62" s="75">
        <f t="shared" si="18"/>
        <v>4</v>
      </c>
      <c r="AI62" s="75">
        <f t="shared" si="12"/>
        <v>0</v>
      </c>
      <c r="AJ62" s="75">
        <f t="shared" si="19"/>
        <v>4.5</v>
      </c>
      <c r="AK62" s="75">
        <f t="shared" si="13"/>
        <v>0</v>
      </c>
      <c r="AL62" s="75">
        <f t="shared" si="20"/>
        <v>0</v>
      </c>
      <c r="AM62" s="75">
        <f t="shared" si="14"/>
        <v>0</v>
      </c>
      <c r="AN62" s="75">
        <f t="shared" si="21"/>
        <v>4.5</v>
      </c>
      <c r="AO62" s="75">
        <f t="shared" si="15"/>
        <v>0</v>
      </c>
      <c r="AP62" s="75">
        <f t="shared" si="22"/>
        <v>4.5</v>
      </c>
      <c r="AQ62" s="75">
        <f t="shared" si="16"/>
        <v>0</v>
      </c>
      <c r="AR62" s="75">
        <f t="shared" si="23"/>
        <v>4.5</v>
      </c>
      <c r="AS62" s="75">
        <f t="shared" si="24"/>
        <v>0</v>
      </c>
      <c r="AT62" s="75" t="str">
        <f t="shared" si="25"/>
        <v/>
      </c>
      <c r="AU62" s="75" t="str">
        <f t="shared" si="26"/>
        <v/>
      </c>
    </row>
    <row r="63" spans="1:47" ht="12" customHeight="1" x14ac:dyDescent="0.25">
      <c r="A63" s="27">
        <f>IF(ISBLANK(Tests!A62),"",Tests!A62)</f>
        <v>47</v>
      </c>
      <c r="B63" s="28" t="str">
        <f>IF(ISBLANK(Tests!B62),"",Tests!B62)</f>
        <v>RAHUL   A</v>
      </c>
      <c r="C63" s="69">
        <v>5</v>
      </c>
      <c r="D63" s="69"/>
      <c r="E63" s="69">
        <v>3.5</v>
      </c>
      <c r="F63" s="69"/>
      <c r="G63" s="69"/>
      <c r="H63" s="69"/>
      <c r="I63" s="69"/>
      <c r="J63" s="69"/>
      <c r="K63" s="69"/>
      <c r="L63" s="69"/>
      <c r="M63" s="78">
        <f t="shared" si="11"/>
        <v>8.5</v>
      </c>
      <c r="N63" s="57"/>
      <c r="O63" s="69"/>
      <c r="P63" s="69"/>
      <c r="Q63" s="69"/>
      <c r="R63" s="69"/>
      <c r="S63" s="69"/>
      <c r="T63" s="69"/>
      <c r="U63" s="70"/>
      <c r="V63" s="69"/>
      <c r="W63" s="70"/>
      <c r="X63" s="70"/>
      <c r="Y63" s="78">
        <f t="shared" si="10"/>
        <v>0</v>
      </c>
      <c r="Z63" s="57"/>
      <c r="AA63" s="69"/>
      <c r="AB63" s="69"/>
      <c r="AC63" s="69"/>
      <c r="AD63" s="69"/>
      <c r="AE63" s="69"/>
      <c r="AF63" s="78">
        <f t="shared" si="17"/>
        <v>0</v>
      </c>
      <c r="AG63" s="62"/>
      <c r="AH63" s="75">
        <f t="shared" si="18"/>
        <v>5</v>
      </c>
      <c r="AI63" s="75">
        <f t="shared" si="12"/>
        <v>0</v>
      </c>
      <c r="AJ63" s="75">
        <f t="shared" si="19"/>
        <v>3.5</v>
      </c>
      <c r="AK63" s="75">
        <f t="shared" si="13"/>
        <v>0</v>
      </c>
      <c r="AL63" s="75">
        <f t="shared" si="20"/>
        <v>0</v>
      </c>
      <c r="AM63" s="75">
        <f t="shared" si="14"/>
        <v>0</v>
      </c>
      <c r="AN63" s="75">
        <f t="shared" si="21"/>
        <v>3.5</v>
      </c>
      <c r="AO63" s="75">
        <f t="shared" si="15"/>
        <v>0</v>
      </c>
      <c r="AP63" s="75">
        <f t="shared" si="22"/>
        <v>3.5</v>
      </c>
      <c r="AQ63" s="75">
        <f t="shared" si="16"/>
        <v>0</v>
      </c>
      <c r="AR63" s="75">
        <f t="shared" si="23"/>
        <v>3.5</v>
      </c>
      <c r="AS63" s="75">
        <f t="shared" si="24"/>
        <v>0</v>
      </c>
      <c r="AT63" s="75" t="str">
        <f t="shared" si="25"/>
        <v/>
      </c>
      <c r="AU63" s="75" t="str">
        <f t="shared" si="26"/>
        <v/>
      </c>
    </row>
    <row r="64" spans="1:47" ht="12" customHeight="1" x14ac:dyDescent="0.25">
      <c r="A64" s="27">
        <f>IF(ISBLANK(Tests!A63),"",Tests!A63)</f>
        <v>48</v>
      </c>
      <c r="B64" s="28" t="str">
        <f>IF(ISBLANK(Tests!B63),"",Tests!B63)</f>
        <v>RASNA  K</v>
      </c>
      <c r="C64" s="69">
        <v>4</v>
      </c>
      <c r="D64" s="69"/>
      <c r="E64" s="69">
        <v>4</v>
      </c>
      <c r="F64" s="69"/>
      <c r="G64" s="69"/>
      <c r="H64" s="69"/>
      <c r="I64" s="69"/>
      <c r="J64" s="69"/>
      <c r="K64" s="69"/>
      <c r="L64" s="69"/>
      <c r="M64" s="78">
        <f t="shared" si="11"/>
        <v>8</v>
      </c>
      <c r="N64" s="57"/>
      <c r="O64" s="69"/>
      <c r="P64" s="69"/>
      <c r="Q64" s="69"/>
      <c r="R64" s="69"/>
      <c r="S64" s="69"/>
      <c r="T64" s="69"/>
      <c r="U64" s="70"/>
      <c r="V64" s="69"/>
      <c r="W64" s="70"/>
      <c r="X64" s="70"/>
      <c r="Y64" s="78">
        <f t="shared" si="10"/>
        <v>0</v>
      </c>
      <c r="Z64" s="57"/>
      <c r="AA64" s="69"/>
      <c r="AB64" s="69"/>
      <c r="AC64" s="69"/>
      <c r="AD64" s="69"/>
      <c r="AE64" s="69"/>
      <c r="AF64" s="78">
        <f t="shared" si="17"/>
        <v>0</v>
      </c>
      <c r="AG64" s="62"/>
      <c r="AH64" s="75">
        <f t="shared" si="18"/>
        <v>4</v>
      </c>
      <c r="AI64" s="75">
        <f t="shared" si="12"/>
        <v>0</v>
      </c>
      <c r="AJ64" s="75">
        <f t="shared" si="19"/>
        <v>4</v>
      </c>
      <c r="AK64" s="75">
        <f t="shared" si="13"/>
        <v>0</v>
      </c>
      <c r="AL64" s="75">
        <f t="shared" si="20"/>
        <v>0</v>
      </c>
      <c r="AM64" s="75">
        <f t="shared" si="14"/>
        <v>0</v>
      </c>
      <c r="AN64" s="75">
        <f t="shared" si="21"/>
        <v>4</v>
      </c>
      <c r="AO64" s="75">
        <f t="shared" si="15"/>
        <v>0</v>
      </c>
      <c r="AP64" s="75">
        <f t="shared" si="22"/>
        <v>4</v>
      </c>
      <c r="AQ64" s="75">
        <f t="shared" si="16"/>
        <v>0</v>
      </c>
      <c r="AR64" s="75">
        <f t="shared" si="23"/>
        <v>4</v>
      </c>
      <c r="AS64" s="75">
        <f t="shared" si="24"/>
        <v>0</v>
      </c>
      <c r="AT64" s="75" t="str">
        <f t="shared" si="25"/>
        <v/>
      </c>
      <c r="AU64" s="75" t="str">
        <f t="shared" si="26"/>
        <v/>
      </c>
    </row>
    <row r="65" spans="1:47" ht="12" customHeight="1" x14ac:dyDescent="0.25">
      <c r="A65" s="27">
        <f>IF(ISBLANK(Tests!A64),"",Tests!A64)</f>
        <v>49</v>
      </c>
      <c r="B65" s="28" t="str">
        <f>IF(ISBLANK(Tests!B64),"",Tests!B64)</f>
        <v>RESHMA   JOSHY</v>
      </c>
      <c r="C65" s="69">
        <v>3.5</v>
      </c>
      <c r="D65" s="69"/>
      <c r="E65" s="69">
        <v>5</v>
      </c>
      <c r="F65" s="69"/>
      <c r="G65" s="69"/>
      <c r="H65" s="69"/>
      <c r="I65" s="69"/>
      <c r="J65" s="69"/>
      <c r="K65" s="69"/>
      <c r="L65" s="69"/>
      <c r="M65" s="78">
        <f t="shared" si="11"/>
        <v>8.5</v>
      </c>
      <c r="N65" s="57"/>
      <c r="O65" s="69"/>
      <c r="P65" s="69"/>
      <c r="Q65" s="69"/>
      <c r="R65" s="69"/>
      <c r="S65" s="69"/>
      <c r="T65" s="69"/>
      <c r="U65" s="70"/>
      <c r="V65" s="69"/>
      <c r="W65" s="70"/>
      <c r="X65" s="70"/>
      <c r="Y65" s="78">
        <f t="shared" si="10"/>
        <v>0</v>
      </c>
      <c r="Z65" s="57"/>
      <c r="AA65" s="69"/>
      <c r="AB65" s="69"/>
      <c r="AC65" s="69"/>
      <c r="AD65" s="69"/>
      <c r="AE65" s="69"/>
      <c r="AF65" s="78">
        <f t="shared" si="17"/>
        <v>0</v>
      </c>
      <c r="AG65" s="62"/>
      <c r="AH65" s="75">
        <f t="shared" si="18"/>
        <v>3.5</v>
      </c>
      <c r="AI65" s="75">
        <f t="shared" si="12"/>
        <v>0</v>
      </c>
      <c r="AJ65" s="75">
        <f t="shared" si="19"/>
        <v>5</v>
      </c>
      <c r="AK65" s="75">
        <f t="shared" si="13"/>
        <v>0</v>
      </c>
      <c r="AL65" s="75">
        <f t="shared" si="20"/>
        <v>0</v>
      </c>
      <c r="AM65" s="75">
        <f t="shared" si="14"/>
        <v>0</v>
      </c>
      <c r="AN65" s="75">
        <f t="shared" si="21"/>
        <v>5</v>
      </c>
      <c r="AO65" s="75">
        <f t="shared" si="15"/>
        <v>0</v>
      </c>
      <c r="AP65" s="75">
        <f t="shared" si="22"/>
        <v>5</v>
      </c>
      <c r="AQ65" s="75">
        <f t="shared" si="16"/>
        <v>0</v>
      </c>
      <c r="AR65" s="75">
        <f t="shared" si="23"/>
        <v>5</v>
      </c>
      <c r="AS65" s="75">
        <f t="shared" si="24"/>
        <v>0</v>
      </c>
      <c r="AT65" s="75" t="str">
        <f t="shared" si="25"/>
        <v/>
      </c>
      <c r="AU65" s="75" t="str">
        <f t="shared" si="26"/>
        <v/>
      </c>
    </row>
    <row r="66" spans="1:47" ht="12" customHeight="1" x14ac:dyDescent="0.25">
      <c r="A66" s="27">
        <f>IF(ISBLANK(Tests!A65),"",Tests!A65)</f>
        <v>50</v>
      </c>
      <c r="B66" s="28" t="str">
        <f>IF(ISBLANK(Tests!B65),"",Tests!B65)</f>
        <v>RESHMA  REGHUNATH</v>
      </c>
      <c r="C66" s="69">
        <v>3</v>
      </c>
      <c r="D66" s="69"/>
      <c r="E66" s="69">
        <v>5</v>
      </c>
      <c r="F66" s="69"/>
      <c r="G66" s="69"/>
      <c r="H66" s="69"/>
      <c r="I66" s="69"/>
      <c r="J66" s="69"/>
      <c r="K66" s="69"/>
      <c r="L66" s="69"/>
      <c r="M66" s="78">
        <f t="shared" si="11"/>
        <v>8</v>
      </c>
      <c r="N66" s="57"/>
      <c r="O66" s="69"/>
      <c r="P66" s="69"/>
      <c r="Q66" s="69"/>
      <c r="R66" s="69"/>
      <c r="S66" s="69"/>
      <c r="T66" s="69"/>
      <c r="U66" s="70"/>
      <c r="V66" s="69"/>
      <c r="W66" s="70"/>
      <c r="X66" s="70"/>
      <c r="Y66" s="78">
        <f t="shared" si="10"/>
        <v>0</v>
      </c>
      <c r="Z66" s="57"/>
      <c r="AA66" s="69"/>
      <c r="AB66" s="69"/>
      <c r="AC66" s="69"/>
      <c r="AD66" s="69"/>
      <c r="AE66" s="69"/>
      <c r="AF66" s="78">
        <f t="shared" si="17"/>
        <v>0</v>
      </c>
      <c r="AG66" s="62"/>
      <c r="AH66" s="75">
        <f t="shared" si="18"/>
        <v>3</v>
      </c>
      <c r="AI66" s="75">
        <f t="shared" si="12"/>
        <v>0</v>
      </c>
      <c r="AJ66" s="75">
        <f t="shared" si="19"/>
        <v>5</v>
      </c>
      <c r="AK66" s="75">
        <f t="shared" si="13"/>
        <v>0</v>
      </c>
      <c r="AL66" s="75">
        <f t="shared" si="20"/>
        <v>0</v>
      </c>
      <c r="AM66" s="75">
        <f t="shared" si="14"/>
        <v>0</v>
      </c>
      <c r="AN66" s="75">
        <f t="shared" si="21"/>
        <v>5</v>
      </c>
      <c r="AO66" s="75">
        <f t="shared" si="15"/>
        <v>0</v>
      </c>
      <c r="AP66" s="75">
        <f t="shared" si="22"/>
        <v>5</v>
      </c>
      <c r="AQ66" s="75">
        <f t="shared" si="16"/>
        <v>0</v>
      </c>
      <c r="AR66" s="75">
        <f t="shared" si="23"/>
        <v>5</v>
      </c>
      <c r="AS66" s="75">
        <f t="shared" si="24"/>
        <v>0</v>
      </c>
      <c r="AT66" s="75" t="str">
        <f t="shared" si="25"/>
        <v/>
      </c>
      <c r="AU66" s="75" t="str">
        <f t="shared" si="26"/>
        <v/>
      </c>
    </row>
    <row r="67" spans="1:47" ht="12" customHeight="1" x14ac:dyDescent="0.25">
      <c r="A67" s="27">
        <f>IF(ISBLANK(Tests!A66),"",Tests!A66)</f>
        <v>51</v>
      </c>
      <c r="B67" s="28" t="str">
        <f>IF(ISBLANK(Tests!B66),"",Tests!B66)</f>
        <v>REVATHY  SURENDRAN</v>
      </c>
      <c r="C67" s="69">
        <v>5</v>
      </c>
      <c r="D67" s="69"/>
      <c r="E67" s="69">
        <v>5</v>
      </c>
      <c r="F67" s="69"/>
      <c r="G67" s="69"/>
      <c r="H67" s="69"/>
      <c r="I67" s="69"/>
      <c r="J67" s="69"/>
      <c r="K67" s="69"/>
      <c r="L67" s="69"/>
      <c r="M67" s="78">
        <f t="shared" si="11"/>
        <v>10</v>
      </c>
      <c r="N67" s="57"/>
      <c r="O67" s="69"/>
      <c r="P67" s="69"/>
      <c r="Q67" s="69"/>
      <c r="R67" s="69"/>
      <c r="S67" s="69"/>
      <c r="T67" s="69"/>
      <c r="U67" s="70"/>
      <c r="V67" s="69"/>
      <c r="W67" s="70"/>
      <c r="X67" s="70"/>
      <c r="Y67" s="78">
        <f t="shared" si="10"/>
        <v>0</v>
      </c>
      <c r="Z67" s="57"/>
      <c r="AA67" s="69"/>
      <c r="AB67" s="69"/>
      <c r="AC67" s="69"/>
      <c r="AD67" s="69"/>
      <c r="AE67" s="69"/>
      <c r="AF67" s="78">
        <f t="shared" si="17"/>
        <v>0</v>
      </c>
      <c r="AG67" s="62"/>
      <c r="AH67" s="75">
        <f t="shared" si="18"/>
        <v>5</v>
      </c>
      <c r="AI67" s="75">
        <f t="shared" si="12"/>
        <v>0</v>
      </c>
      <c r="AJ67" s="75">
        <f t="shared" si="19"/>
        <v>5</v>
      </c>
      <c r="AK67" s="75">
        <f t="shared" si="13"/>
        <v>0</v>
      </c>
      <c r="AL67" s="75">
        <f t="shared" si="20"/>
        <v>0</v>
      </c>
      <c r="AM67" s="75">
        <f t="shared" si="14"/>
        <v>0</v>
      </c>
      <c r="AN67" s="75">
        <f t="shared" si="21"/>
        <v>5</v>
      </c>
      <c r="AO67" s="75">
        <f t="shared" si="15"/>
        <v>0</v>
      </c>
      <c r="AP67" s="75">
        <f t="shared" si="22"/>
        <v>5</v>
      </c>
      <c r="AQ67" s="75">
        <f t="shared" si="16"/>
        <v>0</v>
      </c>
      <c r="AR67" s="75">
        <f t="shared" si="23"/>
        <v>5</v>
      </c>
      <c r="AS67" s="75">
        <f t="shared" si="24"/>
        <v>0</v>
      </c>
      <c r="AT67" s="75" t="str">
        <f t="shared" si="25"/>
        <v/>
      </c>
      <c r="AU67" s="75" t="str">
        <f t="shared" si="26"/>
        <v/>
      </c>
    </row>
    <row r="68" spans="1:47" ht="12" customHeight="1" x14ac:dyDescent="0.25">
      <c r="A68" s="27">
        <f>IF(ISBLANK(Tests!A67),"",Tests!A67)</f>
        <v>52</v>
      </c>
      <c r="B68" s="28" t="str">
        <f>IF(ISBLANK(Tests!B67),"",Tests!B67)</f>
        <v>ROHITH  R NAIR</v>
      </c>
      <c r="C68" s="69">
        <v>4.5</v>
      </c>
      <c r="D68" s="69"/>
      <c r="E68" s="69">
        <v>5</v>
      </c>
      <c r="F68" s="69"/>
      <c r="G68" s="69"/>
      <c r="H68" s="69"/>
      <c r="I68" s="69"/>
      <c r="J68" s="69"/>
      <c r="K68" s="69"/>
      <c r="L68" s="69"/>
      <c r="M68" s="78">
        <f t="shared" si="11"/>
        <v>9.5</v>
      </c>
      <c r="N68" s="57"/>
      <c r="O68" s="69"/>
      <c r="P68" s="69"/>
      <c r="Q68" s="69"/>
      <c r="R68" s="69"/>
      <c r="S68" s="69"/>
      <c r="T68" s="69"/>
      <c r="U68" s="70"/>
      <c r="V68" s="69"/>
      <c r="W68" s="70"/>
      <c r="X68" s="70"/>
      <c r="Y68" s="78">
        <f t="shared" si="10"/>
        <v>0</v>
      </c>
      <c r="Z68" s="57"/>
      <c r="AA68" s="69"/>
      <c r="AB68" s="69"/>
      <c r="AC68" s="69"/>
      <c r="AD68" s="69"/>
      <c r="AE68" s="69"/>
      <c r="AF68" s="78">
        <f t="shared" si="17"/>
        <v>0</v>
      </c>
      <c r="AG68" s="62"/>
      <c r="AH68" s="75">
        <f t="shared" si="18"/>
        <v>4.5</v>
      </c>
      <c r="AI68" s="75">
        <f t="shared" si="12"/>
        <v>0</v>
      </c>
      <c r="AJ68" s="75">
        <f t="shared" si="19"/>
        <v>5</v>
      </c>
      <c r="AK68" s="75">
        <f t="shared" si="13"/>
        <v>0</v>
      </c>
      <c r="AL68" s="75">
        <f t="shared" si="20"/>
        <v>0</v>
      </c>
      <c r="AM68" s="75">
        <f t="shared" si="14"/>
        <v>0</v>
      </c>
      <c r="AN68" s="75">
        <f t="shared" si="21"/>
        <v>5</v>
      </c>
      <c r="AO68" s="75">
        <f t="shared" si="15"/>
        <v>0</v>
      </c>
      <c r="AP68" s="75">
        <f t="shared" si="22"/>
        <v>5</v>
      </c>
      <c r="AQ68" s="75">
        <f t="shared" si="16"/>
        <v>0</v>
      </c>
      <c r="AR68" s="75">
        <f t="shared" si="23"/>
        <v>5</v>
      </c>
      <c r="AS68" s="75">
        <f t="shared" si="24"/>
        <v>0</v>
      </c>
      <c r="AT68" s="75" t="str">
        <f t="shared" si="25"/>
        <v/>
      </c>
      <c r="AU68" s="75" t="str">
        <f t="shared" si="26"/>
        <v/>
      </c>
    </row>
    <row r="69" spans="1:47" ht="12" customHeight="1" x14ac:dyDescent="0.25">
      <c r="A69" s="27">
        <f>IF(ISBLANK(Tests!A68),"",Tests!A68)</f>
        <v>53</v>
      </c>
      <c r="B69" s="28" t="str">
        <f>IF(ISBLANK(Tests!B68),"",Tests!B68)</f>
        <v>ROSE MARY ABRAHAM</v>
      </c>
      <c r="C69" s="69">
        <v>5</v>
      </c>
      <c r="D69" s="69"/>
      <c r="E69" s="69">
        <v>5</v>
      </c>
      <c r="F69" s="69"/>
      <c r="G69" s="69"/>
      <c r="H69" s="69"/>
      <c r="I69" s="69"/>
      <c r="J69" s="69"/>
      <c r="K69" s="69"/>
      <c r="L69" s="69"/>
      <c r="M69" s="78">
        <f t="shared" si="11"/>
        <v>10</v>
      </c>
      <c r="N69" s="57"/>
      <c r="O69" s="69"/>
      <c r="P69" s="69"/>
      <c r="Q69" s="69"/>
      <c r="R69" s="69"/>
      <c r="S69" s="69"/>
      <c r="T69" s="69"/>
      <c r="U69" s="70"/>
      <c r="V69" s="69"/>
      <c r="W69" s="70"/>
      <c r="X69" s="70"/>
      <c r="Y69" s="78">
        <f t="shared" si="10"/>
        <v>0</v>
      </c>
      <c r="Z69" s="57"/>
      <c r="AA69" s="69"/>
      <c r="AB69" s="69"/>
      <c r="AC69" s="69"/>
      <c r="AD69" s="69"/>
      <c r="AE69" s="69"/>
      <c r="AF69" s="78">
        <f t="shared" si="17"/>
        <v>0</v>
      </c>
      <c r="AG69" s="62"/>
      <c r="AH69" s="75">
        <f t="shared" si="18"/>
        <v>5</v>
      </c>
      <c r="AI69" s="75">
        <f t="shared" si="12"/>
        <v>0</v>
      </c>
      <c r="AJ69" s="75">
        <f t="shared" si="19"/>
        <v>5</v>
      </c>
      <c r="AK69" s="75">
        <f t="shared" si="13"/>
        <v>0</v>
      </c>
      <c r="AL69" s="75">
        <f t="shared" si="20"/>
        <v>0</v>
      </c>
      <c r="AM69" s="75">
        <f t="shared" si="14"/>
        <v>0</v>
      </c>
      <c r="AN69" s="75">
        <f t="shared" si="21"/>
        <v>5</v>
      </c>
      <c r="AO69" s="75">
        <f t="shared" si="15"/>
        <v>0</v>
      </c>
      <c r="AP69" s="75">
        <f t="shared" si="22"/>
        <v>5</v>
      </c>
      <c r="AQ69" s="75">
        <f t="shared" si="16"/>
        <v>0</v>
      </c>
      <c r="AR69" s="75">
        <f t="shared" si="23"/>
        <v>5</v>
      </c>
      <c r="AS69" s="75">
        <f t="shared" si="24"/>
        <v>0</v>
      </c>
      <c r="AT69" s="75" t="str">
        <f t="shared" si="25"/>
        <v/>
      </c>
      <c r="AU69" s="75" t="str">
        <f t="shared" si="26"/>
        <v/>
      </c>
    </row>
    <row r="70" spans="1:47" ht="12" customHeight="1" x14ac:dyDescent="0.25">
      <c r="A70" s="27">
        <f>IF(ISBLANK(Tests!A69),"",Tests!A69)</f>
        <v>54</v>
      </c>
      <c r="B70" s="28" t="str">
        <f>IF(ISBLANK(Tests!B69),"",Tests!B69)</f>
        <v>SAHEER  S</v>
      </c>
      <c r="C70" s="69">
        <v>4</v>
      </c>
      <c r="D70" s="69"/>
      <c r="E70" s="69">
        <v>5</v>
      </c>
      <c r="F70" s="69"/>
      <c r="G70" s="69"/>
      <c r="H70" s="69"/>
      <c r="I70" s="69"/>
      <c r="J70" s="69"/>
      <c r="K70" s="69"/>
      <c r="L70" s="69"/>
      <c r="M70" s="78">
        <f t="shared" si="11"/>
        <v>9</v>
      </c>
      <c r="N70" s="57"/>
      <c r="O70" s="69"/>
      <c r="P70" s="69"/>
      <c r="Q70" s="69"/>
      <c r="R70" s="69"/>
      <c r="S70" s="69"/>
      <c r="T70" s="69"/>
      <c r="U70" s="70"/>
      <c r="V70" s="69"/>
      <c r="W70" s="70"/>
      <c r="X70" s="70"/>
      <c r="Y70" s="78">
        <f t="shared" si="10"/>
        <v>0</v>
      </c>
      <c r="Z70" s="57"/>
      <c r="AA70" s="69"/>
      <c r="AB70" s="69"/>
      <c r="AC70" s="69"/>
      <c r="AD70" s="69"/>
      <c r="AE70" s="69"/>
      <c r="AF70" s="78">
        <f t="shared" si="17"/>
        <v>0</v>
      </c>
      <c r="AG70" s="62"/>
      <c r="AH70" s="75">
        <f t="shared" si="18"/>
        <v>4</v>
      </c>
      <c r="AI70" s="75">
        <f t="shared" si="12"/>
        <v>0</v>
      </c>
      <c r="AJ70" s="75">
        <f t="shared" si="19"/>
        <v>5</v>
      </c>
      <c r="AK70" s="75">
        <f t="shared" si="13"/>
        <v>0</v>
      </c>
      <c r="AL70" s="75">
        <f t="shared" si="20"/>
        <v>0</v>
      </c>
      <c r="AM70" s="75">
        <f t="shared" si="14"/>
        <v>0</v>
      </c>
      <c r="AN70" s="75">
        <f t="shared" si="21"/>
        <v>5</v>
      </c>
      <c r="AO70" s="75">
        <f t="shared" si="15"/>
        <v>0</v>
      </c>
      <c r="AP70" s="75">
        <f t="shared" si="22"/>
        <v>5</v>
      </c>
      <c r="AQ70" s="75">
        <f t="shared" si="16"/>
        <v>0</v>
      </c>
      <c r="AR70" s="75">
        <f t="shared" si="23"/>
        <v>5</v>
      </c>
      <c r="AS70" s="75">
        <f t="shared" si="24"/>
        <v>0</v>
      </c>
      <c r="AT70" s="75" t="str">
        <f t="shared" si="25"/>
        <v/>
      </c>
      <c r="AU70" s="75" t="str">
        <f t="shared" si="26"/>
        <v/>
      </c>
    </row>
    <row r="71" spans="1:47" ht="12" customHeight="1" x14ac:dyDescent="0.25">
      <c r="A71" s="27">
        <f>IF(ISBLANK(Tests!A70),"",Tests!A70)</f>
        <v>55</v>
      </c>
      <c r="B71" s="28" t="str">
        <f>IF(ISBLANK(Tests!B70),"",Tests!B70)</f>
        <v>SARITHA K S</v>
      </c>
      <c r="C71" s="69">
        <v>5</v>
      </c>
      <c r="D71" s="69"/>
      <c r="E71" s="69">
        <v>3</v>
      </c>
      <c r="F71" s="69"/>
      <c r="G71" s="69"/>
      <c r="H71" s="69"/>
      <c r="I71" s="69"/>
      <c r="J71" s="69"/>
      <c r="K71" s="69"/>
      <c r="L71" s="69"/>
      <c r="M71" s="78">
        <f t="shared" si="11"/>
        <v>8</v>
      </c>
      <c r="N71" s="57"/>
      <c r="O71" s="69"/>
      <c r="P71" s="69"/>
      <c r="Q71" s="69"/>
      <c r="R71" s="69"/>
      <c r="S71" s="69"/>
      <c r="T71" s="69"/>
      <c r="U71" s="70"/>
      <c r="V71" s="69"/>
      <c r="W71" s="70"/>
      <c r="X71" s="70"/>
      <c r="Y71" s="78">
        <f t="shared" si="10"/>
        <v>0</v>
      </c>
      <c r="Z71" s="57"/>
      <c r="AA71" s="69"/>
      <c r="AB71" s="69"/>
      <c r="AC71" s="69"/>
      <c r="AD71" s="69"/>
      <c r="AE71" s="69"/>
      <c r="AF71" s="78">
        <f t="shared" si="17"/>
        <v>0</v>
      </c>
      <c r="AG71" s="62"/>
      <c r="AH71" s="75">
        <f t="shared" si="18"/>
        <v>5</v>
      </c>
      <c r="AI71" s="75">
        <f t="shared" si="12"/>
        <v>0</v>
      </c>
      <c r="AJ71" s="75">
        <f t="shared" si="19"/>
        <v>3</v>
      </c>
      <c r="AK71" s="75">
        <f t="shared" si="13"/>
        <v>0</v>
      </c>
      <c r="AL71" s="75">
        <f t="shared" si="20"/>
        <v>0</v>
      </c>
      <c r="AM71" s="75">
        <f t="shared" si="14"/>
        <v>0</v>
      </c>
      <c r="AN71" s="75">
        <f t="shared" si="21"/>
        <v>3</v>
      </c>
      <c r="AO71" s="75">
        <f t="shared" si="15"/>
        <v>0</v>
      </c>
      <c r="AP71" s="75">
        <f t="shared" si="22"/>
        <v>3</v>
      </c>
      <c r="AQ71" s="75">
        <f t="shared" si="16"/>
        <v>0</v>
      </c>
      <c r="AR71" s="75">
        <f t="shared" si="23"/>
        <v>3</v>
      </c>
      <c r="AS71" s="75">
        <f t="shared" si="24"/>
        <v>0</v>
      </c>
      <c r="AT71" s="75" t="str">
        <f t="shared" si="25"/>
        <v/>
      </c>
      <c r="AU71" s="75" t="str">
        <f t="shared" si="26"/>
        <v/>
      </c>
    </row>
    <row r="72" spans="1:47" ht="12" customHeight="1" x14ac:dyDescent="0.25">
      <c r="A72" s="27">
        <f>IF(ISBLANK(Tests!A71),"",Tests!A71)</f>
        <v>56</v>
      </c>
      <c r="B72" s="28" t="str">
        <f>IF(ISBLANK(Tests!B71),"",Tests!B71)</f>
        <v>SHILPA  K V</v>
      </c>
      <c r="C72" s="69">
        <v>5</v>
      </c>
      <c r="D72" s="69"/>
      <c r="E72" s="69">
        <v>4.5</v>
      </c>
      <c r="F72" s="69"/>
      <c r="G72" s="69"/>
      <c r="H72" s="69"/>
      <c r="I72" s="69"/>
      <c r="J72" s="69"/>
      <c r="K72" s="69"/>
      <c r="L72" s="69"/>
      <c r="M72" s="78">
        <f t="shared" si="11"/>
        <v>9.5</v>
      </c>
      <c r="N72" s="57"/>
      <c r="O72" s="69"/>
      <c r="P72" s="69"/>
      <c r="Q72" s="69"/>
      <c r="R72" s="69"/>
      <c r="S72" s="69"/>
      <c r="T72" s="69"/>
      <c r="U72" s="70"/>
      <c r="V72" s="69"/>
      <c r="W72" s="70"/>
      <c r="X72" s="70"/>
      <c r="Y72" s="78">
        <f t="shared" si="10"/>
        <v>0</v>
      </c>
      <c r="Z72" s="57"/>
      <c r="AA72" s="69"/>
      <c r="AB72" s="69"/>
      <c r="AC72" s="69"/>
      <c r="AD72" s="69"/>
      <c r="AE72" s="69"/>
      <c r="AF72" s="78">
        <f t="shared" si="17"/>
        <v>0</v>
      </c>
      <c r="AG72" s="62"/>
      <c r="AH72" s="75">
        <f t="shared" si="18"/>
        <v>5</v>
      </c>
      <c r="AI72" s="75">
        <f t="shared" si="12"/>
        <v>0</v>
      </c>
      <c r="AJ72" s="75">
        <f t="shared" si="19"/>
        <v>4.5</v>
      </c>
      <c r="AK72" s="75">
        <f t="shared" si="13"/>
        <v>0</v>
      </c>
      <c r="AL72" s="75">
        <f t="shared" si="20"/>
        <v>0</v>
      </c>
      <c r="AM72" s="75">
        <f t="shared" si="14"/>
        <v>0</v>
      </c>
      <c r="AN72" s="75">
        <f t="shared" si="21"/>
        <v>4.5</v>
      </c>
      <c r="AO72" s="75">
        <f t="shared" si="15"/>
        <v>0</v>
      </c>
      <c r="AP72" s="75">
        <f t="shared" si="22"/>
        <v>4.5</v>
      </c>
      <c r="AQ72" s="75">
        <f t="shared" si="16"/>
        <v>0</v>
      </c>
      <c r="AR72" s="75">
        <f t="shared" si="23"/>
        <v>4.5</v>
      </c>
      <c r="AS72" s="75">
        <f t="shared" si="24"/>
        <v>0</v>
      </c>
      <c r="AT72" s="75" t="str">
        <f t="shared" si="25"/>
        <v/>
      </c>
      <c r="AU72" s="75" t="str">
        <f t="shared" si="26"/>
        <v/>
      </c>
    </row>
    <row r="73" spans="1:47" ht="12" customHeight="1" x14ac:dyDescent="0.25">
      <c r="A73" s="27">
        <f>IF(ISBLANK(Tests!A72),"",Tests!A72)</f>
        <v>57</v>
      </c>
      <c r="B73" s="28" t="str">
        <f>IF(ISBLANK(Tests!B72),"",Tests!B72)</f>
        <v>SHILPA SREEDHAR K</v>
      </c>
      <c r="C73" s="69">
        <v>4.5</v>
      </c>
      <c r="D73" s="69"/>
      <c r="E73" s="69">
        <v>5</v>
      </c>
      <c r="F73" s="69"/>
      <c r="G73" s="69"/>
      <c r="H73" s="69"/>
      <c r="I73" s="69"/>
      <c r="J73" s="69"/>
      <c r="K73" s="69"/>
      <c r="L73" s="69"/>
      <c r="M73" s="78">
        <f t="shared" si="11"/>
        <v>9.5</v>
      </c>
      <c r="N73" s="57"/>
      <c r="O73" s="69"/>
      <c r="P73" s="69"/>
      <c r="Q73" s="69"/>
      <c r="R73" s="69"/>
      <c r="S73" s="69"/>
      <c r="T73" s="69"/>
      <c r="U73" s="70"/>
      <c r="V73" s="69"/>
      <c r="W73" s="70"/>
      <c r="X73" s="70"/>
      <c r="Y73" s="78">
        <f t="shared" si="10"/>
        <v>0</v>
      </c>
      <c r="Z73" s="57"/>
      <c r="AA73" s="69"/>
      <c r="AB73" s="69"/>
      <c r="AC73" s="69"/>
      <c r="AD73" s="69"/>
      <c r="AE73" s="69"/>
      <c r="AF73" s="78">
        <f t="shared" si="17"/>
        <v>0</v>
      </c>
      <c r="AG73" s="62"/>
      <c r="AH73" s="75">
        <f t="shared" si="18"/>
        <v>4.5</v>
      </c>
      <c r="AI73" s="75">
        <f t="shared" si="12"/>
        <v>0</v>
      </c>
      <c r="AJ73" s="75">
        <f t="shared" si="19"/>
        <v>5</v>
      </c>
      <c r="AK73" s="75">
        <f t="shared" si="13"/>
        <v>0</v>
      </c>
      <c r="AL73" s="75">
        <f t="shared" si="20"/>
        <v>0</v>
      </c>
      <c r="AM73" s="75">
        <f t="shared" si="14"/>
        <v>0</v>
      </c>
      <c r="AN73" s="75">
        <f t="shared" si="21"/>
        <v>5</v>
      </c>
      <c r="AO73" s="75">
        <f t="shared" si="15"/>
        <v>0</v>
      </c>
      <c r="AP73" s="75">
        <f t="shared" si="22"/>
        <v>5</v>
      </c>
      <c r="AQ73" s="75">
        <f t="shared" si="16"/>
        <v>0</v>
      </c>
      <c r="AR73" s="75">
        <f t="shared" si="23"/>
        <v>5</v>
      </c>
      <c r="AS73" s="75">
        <f t="shared" si="24"/>
        <v>0</v>
      </c>
      <c r="AT73" s="75" t="str">
        <f t="shared" si="25"/>
        <v/>
      </c>
      <c r="AU73" s="75" t="str">
        <f t="shared" si="26"/>
        <v/>
      </c>
    </row>
    <row r="74" spans="1:47" ht="12" customHeight="1" x14ac:dyDescent="0.25">
      <c r="A74" s="27">
        <f>IF(ISBLANK(Tests!A73),"",Tests!A73)</f>
        <v>58</v>
      </c>
      <c r="B74" s="28" t="str">
        <f>IF(ISBLANK(Tests!B73),"",Tests!B73)</f>
        <v>SIJO  SAJI</v>
      </c>
      <c r="C74" s="69">
        <v>4.5</v>
      </c>
      <c r="D74" s="69"/>
      <c r="E74" s="69">
        <v>5</v>
      </c>
      <c r="F74" s="69"/>
      <c r="G74" s="69"/>
      <c r="H74" s="69"/>
      <c r="I74" s="69"/>
      <c r="J74" s="69"/>
      <c r="K74" s="69"/>
      <c r="L74" s="69"/>
      <c r="M74" s="78">
        <f t="shared" si="11"/>
        <v>9.5</v>
      </c>
      <c r="N74" s="57"/>
      <c r="O74" s="69"/>
      <c r="P74" s="69"/>
      <c r="Q74" s="69"/>
      <c r="R74" s="69"/>
      <c r="S74" s="69"/>
      <c r="T74" s="69"/>
      <c r="U74" s="70"/>
      <c r="V74" s="69"/>
      <c r="W74" s="70"/>
      <c r="X74" s="70"/>
      <c r="Y74" s="78">
        <f t="shared" si="10"/>
        <v>0</v>
      </c>
      <c r="Z74" s="57"/>
      <c r="AA74" s="69"/>
      <c r="AB74" s="69"/>
      <c r="AC74" s="69"/>
      <c r="AD74" s="69"/>
      <c r="AE74" s="69"/>
      <c r="AF74" s="78">
        <f t="shared" si="17"/>
        <v>0</v>
      </c>
      <c r="AG74" s="62"/>
      <c r="AH74" s="75">
        <f t="shared" si="18"/>
        <v>4.5</v>
      </c>
      <c r="AI74" s="75">
        <f t="shared" si="12"/>
        <v>0</v>
      </c>
      <c r="AJ74" s="75">
        <f t="shared" si="19"/>
        <v>5</v>
      </c>
      <c r="AK74" s="75">
        <f t="shared" si="13"/>
        <v>0</v>
      </c>
      <c r="AL74" s="75">
        <f t="shared" si="20"/>
        <v>0</v>
      </c>
      <c r="AM74" s="75">
        <f t="shared" si="14"/>
        <v>0</v>
      </c>
      <c r="AN74" s="75">
        <f t="shared" si="21"/>
        <v>5</v>
      </c>
      <c r="AO74" s="75">
        <f t="shared" si="15"/>
        <v>0</v>
      </c>
      <c r="AP74" s="75">
        <f t="shared" si="22"/>
        <v>5</v>
      </c>
      <c r="AQ74" s="75">
        <f t="shared" si="16"/>
        <v>0</v>
      </c>
      <c r="AR74" s="75">
        <f t="shared" si="23"/>
        <v>5</v>
      </c>
      <c r="AS74" s="75">
        <f t="shared" si="24"/>
        <v>0</v>
      </c>
      <c r="AT74" s="75" t="str">
        <f t="shared" si="25"/>
        <v/>
      </c>
      <c r="AU74" s="75" t="str">
        <f t="shared" si="26"/>
        <v/>
      </c>
    </row>
    <row r="75" spans="1:47" ht="12" customHeight="1" x14ac:dyDescent="0.25">
      <c r="A75" s="27">
        <f>IF(ISBLANK(Tests!A74),"",Tests!A74)</f>
        <v>59</v>
      </c>
      <c r="B75" s="28" t="str">
        <f>IF(ISBLANK(Tests!B74),"",Tests!B74)</f>
        <v>SREELAKSHMI  HARI</v>
      </c>
      <c r="C75" s="69">
        <v>3</v>
      </c>
      <c r="D75" s="69"/>
      <c r="E75" s="69">
        <v>5</v>
      </c>
      <c r="F75" s="69"/>
      <c r="G75" s="69"/>
      <c r="H75" s="69"/>
      <c r="I75" s="69"/>
      <c r="J75" s="69"/>
      <c r="K75" s="69"/>
      <c r="L75" s="69"/>
      <c r="M75" s="78">
        <f t="shared" si="11"/>
        <v>8</v>
      </c>
      <c r="N75" s="57"/>
      <c r="O75" s="69"/>
      <c r="P75" s="69"/>
      <c r="Q75" s="69"/>
      <c r="R75" s="69"/>
      <c r="S75" s="69"/>
      <c r="T75" s="69"/>
      <c r="U75" s="70"/>
      <c r="V75" s="69"/>
      <c r="W75" s="70"/>
      <c r="X75" s="70"/>
      <c r="Y75" s="78">
        <f t="shared" si="10"/>
        <v>0</v>
      </c>
      <c r="Z75" s="57"/>
      <c r="AA75" s="69"/>
      <c r="AB75" s="69"/>
      <c r="AC75" s="69"/>
      <c r="AD75" s="69"/>
      <c r="AE75" s="69"/>
      <c r="AF75" s="78">
        <f t="shared" si="17"/>
        <v>0</v>
      </c>
      <c r="AG75" s="62"/>
      <c r="AH75" s="75">
        <f t="shared" si="18"/>
        <v>3</v>
      </c>
      <c r="AI75" s="75">
        <f t="shared" si="12"/>
        <v>0</v>
      </c>
      <c r="AJ75" s="75">
        <f t="shared" si="19"/>
        <v>5</v>
      </c>
      <c r="AK75" s="75">
        <f t="shared" si="13"/>
        <v>0</v>
      </c>
      <c r="AL75" s="75">
        <f t="shared" si="20"/>
        <v>0</v>
      </c>
      <c r="AM75" s="75">
        <f t="shared" si="14"/>
        <v>0</v>
      </c>
      <c r="AN75" s="75">
        <f t="shared" si="21"/>
        <v>5</v>
      </c>
      <c r="AO75" s="75">
        <f t="shared" si="15"/>
        <v>0</v>
      </c>
      <c r="AP75" s="75">
        <f t="shared" si="22"/>
        <v>5</v>
      </c>
      <c r="AQ75" s="75">
        <f t="shared" si="16"/>
        <v>0</v>
      </c>
      <c r="AR75" s="75">
        <f t="shared" si="23"/>
        <v>5</v>
      </c>
      <c r="AS75" s="75">
        <f t="shared" si="24"/>
        <v>0</v>
      </c>
      <c r="AT75" s="75" t="str">
        <f t="shared" si="25"/>
        <v/>
      </c>
      <c r="AU75" s="75" t="str">
        <f t="shared" si="26"/>
        <v/>
      </c>
    </row>
    <row r="76" spans="1:47" ht="12" customHeight="1" x14ac:dyDescent="0.25">
      <c r="A76" s="27">
        <f>IF(ISBLANK(Tests!A75),"",Tests!A75)</f>
        <v>60</v>
      </c>
      <c r="B76" s="28" t="str">
        <f>IF(ISBLANK(Tests!B75),"",Tests!B75)</f>
        <v>SREELAKSHMI  PRASANTH</v>
      </c>
      <c r="C76" s="69">
        <v>3.5</v>
      </c>
      <c r="D76" s="69"/>
      <c r="E76" s="69">
        <v>5</v>
      </c>
      <c r="F76" s="69"/>
      <c r="G76" s="69"/>
      <c r="H76" s="69"/>
      <c r="I76" s="69"/>
      <c r="J76" s="69"/>
      <c r="K76" s="69"/>
      <c r="L76" s="69"/>
      <c r="M76" s="78">
        <f t="shared" si="11"/>
        <v>8.5</v>
      </c>
      <c r="N76" s="57"/>
      <c r="O76" s="69"/>
      <c r="P76" s="69"/>
      <c r="Q76" s="69"/>
      <c r="R76" s="69"/>
      <c r="S76" s="69"/>
      <c r="T76" s="69"/>
      <c r="U76" s="70"/>
      <c r="V76" s="69"/>
      <c r="W76" s="70"/>
      <c r="X76" s="70"/>
      <c r="Y76" s="78">
        <f t="shared" si="10"/>
        <v>0</v>
      </c>
      <c r="Z76" s="57"/>
      <c r="AA76" s="69"/>
      <c r="AB76" s="69"/>
      <c r="AC76" s="69"/>
      <c r="AD76" s="69"/>
      <c r="AE76" s="69"/>
      <c r="AF76" s="78">
        <f t="shared" si="17"/>
        <v>0</v>
      </c>
      <c r="AG76" s="62"/>
      <c r="AH76" s="75">
        <f t="shared" si="18"/>
        <v>3.5</v>
      </c>
      <c r="AI76" s="75">
        <f t="shared" si="12"/>
        <v>0</v>
      </c>
      <c r="AJ76" s="75">
        <f t="shared" si="19"/>
        <v>5</v>
      </c>
      <c r="AK76" s="75">
        <f t="shared" si="13"/>
        <v>0</v>
      </c>
      <c r="AL76" s="75">
        <f t="shared" si="20"/>
        <v>0</v>
      </c>
      <c r="AM76" s="75">
        <f t="shared" si="14"/>
        <v>0</v>
      </c>
      <c r="AN76" s="75">
        <f t="shared" si="21"/>
        <v>5</v>
      </c>
      <c r="AO76" s="75">
        <f t="shared" si="15"/>
        <v>0</v>
      </c>
      <c r="AP76" s="75">
        <f t="shared" si="22"/>
        <v>5</v>
      </c>
      <c r="AQ76" s="75">
        <f t="shared" si="16"/>
        <v>0</v>
      </c>
      <c r="AR76" s="75">
        <f t="shared" si="23"/>
        <v>5</v>
      </c>
      <c r="AS76" s="75">
        <f t="shared" si="24"/>
        <v>0</v>
      </c>
      <c r="AT76" s="75" t="str">
        <f t="shared" si="25"/>
        <v/>
      </c>
      <c r="AU76" s="75" t="str">
        <f t="shared" si="26"/>
        <v/>
      </c>
    </row>
    <row r="77" spans="1:47" ht="12" customHeight="1" x14ac:dyDescent="0.25">
      <c r="A77" s="27">
        <f>IF(ISBLANK(Tests!A76),"",Tests!A76)</f>
        <v>61</v>
      </c>
      <c r="B77" s="28" t="str">
        <f>IF(ISBLANK(Tests!B76),"",Tests!B76)</f>
        <v>STERIN  JOLLY</v>
      </c>
      <c r="C77" s="69">
        <v>4.5</v>
      </c>
      <c r="D77" s="69"/>
      <c r="E77" s="69">
        <v>4</v>
      </c>
      <c r="F77" s="69"/>
      <c r="G77" s="69"/>
      <c r="H77" s="69"/>
      <c r="I77" s="69"/>
      <c r="J77" s="69"/>
      <c r="K77" s="69"/>
      <c r="L77" s="69"/>
      <c r="M77" s="78">
        <f t="shared" si="11"/>
        <v>8.5</v>
      </c>
      <c r="N77" s="57"/>
      <c r="O77" s="69"/>
      <c r="P77" s="69"/>
      <c r="Q77" s="69"/>
      <c r="R77" s="69"/>
      <c r="S77" s="69"/>
      <c r="T77" s="69"/>
      <c r="U77" s="70"/>
      <c r="V77" s="69"/>
      <c r="W77" s="70"/>
      <c r="X77" s="70"/>
      <c r="Y77" s="78">
        <f t="shared" si="10"/>
        <v>0</v>
      </c>
      <c r="Z77" s="57"/>
      <c r="AA77" s="69"/>
      <c r="AB77" s="69"/>
      <c r="AC77" s="69"/>
      <c r="AD77" s="69"/>
      <c r="AE77" s="69"/>
      <c r="AF77" s="78">
        <f t="shared" si="17"/>
        <v>0</v>
      </c>
      <c r="AG77" s="62"/>
      <c r="AH77" s="75">
        <f t="shared" si="18"/>
        <v>4.5</v>
      </c>
      <c r="AI77" s="75">
        <f t="shared" si="12"/>
        <v>0</v>
      </c>
      <c r="AJ77" s="75">
        <f t="shared" si="19"/>
        <v>4</v>
      </c>
      <c r="AK77" s="75">
        <f t="shared" si="13"/>
        <v>0</v>
      </c>
      <c r="AL77" s="75">
        <f t="shared" si="20"/>
        <v>0</v>
      </c>
      <c r="AM77" s="75">
        <f t="shared" si="14"/>
        <v>0</v>
      </c>
      <c r="AN77" s="75">
        <f t="shared" si="21"/>
        <v>4</v>
      </c>
      <c r="AO77" s="75">
        <f t="shared" si="15"/>
        <v>0</v>
      </c>
      <c r="AP77" s="75">
        <f t="shared" si="22"/>
        <v>4</v>
      </c>
      <c r="AQ77" s="75">
        <f t="shared" si="16"/>
        <v>0</v>
      </c>
      <c r="AR77" s="75">
        <f t="shared" si="23"/>
        <v>4</v>
      </c>
      <c r="AS77" s="75">
        <f t="shared" si="24"/>
        <v>0</v>
      </c>
      <c r="AT77" s="75" t="str">
        <f t="shared" si="25"/>
        <v/>
      </c>
      <c r="AU77" s="75" t="str">
        <f t="shared" si="26"/>
        <v/>
      </c>
    </row>
    <row r="78" spans="1:47" ht="12" customHeight="1" x14ac:dyDescent="0.25">
      <c r="A78" s="27">
        <f>IF(ISBLANK(Tests!A77),"",Tests!A77)</f>
        <v>62</v>
      </c>
      <c r="B78" s="28" t="str">
        <f>IF(ISBLANK(Tests!B77),"",Tests!B77)</f>
        <v>TOM  JOHN</v>
      </c>
      <c r="C78" s="69">
        <v>4.5</v>
      </c>
      <c r="D78" s="69"/>
      <c r="E78" s="69">
        <v>5</v>
      </c>
      <c r="F78" s="69"/>
      <c r="G78" s="69"/>
      <c r="H78" s="69"/>
      <c r="I78" s="69"/>
      <c r="J78" s="69"/>
      <c r="K78" s="69"/>
      <c r="L78" s="69"/>
      <c r="M78" s="78">
        <f t="shared" si="11"/>
        <v>9.5</v>
      </c>
      <c r="N78" s="57"/>
      <c r="O78" s="69"/>
      <c r="P78" s="69"/>
      <c r="Q78" s="69"/>
      <c r="R78" s="69"/>
      <c r="S78" s="69"/>
      <c r="T78" s="69"/>
      <c r="U78" s="70"/>
      <c r="V78" s="69"/>
      <c r="W78" s="70"/>
      <c r="X78" s="70"/>
      <c r="Y78" s="78">
        <f t="shared" si="10"/>
        <v>0</v>
      </c>
      <c r="Z78" s="57"/>
      <c r="AA78" s="69"/>
      <c r="AB78" s="69"/>
      <c r="AC78" s="69"/>
      <c r="AD78" s="69"/>
      <c r="AE78" s="69"/>
      <c r="AF78" s="78">
        <f t="shared" si="17"/>
        <v>0</v>
      </c>
      <c r="AG78" s="62"/>
      <c r="AH78" s="75">
        <f t="shared" si="18"/>
        <v>4.5</v>
      </c>
      <c r="AI78" s="75">
        <f t="shared" si="12"/>
        <v>0</v>
      </c>
      <c r="AJ78" s="75">
        <f t="shared" si="19"/>
        <v>5</v>
      </c>
      <c r="AK78" s="75">
        <f t="shared" si="13"/>
        <v>0</v>
      </c>
      <c r="AL78" s="75">
        <f t="shared" si="20"/>
        <v>0</v>
      </c>
      <c r="AM78" s="75">
        <f t="shared" si="14"/>
        <v>0</v>
      </c>
      <c r="AN78" s="75">
        <f t="shared" si="21"/>
        <v>5</v>
      </c>
      <c r="AO78" s="75">
        <f t="shared" si="15"/>
        <v>0</v>
      </c>
      <c r="AP78" s="75">
        <f t="shared" si="22"/>
        <v>5</v>
      </c>
      <c r="AQ78" s="75">
        <f t="shared" si="16"/>
        <v>0</v>
      </c>
      <c r="AR78" s="75">
        <f t="shared" si="23"/>
        <v>5</v>
      </c>
      <c r="AS78" s="75">
        <f t="shared" si="24"/>
        <v>0</v>
      </c>
      <c r="AT78" s="75" t="str">
        <f t="shared" si="25"/>
        <v/>
      </c>
      <c r="AU78" s="75" t="str">
        <f t="shared" si="26"/>
        <v/>
      </c>
    </row>
    <row r="79" spans="1:47" ht="12" customHeight="1" x14ac:dyDescent="0.25">
      <c r="A79" s="27">
        <f>IF(ISBLANK(Tests!A78),"",Tests!A78)</f>
        <v>63</v>
      </c>
      <c r="B79" s="28" t="str">
        <f>IF(ISBLANK(Tests!B78),"",Tests!B78)</f>
        <v>VISHNUPRIYA   M</v>
      </c>
      <c r="C79" s="69">
        <v>5</v>
      </c>
      <c r="D79" s="69"/>
      <c r="E79" s="69">
        <v>4.5</v>
      </c>
      <c r="F79" s="69"/>
      <c r="G79" s="69"/>
      <c r="H79" s="69"/>
      <c r="I79" s="69"/>
      <c r="J79" s="69"/>
      <c r="K79" s="69"/>
      <c r="L79" s="69"/>
      <c r="M79" s="78">
        <f t="shared" si="11"/>
        <v>9.5</v>
      </c>
      <c r="N79" s="57"/>
      <c r="O79" s="69"/>
      <c r="P79" s="69"/>
      <c r="Q79" s="69"/>
      <c r="R79" s="69"/>
      <c r="S79" s="69"/>
      <c r="T79" s="69"/>
      <c r="U79" s="70"/>
      <c r="V79" s="69"/>
      <c r="W79" s="70"/>
      <c r="X79" s="70"/>
      <c r="Y79" s="78">
        <f t="shared" si="10"/>
        <v>0</v>
      </c>
      <c r="Z79" s="57"/>
      <c r="AA79" s="69"/>
      <c r="AB79" s="69"/>
      <c r="AC79" s="69"/>
      <c r="AD79" s="69"/>
      <c r="AE79" s="69"/>
      <c r="AF79" s="78">
        <f t="shared" si="17"/>
        <v>0</v>
      </c>
      <c r="AG79" s="62"/>
      <c r="AH79" s="75">
        <f t="shared" si="18"/>
        <v>5</v>
      </c>
      <c r="AI79" s="75">
        <f t="shared" si="12"/>
        <v>0</v>
      </c>
      <c r="AJ79" s="75">
        <f t="shared" si="19"/>
        <v>4.5</v>
      </c>
      <c r="AK79" s="75">
        <f t="shared" si="13"/>
        <v>0</v>
      </c>
      <c r="AL79" s="75">
        <f t="shared" si="20"/>
        <v>0</v>
      </c>
      <c r="AM79" s="75">
        <f t="shared" si="14"/>
        <v>0</v>
      </c>
      <c r="AN79" s="75">
        <f t="shared" si="21"/>
        <v>4.5</v>
      </c>
      <c r="AO79" s="75">
        <f t="shared" si="15"/>
        <v>0</v>
      </c>
      <c r="AP79" s="75">
        <f t="shared" si="22"/>
        <v>4.5</v>
      </c>
      <c r="AQ79" s="75">
        <f t="shared" si="16"/>
        <v>0</v>
      </c>
      <c r="AR79" s="75">
        <f t="shared" si="23"/>
        <v>4.5</v>
      </c>
      <c r="AS79" s="75">
        <f t="shared" si="24"/>
        <v>0</v>
      </c>
      <c r="AT79" s="75" t="str">
        <f t="shared" si="25"/>
        <v/>
      </c>
      <c r="AU79" s="75" t="str">
        <f t="shared" si="26"/>
        <v/>
      </c>
    </row>
    <row r="80" spans="1:47" ht="12" customHeight="1" x14ac:dyDescent="0.25">
      <c r="A80" s="27">
        <f>IF(ISBLANK(Tests!A79),"",Tests!A79)</f>
        <v>64</v>
      </c>
      <c r="B80" s="28" t="str">
        <f>IF(ISBLANK(Tests!B79),"",Tests!B79)</f>
        <v/>
      </c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78">
        <f t="shared" si="11"/>
        <v>0</v>
      </c>
      <c r="N80" s="57"/>
      <c r="O80" s="69"/>
      <c r="P80" s="69"/>
      <c r="Q80" s="69"/>
      <c r="R80" s="69"/>
      <c r="S80" s="69"/>
      <c r="T80" s="69"/>
      <c r="U80" s="70"/>
      <c r="V80" s="69"/>
      <c r="W80" s="70"/>
      <c r="X80" s="70"/>
      <c r="Y80" s="78">
        <f t="shared" si="10"/>
        <v>0</v>
      </c>
      <c r="Z80" s="57"/>
      <c r="AA80" s="69"/>
      <c r="AB80" s="69"/>
      <c r="AC80" s="69"/>
      <c r="AD80" s="69"/>
      <c r="AE80" s="69"/>
      <c r="AF80" s="78">
        <f t="shared" ref="AF80:AF86" si="27">SUM(AA80:AE80)</f>
        <v>0</v>
      </c>
      <c r="AG80" s="62"/>
      <c r="AH80" s="75">
        <f t="shared" ref="AH80:AH86" si="28">SUMIF($C$9:$L$9,1,$C80:$L80)+SUMIF($C$10:$L$10,1,$C80:$L80)+SUMIF($C$11:$L$11,1,$C80:$L80)+SUMIF($C$12:$L$12,1,$C80:$L80)</f>
        <v>0</v>
      </c>
      <c r="AI80" s="75">
        <f t="shared" si="12"/>
        <v>0</v>
      </c>
      <c r="AJ80" s="75">
        <f t="shared" ref="AJ80:AJ86" si="29">SUMIF($C$9:$L$9,2,$C80:$L80)+SUMIF($C$10:$L$10,2,$C80:$L80)+SUMIF($C$11:$L$11,2,$C80:$L80)+SUMIF($C$12:$L$12,2,$C80:$L80)</f>
        <v>0</v>
      </c>
      <c r="AK80" s="75">
        <f t="shared" si="13"/>
        <v>0</v>
      </c>
      <c r="AL80" s="75">
        <f t="shared" ref="AL80:AL86" si="30">SUMIF($C$9:$L$9,3,$C80:$L80)+SUMIF($C$10:$L$10,3,$C80:$L80)+SUMIF($C$11:$L$11,3,$C80:$L80)+SUMIF($C$12:$L$12,3,$C80:$L80)</f>
        <v>0</v>
      </c>
      <c r="AM80" s="75">
        <f t="shared" si="14"/>
        <v>0</v>
      </c>
      <c r="AN80" s="75">
        <f t="shared" ref="AN80:AN86" si="31">SUMIF($C$9:$L$9,4,$C80:$L80)+SUMIF($C$10:$L$10,4,$C80:$L80)+SUMIF($C$11:$L$11,4,$C80:$L80)+SUMIF($C$12:$L$12,4,$C80:$L80)</f>
        <v>0</v>
      </c>
      <c r="AO80" s="75">
        <f t="shared" si="15"/>
        <v>0</v>
      </c>
      <c r="AP80" s="75">
        <f t="shared" ref="AP80:AP86" si="32">SUMIF($C$9:$L$9,5,$C80:$L80)+SUMIF($C$10:$L$10,5,$C80:$L80)+SUMIF($C$11:$L$11,5,$C80:$L80)+SUMIF($C$12:$L$12,5,$C80:$L80)</f>
        <v>0</v>
      </c>
      <c r="AQ80" s="75">
        <f t="shared" si="16"/>
        <v>0</v>
      </c>
      <c r="AR80" s="75">
        <f t="shared" ref="AR80:AR86" si="33">IF($M$6&gt;5,SUMIF($C$9:$L$9,6,$C80:$L80)+SUMIF($C$10:$L$10,6,$C80:$L80)+SUMIF($C$11:$L$11,6,$C80:$L80)+SUMIF($C$12:$L$12,6,$C80:$L80),"")</f>
        <v>0</v>
      </c>
      <c r="AS80" s="75">
        <f t="shared" ref="AS80:AS86" si="34">IF($M$6&gt;5,SUMIF($O$9:$X$9,6,$O80:$X80)+SUMIF($O$10:$X$10,6,$O80:$X80)+SUMIF($O$11:$X$11,6,$O80:$X80)+SUMIF($O$12:$X$12,6,$O80:$X80)+SUMIF($AA$9:$AE$9,6,$AA80:$AE80)+SUMIF($AA$10:$AE$10,6,$AA80:$AE80)+SUMIF($AA$11:$AE$11,6,$AA80:$AE80)+SUMIF($AA$12:$AE$12,6,$AA80:$AE80),"")</f>
        <v>0</v>
      </c>
      <c r="AT80" s="75" t="str">
        <f t="shared" ref="AT80:AT86" si="35">IF($M$6&gt;6,SUMIF($C$9:$L$9,7,$C80:$L80)+SUMIF($C$10:$L$10,7,$C80:$L80)+SUMIF($C$11:$L$11,7,$C80:$L80)+SUMIF($C$12:$L$12,7,$C80:$L80),"")</f>
        <v/>
      </c>
      <c r="AU80" s="75" t="str">
        <f t="shared" ref="AU80:AU86" si="36">IF($M$6&gt;6,SUMIF($O$9:$X$9,7,$O80:$X80)+SUMIF($O$10:$X$10,7,$O80:$X80)+SUMIF($O$11:$X$11,7,$O80:$X80)+SUMIF($O$12:$X$12,7,$O80:$X80)+SUMIF($AA$9:$AE$9,7,$AA80:$AE80)+SUMIF($AA$10:$AE$10,7,$AA80:$AE80)+SUMIF($AA$11:$AE$11,7,$AA80:$AE80)+SUMIF($AA$12:$AE$12,7,$AA80:$AE80),"")</f>
        <v/>
      </c>
    </row>
    <row r="81" spans="1:47" ht="12" customHeight="1" x14ac:dyDescent="0.25">
      <c r="A81" s="27">
        <f>IF(ISBLANK(Tests!A80),"",Tests!A80)</f>
        <v>65</v>
      </c>
      <c r="B81" s="28" t="str">
        <f>IF(ISBLANK(Tests!B80),"",Tests!B80)</f>
        <v/>
      </c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8">
        <f t="shared" si="11"/>
        <v>0</v>
      </c>
      <c r="N81" s="57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8">
        <f t="shared" si="10"/>
        <v>0</v>
      </c>
      <c r="Z81" s="57"/>
      <c r="AA81" s="70"/>
      <c r="AB81" s="70"/>
      <c r="AC81" s="70"/>
      <c r="AD81" s="70"/>
      <c r="AE81" s="70"/>
      <c r="AF81" s="78">
        <f t="shared" si="27"/>
        <v>0</v>
      </c>
      <c r="AG81" s="62"/>
      <c r="AH81" s="75">
        <f t="shared" si="28"/>
        <v>0</v>
      </c>
      <c r="AI81" s="75">
        <f t="shared" si="12"/>
        <v>0</v>
      </c>
      <c r="AJ81" s="75">
        <f t="shared" si="29"/>
        <v>0</v>
      </c>
      <c r="AK81" s="75">
        <f t="shared" si="13"/>
        <v>0</v>
      </c>
      <c r="AL81" s="75">
        <f t="shared" si="30"/>
        <v>0</v>
      </c>
      <c r="AM81" s="75">
        <f t="shared" si="14"/>
        <v>0</v>
      </c>
      <c r="AN81" s="75">
        <f t="shared" si="31"/>
        <v>0</v>
      </c>
      <c r="AO81" s="75">
        <f t="shared" si="15"/>
        <v>0</v>
      </c>
      <c r="AP81" s="75">
        <f t="shared" si="32"/>
        <v>0</v>
      </c>
      <c r="AQ81" s="75">
        <f t="shared" si="16"/>
        <v>0</v>
      </c>
      <c r="AR81" s="75">
        <f t="shared" si="33"/>
        <v>0</v>
      </c>
      <c r="AS81" s="75">
        <f t="shared" si="34"/>
        <v>0</v>
      </c>
      <c r="AT81" s="75" t="str">
        <f t="shared" si="35"/>
        <v/>
      </c>
      <c r="AU81" s="75" t="str">
        <f t="shared" si="36"/>
        <v/>
      </c>
    </row>
    <row r="82" spans="1:47" ht="12" customHeight="1" x14ac:dyDescent="0.25">
      <c r="A82" s="27">
        <f>IF(ISBLANK(Tests!A81),"",Tests!A81)</f>
        <v>66</v>
      </c>
      <c r="B82" s="28" t="str">
        <f>IF(ISBLANK(Tests!B81),"",Tests!B81)</f>
        <v/>
      </c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8">
        <f t="shared" ref="M82:M85" si="37">SUM(C82:L82)</f>
        <v>0</v>
      </c>
      <c r="N82" s="57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8">
        <f t="shared" ref="Y82:Y86" si="38">SUM(O82:X82)</f>
        <v>0</v>
      </c>
      <c r="Z82" s="57"/>
      <c r="AA82" s="70"/>
      <c r="AB82" s="70"/>
      <c r="AC82" s="70"/>
      <c r="AD82" s="70"/>
      <c r="AE82" s="70"/>
      <c r="AF82" s="78">
        <f t="shared" si="27"/>
        <v>0</v>
      </c>
      <c r="AG82" s="62"/>
      <c r="AH82" s="75">
        <f t="shared" si="28"/>
        <v>0</v>
      </c>
      <c r="AI82" s="75">
        <f t="shared" ref="AI82:AI86" si="39">SUMIF($O$9:$X$9,1,$O82:$X82)+SUMIF($O$10:$X$10,1,$O82:$X82)+SUMIF($O$11:$X$11,1,$O82:$X82)+SUMIF($O$12:$X$12,1,$O82:$X82)+SUMIF($AA$9:$AE$9,1,$AA82:$AE82)+SUMIF($AA$10:$AE$10,1,$AA82:$AE82)+SUMIF($AA$11:$AE$11,1,$AA82:$AE82)+SUMIF($AA$12:$AE$12,1,$AA82:$AE82)</f>
        <v>0</v>
      </c>
      <c r="AJ82" s="75">
        <f t="shared" si="29"/>
        <v>0</v>
      </c>
      <c r="AK82" s="75">
        <f t="shared" ref="AK82:AK86" si="40">SUMIF($O$9:$X$9,2,$O82:$X82)+SUMIF($O$10:$X$10,2,$O82:$X82)+SUMIF($O$11:$X$11,2,$O82:$X82)+SUMIF($O$12:$X$12,2,$O82:$X82)+SUMIF($AA$9:$AE$9,2,$AA82:$AE82)+SUMIF($AA$10:$AE$10,2,$AA82:$AE82)+SUMIF($AA$11:$AE$11,2,$AA82:$AE82)+SUMIF($AA$12:$AE$12,2,$AA82:$AE82)</f>
        <v>0</v>
      </c>
      <c r="AL82" s="75">
        <f t="shared" si="30"/>
        <v>0</v>
      </c>
      <c r="AM82" s="75">
        <f t="shared" ref="AM82:AM86" si="41">SUMIF($O$9:$X$9,3,$O82:$X82)+SUMIF($O$10:$X$10,3,$O82:$X82)+SUMIF($O$11:$X$11,3,$O82:$X82)+SUMIF($O$12:$X$12,3,$O82:$X82)+SUMIF($AA$9:$AE$9,3,$AA82:$AE82)+SUMIF($AA$10:$AE$10,3,$AA82:$AE82)+SUMIF($AA$11:$AE$11,3,$AA82:$AE82)+SUMIF($AA$12:$AE$12,3,$AA82:$AE82)</f>
        <v>0</v>
      </c>
      <c r="AN82" s="75">
        <f t="shared" si="31"/>
        <v>0</v>
      </c>
      <c r="AO82" s="75">
        <f t="shared" ref="AO82:AO86" si="42">SUMIF($O$9:$X$9,4,$O82:$X82)+SUMIF($O$10:$X$10,4,$O82:$X82)+SUMIF($O$11:$X$11,4,$O82:$X82)+SUMIF($O$12:$X$12,4,$O82:$X82)+SUMIF($AA$9:$AE$9,4,$AA82:$AE82)+SUMIF($AA$10:$AE$10,4,$AA82:$AE82)+SUMIF($AA$11:$AE$11,4,$AA82:$AE82)+SUMIF($AA$12:$AE$12,4,$AA82:$AE82)</f>
        <v>0</v>
      </c>
      <c r="AP82" s="75">
        <f t="shared" si="32"/>
        <v>0</v>
      </c>
      <c r="AQ82" s="75">
        <f t="shared" ref="AQ82:AQ86" si="43">SUMIF($O$9:$X$9,5,$O82:$X82)+SUMIF($O$10:$X$10,5,$O82:$X82)+SUMIF($O$11:$X$11,5,$O82:$X82)+SUMIF($O$12:$X$12,5,$O82:$X82)+SUMIF($AA$9:$AE$9,5,$AA82:$AE82)+SUMIF($AA$10:$AE$10,5,$AA82:$AE82)+SUMIF($AA$11:$AE$11,5,$AA82:$AE82)+SUMIF($AA$12:$AE$12,5,$AA82:$AE82)</f>
        <v>0</v>
      </c>
      <c r="AR82" s="75">
        <f t="shared" si="33"/>
        <v>0</v>
      </c>
      <c r="AS82" s="75">
        <f t="shared" si="34"/>
        <v>0</v>
      </c>
      <c r="AT82" s="75" t="str">
        <f t="shared" si="35"/>
        <v/>
      </c>
      <c r="AU82" s="75" t="str">
        <f t="shared" si="36"/>
        <v/>
      </c>
    </row>
    <row r="83" spans="1:47" ht="12" customHeight="1" x14ac:dyDescent="0.25">
      <c r="A83" s="27">
        <f>IF(ISBLANK(Tests!A82),"",Tests!A82)</f>
        <v>67</v>
      </c>
      <c r="B83" s="28" t="str">
        <f>IF(ISBLANK(Tests!B82),"",Tests!B82)</f>
        <v/>
      </c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8">
        <f t="shared" si="37"/>
        <v>0</v>
      </c>
      <c r="N83" s="57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8">
        <f t="shared" si="38"/>
        <v>0</v>
      </c>
      <c r="Z83" s="57"/>
      <c r="AA83" s="70"/>
      <c r="AB83" s="70"/>
      <c r="AC83" s="70"/>
      <c r="AD83" s="70"/>
      <c r="AE83" s="70"/>
      <c r="AF83" s="78">
        <f t="shared" si="27"/>
        <v>0</v>
      </c>
      <c r="AG83" s="62"/>
      <c r="AH83" s="75">
        <f t="shared" si="28"/>
        <v>0</v>
      </c>
      <c r="AI83" s="75">
        <f t="shared" si="39"/>
        <v>0</v>
      </c>
      <c r="AJ83" s="75">
        <f t="shared" si="29"/>
        <v>0</v>
      </c>
      <c r="AK83" s="75">
        <f t="shared" si="40"/>
        <v>0</v>
      </c>
      <c r="AL83" s="75">
        <f t="shared" si="30"/>
        <v>0</v>
      </c>
      <c r="AM83" s="75">
        <f t="shared" si="41"/>
        <v>0</v>
      </c>
      <c r="AN83" s="75">
        <f t="shared" si="31"/>
        <v>0</v>
      </c>
      <c r="AO83" s="75">
        <f t="shared" si="42"/>
        <v>0</v>
      </c>
      <c r="AP83" s="75">
        <f t="shared" si="32"/>
        <v>0</v>
      </c>
      <c r="AQ83" s="75">
        <f t="shared" si="43"/>
        <v>0</v>
      </c>
      <c r="AR83" s="75">
        <f t="shared" si="33"/>
        <v>0</v>
      </c>
      <c r="AS83" s="75">
        <f t="shared" si="34"/>
        <v>0</v>
      </c>
      <c r="AT83" s="75" t="str">
        <f t="shared" si="35"/>
        <v/>
      </c>
      <c r="AU83" s="75" t="str">
        <f t="shared" si="36"/>
        <v/>
      </c>
    </row>
    <row r="84" spans="1:47" ht="12" customHeight="1" x14ac:dyDescent="0.25">
      <c r="A84" s="27">
        <f>IF(ISBLANK(Tests!A83),"",Tests!A83)</f>
        <v>68</v>
      </c>
      <c r="B84" s="28" t="str">
        <f>IF(ISBLANK(Tests!B83),"",Tests!B83)</f>
        <v/>
      </c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8">
        <f t="shared" si="37"/>
        <v>0</v>
      </c>
      <c r="N84" s="57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8">
        <f t="shared" si="38"/>
        <v>0</v>
      </c>
      <c r="Z84" s="57"/>
      <c r="AA84" s="70"/>
      <c r="AB84" s="70"/>
      <c r="AC84" s="70"/>
      <c r="AD84" s="70"/>
      <c r="AE84" s="70"/>
      <c r="AF84" s="78">
        <f t="shared" si="27"/>
        <v>0</v>
      </c>
      <c r="AG84" s="62"/>
      <c r="AH84" s="75">
        <f t="shared" si="28"/>
        <v>0</v>
      </c>
      <c r="AI84" s="75">
        <f t="shared" si="39"/>
        <v>0</v>
      </c>
      <c r="AJ84" s="75">
        <f t="shared" si="29"/>
        <v>0</v>
      </c>
      <c r="AK84" s="75">
        <f t="shared" si="40"/>
        <v>0</v>
      </c>
      <c r="AL84" s="75">
        <f t="shared" si="30"/>
        <v>0</v>
      </c>
      <c r="AM84" s="75">
        <f t="shared" si="41"/>
        <v>0</v>
      </c>
      <c r="AN84" s="75">
        <f t="shared" si="31"/>
        <v>0</v>
      </c>
      <c r="AO84" s="75">
        <f t="shared" si="42"/>
        <v>0</v>
      </c>
      <c r="AP84" s="75">
        <f t="shared" si="32"/>
        <v>0</v>
      </c>
      <c r="AQ84" s="75">
        <f t="shared" si="43"/>
        <v>0</v>
      </c>
      <c r="AR84" s="75">
        <f t="shared" si="33"/>
        <v>0</v>
      </c>
      <c r="AS84" s="75">
        <f t="shared" si="34"/>
        <v>0</v>
      </c>
      <c r="AT84" s="75" t="str">
        <f t="shared" si="35"/>
        <v/>
      </c>
      <c r="AU84" s="75" t="str">
        <f t="shared" si="36"/>
        <v/>
      </c>
    </row>
    <row r="85" spans="1:47" ht="12" customHeight="1" x14ac:dyDescent="0.25">
      <c r="A85" s="27">
        <f>IF(ISBLANK(Tests!A84),"",Tests!A84)</f>
        <v>69</v>
      </c>
      <c r="B85" s="28" t="str">
        <f>IF(ISBLANK(Tests!B84),"",Tests!B84)</f>
        <v/>
      </c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8">
        <f t="shared" si="37"/>
        <v>0</v>
      </c>
      <c r="N85" s="57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8">
        <f t="shared" si="38"/>
        <v>0</v>
      </c>
      <c r="Z85" s="57"/>
      <c r="AA85" s="70"/>
      <c r="AB85" s="70"/>
      <c r="AC85" s="70"/>
      <c r="AD85" s="70"/>
      <c r="AE85" s="70"/>
      <c r="AF85" s="78">
        <f t="shared" si="27"/>
        <v>0</v>
      </c>
      <c r="AG85" s="62"/>
      <c r="AH85" s="75">
        <f t="shared" si="28"/>
        <v>0</v>
      </c>
      <c r="AI85" s="75">
        <f t="shared" si="39"/>
        <v>0</v>
      </c>
      <c r="AJ85" s="75">
        <f t="shared" si="29"/>
        <v>0</v>
      </c>
      <c r="AK85" s="75">
        <f t="shared" si="40"/>
        <v>0</v>
      </c>
      <c r="AL85" s="75">
        <f t="shared" si="30"/>
        <v>0</v>
      </c>
      <c r="AM85" s="75">
        <f t="shared" si="41"/>
        <v>0</v>
      </c>
      <c r="AN85" s="75">
        <f t="shared" si="31"/>
        <v>0</v>
      </c>
      <c r="AO85" s="75">
        <f t="shared" si="42"/>
        <v>0</v>
      </c>
      <c r="AP85" s="75">
        <f t="shared" si="32"/>
        <v>0</v>
      </c>
      <c r="AQ85" s="75">
        <f t="shared" si="43"/>
        <v>0</v>
      </c>
      <c r="AR85" s="75">
        <f t="shared" si="33"/>
        <v>0</v>
      </c>
      <c r="AS85" s="75">
        <f t="shared" si="34"/>
        <v>0</v>
      </c>
      <c r="AT85" s="75" t="str">
        <f t="shared" si="35"/>
        <v/>
      </c>
      <c r="AU85" s="75" t="str">
        <f t="shared" si="36"/>
        <v/>
      </c>
    </row>
    <row r="86" spans="1:47" ht="12" customHeight="1" x14ac:dyDescent="0.25">
      <c r="A86" s="27">
        <f>IF(ISBLANK(Tests!A85),"",Tests!A85)</f>
        <v>70</v>
      </c>
      <c r="B86" s="28" t="str">
        <f>IF(ISBLANK(Tests!B85),"",Tests!B85)</f>
        <v/>
      </c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8">
        <f>SUM(C86:L86)</f>
        <v>0</v>
      </c>
      <c r="N86" s="71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8">
        <f t="shared" si="38"/>
        <v>0</v>
      </c>
      <c r="Z86" s="71"/>
      <c r="AA86" s="70"/>
      <c r="AB86" s="70"/>
      <c r="AC86" s="70"/>
      <c r="AD86" s="70"/>
      <c r="AE86" s="70"/>
      <c r="AF86" s="78">
        <f t="shared" si="27"/>
        <v>0</v>
      </c>
      <c r="AG86" s="72"/>
      <c r="AH86" s="75">
        <f t="shared" si="28"/>
        <v>0</v>
      </c>
      <c r="AI86" s="75">
        <f t="shared" si="39"/>
        <v>0</v>
      </c>
      <c r="AJ86" s="75">
        <f t="shared" si="29"/>
        <v>0</v>
      </c>
      <c r="AK86" s="75">
        <f t="shared" si="40"/>
        <v>0</v>
      </c>
      <c r="AL86" s="75">
        <f t="shared" si="30"/>
        <v>0</v>
      </c>
      <c r="AM86" s="75">
        <f t="shared" si="41"/>
        <v>0</v>
      </c>
      <c r="AN86" s="75">
        <f t="shared" si="31"/>
        <v>0</v>
      </c>
      <c r="AO86" s="75">
        <f t="shared" si="42"/>
        <v>0</v>
      </c>
      <c r="AP86" s="75">
        <f t="shared" si="32"/>
        <v>0</v>
      </c>
      <c r="AQ86" s="75">
        <f t="shared" si="43"/>
        <v>0</v>
      </c>
      <c r="AR86" s="75">
        <f t="shared" si="33"/>
        <v>0</v>
      </c>
      <c r="AS86" s="75">
        <f t="shared" si="34"/>
        <v>0</v>
      </c>
      <c r="AT86" s="75" t="str">
        <f t="shared" si="35"/>
        <v/>
      </c>
      <c r="AU86" s="75" t="str">
        <f t="shared" si="36"/>
        <v/>
      </c>
    </row>
    <row r="87" spans="1:47" x14ac:dyDescent="0.25">
      <c r="C87" s="2"/>
      <c r="D87" s="2"/>
      <c r="E87" s="2"/>
      <c r="F87" s="2"/>
      <c r="G87" s="2"/>
      <c r="H87" s="2"/>
      <c r="I87" s="2"/>
      <c r="J87" s="2"/>
      <c r="K87" s="2"/>
      <c r="O87" s="2"/>
      <c r="P87" s="2"/>
      <c r="Q87" s="2"/>
      <c r="R87" s="2"/>
      <c r="S87" s="2"/>
      <c r="T87" s="2"/>
      <c r="U87" s="2"/>
      <c r="V87" s="2"/>
      <c r="W87" s="2"/>
      <c r="X87" s="2"/>
      <c r="AA87" s="2"/>
      <c r="AB87" s="2"/>
      <c r="AC87" s="2"/>
      <c r="AD87" s="2"/>
      <c r="AE87" s="2"/>
    </row>
    <row r="88" spans="1:47" x14ac:dyDescent="0.25">
      <c r="B88" t="str">
        <f>IF(ISBLANK(B86),"",B86)</f>
        <v/>
      </c>
      <c r="C88" s="2"/>
      <c r="D88" s="2"/>
      <c r="E88" s="2"/>
      <c r="F88" s="2"/>
      <c r="G88" s="2"/>
      <c r="H88" s="2"/>
      <c r="I88" s="2"/>
      <c r="J88" s="2"/>
      <c r="K88" s="2"/>
      <c r="O88" s="2"/>
      <c r="P88" s="2"/>
      <c r="Q88" s="2"/>
      <c r="R88" s="2"/>
      <c r="S88" s="2"/>
      <c r="T88" s="2"/>
      <c r="U88" s="2"/>
      <c r="V88" s="2"/>
      <c r="W88" s="2"/>
      <c r="X88" s="2"/>
      <c r="AA88" s="2"/>
      <c r="AB88" s="2"/>
      <c r="AC88" s="2"/>
      <c r="AD88" s="2"/>
      <c r="AE88" s="2"/>
    </row>
    <row r="89" spans="1:47" x14ac:dyDescent="0.25">
      <c r="C89" s="2"/>
      <c r="D89" s="2"/>
      <c r="E89" s="2"/>
      <c r="F89" s="2"/>
      <c r="G89" s="2"/>
      <c r="H89" s="2"/>
      <c r="I89" s="2"/>
      <c r="J89" s="2"/>
      <c r="K89" s="2"/>
      <c r="O89" s="2"/>
      <c r="P89" s="2"/>
      <c r="Q89" s="2"/>
      <c r="R89" s="2"/>
      <c r="S89" s="2"/>
      <c r="T89" s="2"/>
      <c r="U89" s="2"/>
      <c r="V89" s="2"/>
      <c r="W89" s="2"/>
      <c r="X89" s="2"/>
      <c r="AA89" s="2"/>
      <c r="AB89" s="2"/>
      <c r="AC89" s="2"/>
      <c r="AD89" s="2"/>
      <c r="AE89" s="2"/>
    </row>
    <row r="90" spans="1:47" x14ac:dyDescent="0.25">
      <c r="C90" s="2"/>
      <c r="D90" s="2"/>
      <c r="E90" s="2"/>
      <c r="F90" s="2"/>
      <c r="G90" s="2"/>
      <c r="H90" s="2"/>
      <c r="I90" s="2"/>
      <c r="J90" s="2"/>
      <c r="K90" s="2"/>
      <c r="O90" s="2"/>
      <c r="P90" s="2"/>
      <c r="Q90" s="2"/>
      <c r="R90" s="2"/>
      <c r="S90" s="2"/>
      <c r="T90" s="2"/>
      <c r="U90" s="2"/>
      <c r="V90" s="2"/>
      <c r="W90" s="2"/>
      <c r="X90" s="2"/>
      <c r="AA90" s="2"/>
      <c r="AB90" s="2"/>
      <c r="AC90" s="2"/>
      <c r="AD90" s="2"/>
      <c r="AE90" s="2"/>
    </row>
    <row r="91" spans="1:47" s="3" customFormat="1" x14ac:dyDescent="0.25">
      <c r="A91"/>
      <c r="B91"/>
      <c r="C91" s="2"/>
      <c r="D91" s="2"/>
      <c r="E91" s="2"/>
      <c r="F91" s="2"/>
      <c r="G91" s="2"/>
      <c r="H91" s="2"/>
      <c r="I91" s="2"/>
      <c r="J91" s="2"/>
      <c r="K91" s="2"/>
      <c r="L91" s="2"/>
      <c r="O91" s="2"/>
      <c r="P91" s="2"/>
      <c r="Q91" s="2"/>
      <c r="R91" s="2"/>
      <c r="S91" s="2"/>
      <c r="T91" s="2"/>
      <c r="U91" s="2"/>
      <c r="V91" s="2"/>
      <c r="W91" s="2"/>
      <c r="X91" s="2"/>
      <c r="AA91" s="2"/>
      <c r="AB91" s="2"/>
      <c r="AC91" s="2"/>
      <c r="AD91" s="2"/>
      <c r="AE91" s="2"/>
      <c r="AP91" s="1"/>
      <c r="AQ91" s="1"/>
      <c r="AR91" s="1"/>
      <c r="AS91" s="1"/>
      <c r="AT91" s="1"/>
      <c r="AU91" s="1"/>
    </row>
    <row r="92" spans="1:47" s="3" customFormat="1" x14ac:dyDescent="0.25">
      <c r="A92"/>
      <c r="B92"/>
      <c r="C92" s="2"/>
      <c r="D92" s="2"/>
      <c r="E92" s="2"/>
      <c r="F92" s="2"/>
      <c r="G92" s="2"/>
      <c r="H92" s="2"/>
      <c r="I92" s="2"/>
      <c r="J92" s="2"/>
      <c r="K92" s="2"/>
      <c r="L92" s="2"/>
      <c r="O92" s="2"/>
      <c r="P92" s="2"/>
      <c r="Q92" s="2"/>
      <c r="R92" s="2"/>
      <c r="S92" s="2"/>
      <c r="T92" s="2"/>
      <c r="U92" s="2"/>
      <c r="V92" s="2"/>
      <c r="W92" s="2"/>
      <c r="X92" s="2"/>
      <c r="AA92" s="2"/>
      <c r="AB92" s="2"/>
      <c r="AC92" s="2"/>
      <c r="AD92" s="2"/>
      <c r="AE92" s="2"/>
      <c r="AP92" s="1"/>
      <c r="AQ92" s="1"/>
      <c r="AR92" s="1"/>
      <c r="AS92" s="1"/>
      <c r="AT92" s="1"/>
      <c r="AU92" s="1"/>
    </row>
    <row r="93" spans="1:47" s="3" customFormat="1" x14ac:dyDescent="0.25">
      <c r="A93"/>
      <c r="B93"/>
      <c r="C93" s="2"/>
      <c r="D93" s="2"/>
      <c r="E93" s="2"/>
      <c r="F93" s="2"/>
      <c r="G93" s="2"/>
      <c r="H93" s="2"/>
      <c r="I93" s="2"/>
      <c r="J93" s="2"/>
      <c r="K93" s="2"/>
      <c r="L93" s="2"/>
      <c r="O93" s="2"/>
      <c r="P93" s="2"/>
      <c r="Q93" s="2"/>
      <c r="R93" s="2"/>
      <c r="S93" s="2"/>
      <c r="T93" s="2"/>
      <c r="U93" s="2"/>
      <c r="V93" s="2"/>
      <c r="W93" s="2"/>
      <c r="X93" s="2"/>
      <c r="AA93" s="2"/>
      <c r="AB93" s="2"/>
      <c r="AC93" s="2"/>
      <c r="AD93" s="2"/>
      <c r="AE93" s="2"/>
      <c r="AP93" s="1"/>
      <c r="AQ93" s="1"/>
      <c r="AR93" s="1"/>
      <c r="AS93" s="1"/>
      <c r="AT93" s="1"/>
      <c r="AU93" s="1"/>
    </row>
    <row r="94" spans="1:47" s="3" customFormat="1" x14ac:dyDescent="0.25">
      <c r="A94"/>
      <c r="B94"/>
      <c r="C94" s="2"/>
      <c r="D94" s="2"/>
      <c r="E94" s="2"/>
      <c r="F94" s="2"/>
      <c r="G94" s="2"/>
      <c r="H94" s="2"/>
      <c r="I94" s="2"/>
      <c r="J94" s="2"/>
      <c r="K94" s="2"/>
      <c r="L94" s="2"/>
      <c r="O94" s="2"/>
      <c r="P94" s="2"/>
      <c r="Q94" s="2"/>
      <c r="R94" s="2"/>
      <c r="S94" s="2"/>
      <c r="T94" s="2"/>
      <c r="U94" s="2"/>
      <c r="V94" s="2"/>
      <c r="W94" s="2"/>
      <c r="X94" s="2"/>
      <c r="AA94" s="2"/>
      <c r="AB94" s="2"/>
      <c r="AC94" s="2"/>
      <c r="AD94" s="2"/>
      <c r="AE94" s="2"/>
      <c r="AP94" s="1"/>
      <c r="AQ94" s="1"/>
      <c r="AR94" s="1"/>
      <c r="AS94" s="1"/>
      <c r="AT94" s="1"/>
      <c r="AU94" s="1"/>
    </row>
    <row r="95" spans="1:47" s="3" customFormat="1" x14ac:dyDescent="0.25">
      <c r="A95"/>
      <c r="B95"/>
      <c r="C95" s="2"/>
      <c r="D95" s="2"/>
      <c r="E95" s="2"/>
      <c r="F95" s="2"/>
      <c r="G95" s="2"/>
      <c r="H95" s="2"/>
      <c r="I95" s="2"/>
      <c r="J95" s="2"/>
      <c r="K95" s="2"/>
      <c r="L95" s="2"/>
      <c r="O95" s="2"/>
      <c r="P95" s="2"/>
      <c r="Q95" s="2"/>
      <c r="R95" s="2"/>
      <c r="S95" s="2"/>
      <c r="T95" s="2"/>
      <c r="U95" s="2"/>
      <c r="V95" s="2"/>
      <c r="W95" s="2"/>
      <c r="X95" s="2"/>
      <c r="AA95" s="2"/>
      <c r="AB95" s="2"/>
      <c r="AC95" s="2"/>
      <c r="AD95" s="2"/>
      <c r="AE95" s="2"/>
      <c r="AP95" s="1"/>
      <c r="AQ95" s="1"/>
      <c r="AR95" s="1"/>
      <c r="AS95" s="1"/>
      <c r="AT95" s="1"/>
      <c r="AU95" s="1"/>
    </row>
    <row r="96" spans="1:47" s="3" customFormat="1" x14ac:dyDescent="0.25">
      <c r="A96"/>
      <c r="B96"/>
      <c r="C96" s="2"/>
      <c r="D96" s="2"/>
      <c r="E96" s="2"/>
      <c r="F96" s="2"/>
      <c r="G96" s="2"/>
      <c r="H96" s="2"/>
      <c r="I96" s="2"/>
      <c r="J96" s="2"/>
      <c r="K96" s="2"/>
      <c r="L96" s="2"/>
      <c r="O96" s="2"/>
      <c r="P96" s="2"/>
      <c r="Q96" s="2"/>
      <c r="R96" s="2"/>
      <c r="S96" s="2"/>
      <c r="T96" s="2"/>
      <c r="U96" s="2"/>
      <c r="V96" s="2"/>
      <c r="W96" s="2"/>
      <c r="X96" s="2"/>
      <c r="AA96" s="2"/>
      <c r="AB96" s="2"/>
      <c r="AC96" s="2"/>
      <c r="AD96" s="2"/>
      <c r="AE96" s="2"/>
      <c r="AP96" s="1"/>
      <c r="AQ96" s="1"/>
      <c r="AR96" s="1"/>
      <c r="AS96" s="1"/>
      <c r="AT96" s="1"/>
      <c r="AU96" s="1"/>
    </row>
    <row r="97" spans="1:47" s="3" customFormat="1" x14ac:dyDescent="0.25">
      <c r="A97"/>
      <c r="B97"/>
      <c r="C97" s="2"/>
      <c r="D97" s="2"/>
      <c r="E97" s="2"/>
      <c r="F97" s="2"/>
      <c r="G97" s="2"/>
      <c r="H97" s="2"/>
      <c r="I97" s="2"/>
      <c r="J97" s="2"/>
      <c r="K97" s="2"/>
      <c r="L97" s="2"/>
      <c r="O97" s="2"/>
      <c r="P97" s="2"/>
      <c r="Q97" s="2"/>
      <c r="R97" s="2"/>
      <c r="S97" s="2"/>
      <c r="T97" s="2"/>
      <c r="U97" s="2"/>
      <c r="V97" s="2"/>
      <c r="W97" s="2"/>
      <c r="X97" s="2"/>
      <c r="AA97" s="2"/>
      <c r="AB97" s="2"/>
      <c r="AC97" s="2"/>
      <c r="AD97" s="2"/>
      <c r="AE97" s="2"/>
      <c r="AP97" s="1"/>
      <c r="AQ97" s="1"/>
      <c r="AR97" s="1"/>
      <c r="AS97" s="1"/>
      <c r="AT97" s="1"/>
      <c r="AU97" s="1"/>
    </row>
    <row r="98" spans="1:47" s="3" customFormat="1" x14ac:dyDescent="0.25">
      <c r="A98"/>
      <c r="B98"/>
      <c r="C98" s="2"/>
      <c r="D98" s="2"/>
      <c r="E98" s="2"/>
      <c r="F98" s="2"/>
      <c r="G98" s="2"/>
      <c r="H98" s="2"/>
      <c r="I98" s="2"/>
      <c r="J98" s="2"/>
      <c r="K98" s="2"/>
      <c r="L98" s="2"/>
      <c r="O98" s="2"/>
      <c r="P98" s="2"/>
      <c r="Q98" s="2"/>
      <c r="R98" s="2"/>
      <c r="S98" s="2"/>
      <c r="T98" s="2"/>
      <c r="U98" s="2"/>
      <c r="V98" s="2"/>
      <c r="W98" s="2"/>
      <c r="X98" s="2"/>
      <c r="AA98" s="2"/>
      <c r="AB98" s="2"/>
      <c r="AC98" s="2"/>
      <c r="AD98" s="2"/>
      <c r="AE98" s="2"/>
      <c r="AP98" s="1"/>
      <c r="AQ98" s="1"/>
      <c r="AR98" s="1"/>
      <c r="AS98" s="1"/>
      <c r="AT98" s="1"/>
      <c r="AU98" s="1"/>
    </row>
    <row r="99" spans="1:47" s="3" customFormat="1" x14ac:dyDescent="0.25">
      <c r="A99"/>
      <c r="B99"/>
      <c r="C99" s="2"/>
      <c r="D99" s="2"/>
      <c r="E99" s="2"/>
      <c r="F99" s="2"/>
      <c r="G99" s="2"/>
      <c r="H99" s="2"/>
      <c r="I99" s="2"/>
      <c r="J99" s="2"/>
      <c r="K99" s="2"/>
      <c r="L99" s="2"/>
      <c r="O99" s="2"/>
      <c r="P99" s="2"/>
      <c r="Q99" s="2"/>
      <c r="R99" s="2"/>
      <c r="S99" s="2"/>
      <c r="T99" s="2"/>
      <c r="U99" s="2"/>
      <c r="V99" s="2"/>
      <c r="W99" s="2"/>
      <c r="X99" s="2"/>
      <c r="AA99" s="2"/>
      <c r="AB99" s="2"/>
      <c r="AC99" s="2"/>
      <c r="AD99" s="2"/>
      <c r="AE99" s="2"/>
      <c r="AP99" s="1"/>
      <c r="AQ99" s="1"/>
      <c r="AR99" s="1"/>
      <c r="AS99" s="1"/>
      <c r="AT99" s="1"/>
      <c r="AU99" s="1"/>
    </row>
    <row r="100" spans="1:47" s="3" customFormat="1" x14ac:dyDescent="0.25">
      <c r="A100"/>
      <c r="B100"/>
      <c r="C100" s="2"/>
      <c r="D100" s="2"/>
      <c r="E100" s="2"/>
      <c r="F100" s="2"/>
      <c r="G100" s="2"/>
      <c r="H100" s="2"/>
      <c r="I100" s="2"/>
      <c r="J100" s="2"/>
      <c r="K100" s="2"/>
      <c r="L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AA100" s="2"/>
      <c r="AB100" s="2"/>
      <c r="AC100" s="2"/>
      <c r="AD100" s="2"/>
      <c r="AE100" s="2"/>
      <c r="AP100" s="1"/>
      <c r="AQ100" s="1"/>
      <c r="AR100" s="1"/>
      <c r="AS100" s="1"/>
      <c r="AT100" s="1"/>
      <c r="AU100" s="1"/>
    </row>
    <row r="101" spans="1:47" s="3" customFormat="1" x14ac:dyDescent="0.25">
      <c r="A101"/>
      <c r="B101"/>
      <c r="C101" s="2"/>
      <c r="D101" s="2"/>
      <c r="E101" s="2"/>
      <c r="F101" s="2"/>
      <c r="G101" s="2"/>
      <c r="H101" s="2"/>
      <c r="I101" s="2"/>
      <c r="J101" s="2"/>
      <c r="K101" s="2"/>
      <c r="L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AA101" s="2"/>
      <c r="AB101" s="2"/>
      <c r="AC101" s="2"/>
      <c r="AD101" s="2"/>
      <c r="AE101" s="2"/>
      <c r="AP101" s="1"/>
      <c r="AQ101" s="1"/>
      <c r="AR101" s="1"/>
      <c r="AS101" s="1"/>
      <c r="AT101" s="1"/>
      <c r="AU101" s="1"/>
    </row>
    <row r="102" spans="1:47" s="3" customFormat="1" x14ac:dyDescent="0.25">
      <c r="A102"/>
      <c r="B102"/>
      <c r="C102" s="2"/>
      <c r="D102" s="2"/>
      <c r="E102" s="2"/>
      <c r="F102" s="2"/>
      <c r="G102" s="2"/>
      <c r="H102" s="2"/>
      <c r="I102" s="2"/>
      <c r="J102" s="2"/>
      <c r="K102" s="2"/>
      <c r="L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AA102" s="2"/>
      <c r="AB102" s="2"/>
      <c r="AC102" s="2"/>
      <c r="AD102" s="2"/>
      <c r="AE102" s="2"/>
      <c r="AP102" s="1"/>
      <c r="AQ102" s="1"/>
      <c r="AR102" s="1"/>
      <c r="AS102" s="1"/>
      <c r="AT102" s="1"/>
      <c r="AU102" s="1"/>
    </row>
    <row r="103" spans="1:47" s="3" customFormat="1" x14ac:dyDescent="0.25">
      <c r="A103"/>
      <c r="B103"/>
      <c r="C103" s="2"/>
      <c r="D103" s="2"/>
      <c r="E103" s="2"/>
      <c r="F103" s="2"/>
      <c r="G103" s="2"/>
      <c r="H103" s="2"/>
      <c r="I103" s="2"/>
      <c r="J103" s="2"/>
      <c r="K103" s="2"/>
      <c r="L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AA103" s="2"/>
      <c r="AB103" s="2"/>
      <c r="AC103" s="2"/>
      <c r="AD103" s="2"/>
      <c r="AE103" s="2"/>
      <c r="AP103" s="1"/>
      <c r="AQ103" s="1"/>
      <c r="AR103" s="1"/>
      <c r="AS103" s="1"/>
      <c r="AT103" s="1"/>
      <c r="AU103" s="1"/>
    </row>
    <row r="104" spans="1:47" s="3" customFormat="1" x14ac:dyDescent="0.25">
      <c r="A104"/>
      <c r="B104"/>
      <c r="C104" s="2"/>
      <c r="D104" s="2"/>
      <c r="E104" s="2"/>
      <c r="F104" s="2"/>
      <c r="G104" s="2"/>
      <c r="H104" s="2"/>
      <c r="I104" s="2"/>
      <c r="J104" s="2"/>
      <c r="K104" s="2"/>
      <c r="L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AA104" s="2"/>
      <c r="AB104" s="2"/>
      <c r="AC104" s="2"/>
      <c r="AD104" s="2"/>
      <c r="AE104" s="2"/>
      <c r="AP104" s="1"/>
      <c r="AQ104" s="1"/>
      <c r="AR104" s="1"/>
      <c r="AS104" s="1"/>
      <c r="AT104" s="1"/>
      <c r="AU104" s="1"/>
    </row>
    <row r="105" spans="1:47" s="3" customFormat="1" x14ac:dyDescent="0.25">
      <c r="A105"/>
      <c r="B105"/>
      <c r="C105" s="2"/>
      <c r="D105" s="2"/>
      <c r="E105" s="2"/>
      <c r="F105" s="2"/>
      <c r="G105" s="2"/>
      <c r="H105" s="2"/>
      <c r="I105" s="2"/>
      <c r="J105" s="2"/>
      <c r="K105" s="2"/>
      <c r="L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AA105" s="2"/>
      <c r="AB105" s="2"/>
      <c r="AC105" s="2"/>
      <c r="AD105" s="2"/>
      <c r="AE105" s="2"/>
      <c r="AP105" s="1"/>
      <c r="AQ105" s="1"/>
      <c r="AR105" s="1"/>
      <c r="AS105" s="1"/>
      <c r="AT105" s="1"/>
      <c r="AU105" s="1"/>
    </row>
    <row r="106" spans="1:47" s="3" customFormat="1" x14ac:dyDescent="0.25">
      <c r="A106"/>
      <c r="B106"/>
      <c r="C106" s="2"/>
      <c r="D106" s="2"/>
      <c r="E106" s="2"/>
      <c r="F106" s="2"/>
      <c r="G106" s="2"/>
      <c r="H106" s="2"/>
      <c r="I106" s="2"/>
      <c r="J106" s="2"/>
      <c r="K106" s="2"/>
      <c r="L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AA106" s="2"/>
      <c r="AB106" s="2"/>
      <c r="AC106" s="2"/>
      <c r="AD106" s="2"/>
      <c r="AE106" s="2"/>
      <c r="AP106" s="1"/>
      <c r="AQ106" s="1"/>
      <c r="AR106" s="1"/>
      <c r="AS106" s="1"/>
      <c r="AT106" s="1"/>
      <c r="AU106" s="1"/>
    </row>
    <row r="107" spans="1:47" s="3" customFormat="1" x14ac:dyDescent="0.25">
      <c r="A107"/>
      <c r="B107"/>
      <c r="C107" s="2"/>
      <c r="D107" s="2"/>
      <c r="E107" s="2"/>
      <c r="F107" s="2"/>
      <c r="G107" s="2"/>
      <c r="H107" s="2"/>
      <c r="I107" s="2"/>
      <c r="J107" s="2"/>
      <c r="K107" s="2"/>
      <c r="L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AA107" s="2"/>
      <c r="AB107" s="2"/>
      <c r="AC107" s="2"/>
      <c r="AD107" s="2"/>
      <c r="AE107" s="2"/>
      <c r="AP107" s="1"/>
      <c r="AQ107" s="1"/>
      <c r="AR107" s="1"/>
      <c r="AS107" s="1"/>
      <c r="AT107" s="1"/>
      <c r="AU107" s="1"/>
    </row>
    <row r="108" spans="1:47" s="3" customFormat="1" x14ac:dyDescent="0.25">
      <c r="A108"/>
      <c r="B108"/>
      <c r="C108" s="2"/>
      <c r="D108" s="2"/>
      <c r="E108" s="2"/>
      <c r="F108" s="2"/>
      <c r="G108" s="2"/>
      <c r="H108" s="2"/>
      <c r="I108" s="2"/>
      <c r="J108" s="2"/>
      <c r="K108" s="2"/>
      <c r="L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AA108" s="2"/>
      <c r="AB108" s="2"/>
      <c r="AC108" s="2"/>
      <c r="AD108" s="2"/>
      <c r="AE108" s="2"/>
      <c r="AP108" s="1"/>
      <c r="AQ108" s="1"/>
      <c r="AR108" s="1"/>
      <c r="AS108" s="1"/>
      <c r="AT108" s="1"/>
      <c r="AU108" s="1"/>
    </row>
    <row r="109" spans="1:47" s="3" customFormat="1" x14ac:dyDescent="0.25">
      <c r="A109"/>
      <c r="B109"/>
      <c r="C109" s="2"/>
      <c r="D109" s="2"/>
      <c r="E109" s="2"/>
      <c r="F109" s="2"/>
      <c r="G109" s="2"/>
      <c r="H109" s="2"/>
      <c r="I109" s="2"/>
      <c r="J109" s="2"/>
      <c r="K109" s="2"/>
      <c r="L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AA109" s="2"/>
      <c r="AB109" s="2"/>
      <c r="AC109" s="2"/>
      <c r="AD109" s="2"/>
      <c r="AE109" s="2"/>
      <c r="AP109" s="1"/>
      <c r="AQ109" s="1"/>
      <c r="AR109" s="1"/>
      <c r="AS109" s="1"/>
      <c r="AT109" s="1"/>
      <c r="AU109" s="1"/>
    </row>
    <row r="110" spans="1:47" s="3" customFormat="1" x14ac:dyDescent="0.25">
      <c r="A110"/>
      <c r="B110"/>
      <c r="C110" s="2"/>
      <c r="D110" s="2"/>
      <c r="E110" s="2"/>
      <c r="F110" s="2"/>
      <c r="G110" s="2"/>
      <c r="H110" s="2"/>
      <c r="I110" s="2"/>
      <c r="J110" s="2"/>
      <c r="K110" s="2"/>
      <c r="L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AA110" s="2"/>
      <c r="AB110" s="2"/>
      <c r="AC110" s="2"/>
      <c r="AD110" s="2"/>
      <c r="AE110" s="2"/>
      <c r="AP110" s="1"/>
      <c r="AQ110" s="1"/>
      <c r="AR110" s="1"/>
      <c r="AS110" s="1"/>
      <c r="AT110" s="1"/>
      <c r="AU110" s="1"/>
    </row>
    <row r="111" spans="1:47" s="3" customFormat="1" x14ac:dyDescent="0.25">
      <c r="A111"/>
      <c r="B111"/>
      <c r="C111" s="2"/>
      <c r="D111" s="2"/>
      <c r="E111" s="2"/>
      <c r="F111" s="2"/>
      <c r="G111" s="2"/>
      <c r="H111" s="2"/>
      <c r="I111" s="2"/>
      <c r="J111" s="2"/>
      <c r="K111" s="2"/>
      <c r="L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AA111" s="2"/>
      <c r="AB111" s="2"/>
      <c r="AC111" s="2"/>
      <c r="AD111" s="2"/>
      <c r="AE111" s="2"/>
      <c r="AP111" s="1"/>
      <c r="AQ111" s="1"/>
      <c r="AR111" s="1"/>
      <c r="AS111" s="1"/>
      <c r="AT111" s="1"/>
      <c r="AU111" s="1"/>
    </row>
    <row r="112" spans="1:47" s="3" customFormat="1" x14ac:dyDescent="0.25">
      <c r="A112"/>
      <c r="B112"/>
      <c r="C112" s="2"/>
      <c r="D112" s="2"/>
      <c r="E112" s="2"/>
      <c r="F112" s="2"/>
      <c r="G112" s="2"/>
      <c r="H112" s="2"/>
      <c r="I112" s="2"/>
      <c r="J112" s="2"/>
      <c r="K112" s="2"/>
      <c r="L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AA112" s="2"/>
      <c r="AB112" s="2"/>
      <c r="AC112" s="2"/>
      <c r="AD112" s="2"/>
      <c r="AE112" s="2"/>
      <c r="AP112" s="1"/>
      <c r="AQ112" s="1"/>
      <c r="AR112" s="1"/>
      <c r="AS112" s="1"/>
      <c r="AT112" s="1"/>
      <c r="AU112" s="1"/>
    </row>
    <row r="113" spans="1:47" s="3" customFormat="1" x14ac:dyDescent="0.25">
      <c r="A113"/>
      <c r="B113"/>
      <c r="C113" s="2"/>
      <c r="D113" s="2"/>
      <c r="E113" s="2"/>
      <c r="F113" s="2"/>
      <c r="G113" s="2"/>
      <c r="H113" s="2"/>
      <c r="I113" s="2"/>
      <c r="J113" s="2"/>
      <c r="K113" s="2"/>
      <c r="L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AA113" s="2"/>
      <c r="AB113" s="2"/>
      <c r="AC113" s="2"/>
      <c r="AD113" s="2"/>
      <c r="AE113" s="2"/>
      <c r="AP113" s="1"/>
      <c r="AQ113" s="1"/>
      <c r="AR113" s="1"/>
      <c r="AS113" s="1"/>
      <c r="AT113" s="1"/>
      <c r="AU113" s="1"/>
    </row>
    <row r="114" spans="1:47" s="3" customFormat="1" x14ac:dyDescent="0.25">
      <c r="A114"/>
      <c r="B114"/>
      <c r="C114" s="2"/>
      <c r="D114" s="2"/>
      <c r="E114" s="2"/>
      <c r="F114" s="2"/>
      <c r="G114" s="2"/>
      <c r="H114" s="2"/>
      <c r="I114" s="2"/>
      <c r="J114" s="2"/>
      <c r="K114" s="2"/>
      <c r="L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AA114" s="2"/>
      <c r="AB114" s="2"/>
      <c r="AC114" s="2"/>
      <c r="AD114" s="2"/>
      <c r="AE114" s="2"/>
      <c r="AP114" s="1"/>
      <c r="AQ114" s="1"/>
      <c r="AR114" s="1"/>
      <c r="AS114" s="1"/>
      <c r="AT114" s="1"/>
      <c r="AU114" s="1"/>
    </row>
    <row r="115" spans="1:47" s="3" customFormat="1" x14ac:dyDescent="0.25">
      <c r="A115"/>
      <c r="B115"/>
      <c r="C115" s="2"/>
      <c r="D115" s="2"/>
      <c r="E115" s="2"/>
      <c r="F115" s="2"/>
      <c r="G115" s="2"/>
      <c r="H115" s="2"/>
      <c r="I115" s="2"/>
      <c r="J115" s="2"/>
      <c r="K115" s="2"/>
      <c r="L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AA115" s="2"/>
      <c r="AB115" s="2"/>
      <c r="AC115" s="2"/>
      <c r="AD115" s="2"/>
      <c r="AE115" s="2"/>
      <c r="AP115" s="1"/>
      <c r="AQ115" s="1"/>
      <c r="AR115" s="1"/>
      <c r="AS115" s="1"/>
      <c r="AT115" s="1"/>
      <c r="AU115" s="1"/>
    </row>
    <row r="116" spans="1:47" s="3" customFormat="1" x14ac:dyDescent="0.25">
      <c r="A116"/>
      <c r="B116"/>
      <c r="C116" s="2"/>
      <c r="D116" s="2"/>
      <c r="E116" s="2"/>
      <c r="F116" s="2"/>
      <c r="G116" s="2"/>
      <c r="H116" s="2"/>
      <c r="I116" s="2"/>
      <c r="J116" s="2"/>
      <c r="K116" s="2"/>
      <c r="L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AA116" s="2"/>
      <c r="AB116" s="2"/>
      <c r="AC116" s="2"/>
      <c r="AD116" s="2"/>
      <c r="AE116" s="2"/>
      <c r="AP116" s="1"/>
      <c r="AQ116" s="1"/>
      <c r="AR116" s="1"/>
      <c r="AS116" s="1"/>
      <c r="AT116" s="1"/>
      <c r="AU116" s="1"/>
    </row>
    <row r="117" spans="1:47" s="3" customFormat="1" x14ac:dyDescent="0.25">
      <c r="A117"/>
      <c r="B117"/>
      <c r="C117" s="2"/>
      <c r="D117" s="2"/>
      <c r="E117" s="2"/>
      <c r="F117" s="2"/>
      <c r="G117" s="2"/>
      <c r="H117" s="2"/>
      <c r="I117" s="2"/>
      <c r="J117" s="2"/>
      <c r="K117" s="2"/>
      <c r="L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AA117" s="2"/>
      <c r="AB117" s="2"/>
      <c r="AC117" s="2"/>
      <c r="AD117" s="2"/>
      <c r="AE117" s="2"/>
      <c r="AP117" s="1"/>
      <c r="AQ117" s="1"/>
      <c r="AR117" s="1"/>
      <c r="AS117" s="1"/>
      <c r="AT117" s="1"/>
      <c r="AU117" s="1"/>
    </row>
    <row r="118" spans="1:47" s="3" customFormat="1" x14ac:dyDescent="0.25">
      <c r="A118"/>
      <c r="B118"/>
      <c r="C118" s="2"/>
      <c r="D118" s="2"/>
      <c r="E118" s="2"/>
      <c r="F118" s="2"/>
      <c r="G118" s="2"/>
      <c r="H118" s="2"/>
      <c r="I118" s="2"/>
      <c r="J118" s="2"/>
      <c r="K118" s="2"/>
      <c r="L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AA118" s="2"/>
      <c r="AB118" s="2"/>
      <c r="AC118" s="2"/>
      <c r="AD118" s="2"/>
      <c r="AE118" s="2"/>
      <c r="AP118" s="1"/>
      <c r="AQ118" s="1"/>
      <c r="AR118" s="1"/>
      <c r="AS118" s="1"/>
      <c r="AT118" s="1"/>
      <c r="AU118" s="1"/>
    </row>
    <row r="119" spans="1:47" s="3" customFormat="1" x14ac:dyDescent="0.25">
      <c r="A119"/>
      <c r="B119"/>
      <c r="C119" s="2"/>
      <c r="D119" s="2"/>
      <c r="E119" s="2"/>
      <c r="F119" s="2"/>
      <c r="G119" s="2"/>
      <c r="H119" s="2"/>
      <c r="I119" s="2"/>
      <c r="J119" s="2"/>
      <c r="K119" s="2"/>
      <c r="L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AA119" s="2"/>
      <c r="AB119" s="2"/>
      <c r="AC119" s="2"/>
      <c r="AD119" s="2"/>
      <c r="AE119" s="2"/>
      <c r="AP119" s="1"/>
      <c r="AQ119" s="1"/>
      <c r="AR119" s="1"/>
      <c r="AS119" s="1"/>
      <c r="AT119" s="1"/>
      <c r="AU119" s="1"/>
    </row>
    <row r="120" spans="1:47" s="3" customFormat="1" x14ac:dyDescent="0.25">
      <c r="A120"/>
      <c r="B120"/>
      <c r="C120" s="2"/>
      <c r="D120" s="2"/>
      <c r="E120" s="2"/>
      <c r="F120" s="2"/>
      <c r="G120" s="2"/>
      <c r="H120" s="2"/>
      <c r="I120" s="2"/>
      <c r="J120" s="2"/>
      <c r="K120" s="2"/>
      <c r="L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AA120" s="2"/>
      <c r="AB120" s="2"/>
      <c r="AC120" s="2"/>
      <c r="AD120" s="2"/>
      <c r="AE120" s="2"/>
      <c r="AP120" s="1"/>
      <c r="AQ120" s="1"/>
      <c r="AR120" s="1"/>
      <c r="AS120" s="1"/>
      <c r="AT120" s="1"/>
      <c r="AU120" s="1"/>
    </row>
    <row r="121" spans="1:47" s="3" customFormat="1" x14ac:dyDescent="0.25">
      <c r="A121"/>
      <c r="B121"/>
      <c r="C121" s="2"/>
      <c r="D121" s="2"/>
      <c r="E121" s="2"/>
      <c r="F121" s="2"/>
      <c r="G121" s="2"/>
      <c r="H121" s="2"/>
      <c r="I121" s="2"/>
      <c r="J121" s="2"/>
      <c r="K121" s="2"/>
      <c r="L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AA121" s="2"/>
      <c r="AB121" s="2"/>
      <c r="AC121" s="2"/>
      <c r="AD121" s="2"/>
      <c r="AE121" s="2"/>
      <c r="AP121" s="1"/>
      <c r="AQ121" s="1"/>
      <c r="AR121" s="1"/>
      <c r="AS121" s="1"/>
      <c r="AT121" s="1"/>
      <c r="AU121" s="1"/>
    </row>
    <row r="122" spans="1:47" s="3" customFormat="1" x14ac:dyDescent="0.25">
      <c r="A122"/>
      <c r="B122"/>
      <c r="C122" s="2"/>
      <c r="D122" s="2"/>
      <c r="E122" s="2"/>
      <c r="F122" s="2"/>
      <c r="G122" s="2"/>
      <c r="H122" s="2"/>
      <c r="I122" s="2"/>
      <c r="J122" s="2"/>
      <c r="K122" s="2"/>
      <c r="L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AA122" s="2"/>
      <c r="AB122" s="2"/>
      <c r="AC122" s="2"/>
      <c r="AD122" s="2"/>
      <c r="AE122" s="2"/>
      <c r="AP122" s="1"/>
      <c r="AQ122" s="1"/>
      <c r="AR122" s="1"/>
      <c r="AS122" s="1"/>
      <c r="AT122" s="1"/>
      <c r="AU122" s="1"/>
    </row>
    <row r="123" spans="1:47" s="3" customFormat="1" x14ac:dyDescent="0.25">
      <c r="A123"/>
      <c r="B123"/>
      <c r="C123" s="2"/>
      <c r="D123" s="2"/>
      <c r="E123" s="2"/>
      <c r="F123" s="2"/>
      <c r="G123" s="2"/>
      <c r="H123" s="2"/>
      <c r="I123" s="2"/>
      <c r="J123" s="2"/>
      <c r="K123" s="2"/>
      <c r="L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AA123" s="2"/>
      <c r="AB123" s="2"/>
      <c r="AC123" s="2"/>
      <c r="AD123" s="2"/>
      <c r="AE123" s="2"/>
      <c r="AP123" s="1"/>
      <c r="AQ123" s="1"/>
      <c r="AR123" s="1"/>
      <c r="AS123" s="1"/>
      <c r="AT123" s="1"/>
      <c r="AU123" s="1"/>
    </row>
    <row r="124" spans="1:47" s="3" customFormat="1" x14ac:dyDescent="0.25">
      <c r="A124"/>
      <c r="B124"/>
      <c r="C124" s="2"/>
      <c r="D124" s="2"/>
      <c r="E124" s="2"/>
      <c r="F124" s="2"/>
      <c r="G124" s="2"/>
      <c r="H124" s="2"/>
      <c r="I124" s="2"/>
      <c r="J124" s="2"/>
      <c r="K124" s="2"/>
      <c r="L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AA124" s="2"/>
      <c r="AB124" s="2"/>
      <c r="AC124" s="2"/>
      <c r="AD124" s="2"/>
      <c r="AE124" s="2"/>
      <c r="AP124" s="1"/>
      <c r="AQ124" s="1"/>
      <c r="AR124" s="1"/>
      <c r="AS124" s="1"/>
      <c r="AT124" s="1"/>
      <c r="AU124" s="1"/>
    </row>
    <row r="125" spans="1:47" s="3" customFormat="1" x14ac:dyDescent="0.25">
      <c r="A125"/>
      <c r="B125"/>
      <c r="C125" s="2"/>
      <c r="D125" s="2"/>
      <c r="E125" s="2"/>
      <c r="F125" s="2"/>
      <c r="G125" s="2"/>
      <c r="H125" s="2"/>
      <c r="I125" s="2"/>
      <c r="J125" s="2"/>
      <c r="K125" s="2"/>
      <c r="L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AA125" s="2"/>
      <c r="AB125" s="2"/>
      <c r="AC125" s="2"/>
      <c r="AD125" s="2"/>
      <c r="AE125" s="2"/>
      <c r="AP125" s="1"/>
      <c r="AQ125" s="1"/>
      <c r="AR125" s="1"/>
      <c r="AS125" s="1"/>
      <c r="AT125" s="1"/>
      <c r="AU125" s="1"/>
    </row>
    <row r="126" spans="1:47" s="3" customFormat="1" x14ac:dyDescent="0.25">
      <c r="A126"/>
      <c r="B126"/>
      <c r="C126" s="2"/>
      <c r="D126" s="2"/>
      <c r="E126" s="2"/>
      <c r="F126" s="2"/>
      <c r="G126" s="2"/>
      <c r="H126" s="2"/>
      <c r="I126" s="2"/>
      <c r="J126" s="2"/>
      <c r="K126" s="2"/>
      <c r="L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AA126" s="2"/>
      <c r="AB126" s="2"/>
      <c r="AC126" s="2"/>
      <c r="AD126" s="2"/>
      <c r="AE126" s="2"/>
      <c r="AP126" s="1"/>
      <c r="AQ126" s="1"/>
      <c r="AR126" s="1"/>
      <c r="AS126" s="1"/>
      <c r="AT126" s="1"/>
      <c r="AU126" s="1"/>
    </row>
    <row r="127" spans="1:47" s="3" customFormat="1" x14ac:dyDescent="0.25">
      <c r="A127"/>
      <c r="B127"/>
      <c r="C127" s="2"/>
      <c r="D127" s="2"/>
      <c r="E127" s="2"/>
      <c r="F127" s="2"/>
      <c r="G127" s="2"/>
      <c r="H127" s="2"/>
      <c r="I127" s="2"/>
      <c r="J127" s="2"/>
      <c r="K127" s="2"/>
      <c r="L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AA127" s="2"/>
      <c r="AB127" s="2"/>
      <c r="AC127" s="2"/>
      <c r="AD127" s="2"/>
      <c r="AE127" s="2"/>
      <c r="AP127" s="1"/>
      <c r="AQ127" s="1"/>
      <c r="AR127" s="1"/>
      <c r="AS127" s="1"/>
      <c r="AT127" s="1"/>
      <c r="AU127" s="1"/>
    </row>
    <row r="128" spans="1:47" s="3" customFormat="1" x14ac:dyDescent="0.25">
      <c r="A128"/>
      <c r="B128"/>
      <c r="C128" s="2"/>
      <c r="D128" s="2"/>
      <c r="E128" s="2"/>
      <c r="F128" s="2"/>
      <c r="G128" s="2"/>
      <c r="H128" s="2"/>
      <c r="I128" s="2"/>
      <c r="J128" s="2"/>
      <c r="K128" s="2"/>
      <c r="L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AA128" s="2"/>
      <c r="AB128" s="2"/>
      <c r="AC128" s="2"/>
      <c r="AD128" s="2"/>
      <c r="AE128" s="2"/>
      <c r="AP128" s="1"/>
      <c r="AQ128" s="1"/>
      <c r="AR128" s="1"/>
      <c r="AS128" s="1"/>
      <c r="AT128" s="1"/>
      <c r="AU128" s="1"/>
    </row>
    <row r="129" spans="1:47" s="3" customFormat="1" x14ac:dyDescent="0.25">
      <c r="A129"/>
      <c r="B129"/>
      <c r="C129" s="2"/>
      <c r="D129" s="2"/>
      <c r="E129" s="2"/>
      <c r="F129" s="2"/>
      <c r="G129" s="2"/>
      <c r="H129" s="2"/>
      <c r="I129" s="2"/>
      <c r="J129" s="2"/>
      <c r="K129" s="2"/>
      <c r="L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AA129" s="2"/>
      <c r="AB129" s="2"/>
      <c r="AC129" s="2"/>
      <c r="AD129" s="2"/>
      <c r="AE129" s="2"/>
      <c r="AP129" s="1"/>
      <c r="AQ129" s="1"/>
      <c r="AR129" s="1"/>
      <c r="AS129" s="1"/>
      <c r="AT129" s="1"/>
      <c r="AU129" s="1"/>
    </row>
    <row r="130" spans="1:47" s="3" customFormat="1" x14ac:dyDescent="0.25">
      <c r="A130"/>
      <c r="B130"/>
      <c r="C130" s="2"/>
      <c r="D130" s="2"/>
      <c r="E130" s="2"/>
      <c r="F130" s="2"/>
      <c r="G130" s="2"/>
      <c r="H130" s="2"/>
      <c r="I130" s="2"/>
      <c r="J130" s="2"/>
      <c r="K130" s="2"/>
      <c r="L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AA130" s="2"/>
      <c r="AB130" s="2"/>
      <c r="AC130" s="2"/>
      <c r="AD130" s="2"/>
      <c r="AE130" s="2"/>
      <c r="AP130" s="1"/>
      <c r="AQ130" s="1"/>
      <c r="AR130" s="1"/>
      <c r="AS130" s="1"/>
      <c r="AT130" s="1"/>
      <c r="AU130" s="1"/>
    </row>
    <row r="131" spans="1:47" s="3" customFormat="1" x14ac:dyDescent="0.25">
      <c r="A131"/>
      <c r="B131"/>
      <c r="C131" s="2"/>
      <c r="D131" s="2"/>
      <c r="E131" s="2"/>
      <c r="F131" s="2"/>
      <c r="G131" s="2"/>
      <c r="H131" s="2"/>
      <c r="I131" s="2"/>
      <c r="J131" s="2"/>
      <c r="K131" s="2"/>
      <c r="L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AA131" s="2"/>
      <c r="AB131" s="2"/>
      <c r="AC131" s="2"/>
      <c r="AD131" s="2"/>
      <c r="AE131" s="2"/>
      <c r="AP131" s="1"/>
      <c r="AQ131" s="1"/>
      <c r="AR131" s="1"/>
      <c r="AS131" s="1"/>
      <c r="AT131" s="1"/>
      <c r="AU131" s="1"/>
    </row>
    <row r="132" spans="1:47" s="3" customFormat="1" x14ac:dyDescent="0.25">
      <c r="A132"/>
      <c r="B132"/>
      <c r="C132" s="2"/>
      <c r="D132" s="2"/>
      <c r="E132" s="2"/>
      <c r="F132" s="2"/>
      <c r="G132" s="2"/>
      <c r="H132" s="2"/>
      <c r="I132" s="2"/>
      <c r="J132" s="2"/>
      <c r="K132" s="2"/>
      <c r="L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AA132" s="2"/>
      <c r="AB132" s="2"/>
      <c r="AC132" s="2"/>
      <c r="AD132" s="2"/>
      <c r="AE132" s="2"/>
      <c r="AP132" s="1"/>
      <c r="AQ132" s="1"/>
      <c r="AR132" s="1"/>
      <c r="AS132" s="1"/>
      <c r="AT132" s="1"/>
      <c r="AU132" s="1"/>
    </row>
    <row r="133" spans="1:47" s="3" customFormat="1" x14ac:dyDescent="0.25">
      <c r="A133"/>
      <c r="B133"/>
      <c r="C133" s="2"/>
      <c r="D133" s="2"/>
      <c r="E133" s="2"/>
      <c r="F133" s="2"/>
      <c r="G133" s="2"/>
      <c r="H133" s="2"/>
      <c r="I133" s="2"/>
      <c r="J133" s="2"/>
      <c r="K133" s="2"/>
      <c r="L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AA133" s="2"/>
      <c r="AB133" s="2"/>
      <c r="AC133" s="2"/>
      <c r="AD133" s="2"/>
      <c r="AE133" s="2"/>
      <c r="AP133" s="1"/>
      <c r="AQ133" s="1"/>
      <c r="AR133" s="1"/>
      <c r="AS133" s="1"/>
      <c r="AT133" s="1"/>
      <c r="AU133" s="1"/>
    </row>
    <row r="134" spans="1:47" s="3" customFormat="1" x14ac:dyDescent="0.25">
      <c r="A134"/>
      <c r="B134"/>
      <c r="C134" s="2"/>
      <c r="D134" s="2"/>
      <c r="E134" s="2"/>
      <c r="F134" s="2"/>
      <c r="G134" s="2"/>
      <c r="H134" s="2"/>
      <c r="I134" s="2"/>
      <c r="J134" s="2"/>
      <c r="K134" s="2"/>
      <c r="L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AA134" s="2"/>
      <c r="AB134" s="2"/>
      <c r="AC134" s="2"/>
      <c r="AD134" s="2"/>
      <c r="AE134" s="2"/>
      <c r="AP134" s="1"/>
      <c r="AQ134" s="1"/>
      <c r="AR134" s="1"/>
      <c r="AS134" s="1"/>
      <c r="AT134" s="1"/>
      <c r="AU134" s="1"/>
    </row>
    <row r="135" spans="1:47" s="3" customFormat="1" x14ac:dyDescent="0.25">
      <c r="A135"/>
      <c r="B135"/>
      <c r="C135" s="2"/>
      <c r="D135" s="2"/>
      <c r="E135" s="2"/>
      <c r="F135" s="2"/>
      <c r="G135" s="2"/>
      <c r="H135" s="2"/>
      <c r="I135" s="2"/>
      <c r="J135" s="2"/>
      <c r="K135" s="2"/>
      <c r="L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AA135" s="2"/>
      <c r="AB135" s="2"/>
      <c r="AC135" s="2"/>
      <c r="AD135" s="2"/>
      <c r="AE135" s="2"/>
      <c r="AP135" s="1"/>
      <c r="AQ135" s="1"/>
      <c r="AR135" s="1"/>
      <c r="AS135" s="1"/>
      <c r="AT135" s="1"/>
      <c r="AU135" s="1"/>
    </row>
    <row r="136" spans="1:47" s="3" customFormat="1" x14ac:dyDescent="0.25">
      <c r="A136"/>
      <c r="B136"/>
      <c r="C136" s="2"/>
      <c r="D136" s="2"/>
      <c r="E136" s="2"/>
      <c r="F136" s="2"/>
      <c r="G136" s="2"/>
      <c r="H136" s="2"/>
      <c r="I136" s="2"/>
      <c r="J136" s="2"/>
      <c r="K136" s="2"/>
      <c r="L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AA136" s="2"/>
      <c r="AB136" s="2"/>
      <c r="AC136" s="2"/>
      <c r="AD136" s="2"/>
      <c r="AE136" s="2"/>
      <c r="AP136" s="1"/>
      <c r="AQ136" s="1"/>
      <c r="AR136" s="1"/>
      <c r="AS136" s="1"/>
      <c r="AT136" s="1"/>
      <c r="AU136" s="1"/>
    </row>
    <row r="137" spans="1:47" s="3" customFormat="1" x14ac:dyDescent="0.25">
      <c r="A137"/>
      <c r="B137"/>
      <c r="C137" s="2"/>
      <c r="D137" s="2"/>
      <c r="E137" s="2"/>
      <c r="F137" s="2"/>
      <c r="G137" s="2"/>
      <c r="H137" s="2"/>
      <c r="I137" s="2"/>
      <c r="J137" s="2"/>
      <c r="K137" s="2"/>
      <c r="L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AA137" s="2"/>
      <c r="AB137" s="2"/>
      <c r="AC137" s="2"/>
      <c r="AD137" s="2"/>
      <c r="AE137" s="2"/>
      <c r="AP137" s="1"/>
      <c r="AQ137" s="1"/>
      <c r="AR137" s="1"/>
      <c r="AS137" s="1"/>
      <c r="AT137" s="1"/>
      <c r="AU137" s="1"/>
    </row>
    <row r="138" spans="1:47" s="3" customFormat="1" x14ac:dyDescent="0.25">
      <c r="A138"/>
      <c r="B138"/>
      <c r="C138" s="2"/>
      <c r="D138" s="2"/>
      <c r="E138" s="2"/>
      <c r="F138" s="2"/>
      <c r="G138" s="2"/>
      <c r="H138" s="2"/>
      <c r="I138" s="2"/>
      <c r="J138" s="2"/>
      <c r="K138" s="2"/>
      <c r="L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AA138" s="2"/>
      <c r="AB138" s="2"/>
      <c r="AC138" s="2"/>
      <c r="AD138" s="2"/>
      <c r="AE138" s="2"/>
      <c r="AP138" s="1"/>
      <c r="AQ138" s="1"/>
      <c r="AR138" s="1"/>
      <c r="AS138" s="1"/>
      <c r="AT138" s="1"/>
      <c r="AU138" s="1"/>
    </row>
    <row r="139" spans="1:47" s="3" customFormat="1" x14ac:dyDescent="0.25">
      <c r="A139"/>
      <c r="B139"/>
      <c r="C139" s="2"/>
      <c r="D139" s="2"/>
      <c r="E139" s="2"/>
      <c r="F139" s="2"/>
      <c r="G139" s="2"/>
      <c r="H139" s="2"/>
      <c r="I139" s="2"/>
      <c r="J139" s="2"/>
      <c r="K139" s="2"/>
      <c r="L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AA139" s="2"/>
      <c r="AB139" s="2"/>
      <c r="AC139" s="2"/>
      <c r="AD139" s="2"/>
      <c r="AE139" s="2"/>
      <c r="AP139" s="1"/>
      <c r="AQ139" s="1"/>
      <c r="AR139" s="1"/>
      <c r="AS139" s="1"/>
      <c r="AT139" s="1"/>
      <c r="AU139" s="1"/>
    </row>
    <row r="140" spans="1:47" s="3" customFormat="1" x14ac:dyDescent="0.25">
      <c r="A140"/>
      <c r="B140"/>
      <c r="C140" s="2"/>
      <c r="D140" s="2"/>
      <c r="E140" s="2"/>
      <c r="F140" s="2"/>
      <c r="G140" s="2"/>
      <c r="H140" s="2"/>
      <c r="I140" s="2"/>
      <c r="J140" s="2"/>
      <c r="K140" s="2"/>
      <c r="L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AA140" s="2"/>
      <c r="AB140" s="2"/>
      <c r="AC140" s="2"/>
      <c r="AD140" s="2"/>
      <c r="AE140" s="2"/>
      <c r="AP140" s="1"/>
      <c r="AQ140" s="1"/>
      <c r="AR140" s="1"/>
      <c r="AS140" s="1"/>
      <c r="AT140" s="1"/>
      <c r="AU140" s="1"/>
    </row>
    <row r="141" spans="1:47" s="3" customFormat="1" x14ac:dyDescent="0.25">
      <c r="A141"/>
      <c r="B141"/>
      <c r="C141" s="2"/>
      <c r="D141" s="2"/>
      <c r="E141" s="2"/>
      <c r="F141" s="2"/>
      <c r="G141" s="2"/>
      <c r="H141" s="2"/>
      <c r="I141" s="2"/>
      <c r="J141" s="2"/>
      <c r="K141" s="2"/>
      <c r="L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AA141" s="2"/>
      <c r="AB141" s="2"/>
      <c r="AC141" s="2"/>
      <c r="AD141" s="2"/>
      <c r="AE141" s="2"/>
      <c r="AP141" s="1"/>
      <c r="AQ141" s="1"/>
      <c r="AR141" s="1"/>
      <c r="AS141" s="1"/>
      <c r="AT141" s="1"/>
      <c r="AU141" s="1"/>
    </row>
    <row r="142" spans="1:47" s="3" customFormat="1" x14ac:dyDescent="0.25">
      <c r="A142"/>
      <c r="B142"/>
      <c r="C142" s="2"/>
      <c r="D142" s="2"/>
      <c r="E142" s="2"/>
      <c r="F142" s="2"/>
      <c r="G142" s="2"/>
      <c r="H142" s="2"/>
      <c r="I142" s="2"/>
      <c r="J142" s="2"/>
      <c r="K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AA142" s="2"/>
      <c r="AB142" s="2"/>
      <c r="AC142" s="2"/>
      <c r="AD142" s="2"/>
      <c r="AE142" s="2"/>
      <c r="AP142" s="1"/>
      <c r="AQ142" s="1"/>
      <c r="AR142" s="1"/>
      <c r="AS142" s="1"/>
      <c r="AT142" s="1"/>
      <c r="AU142" s="1"/>
    </row>
    <row r="143" spans="1:47" s="3" customFormat="1" x14ac:dyDescent="0.25">
      <c r="A143"/>
      <c r="B143"/>
      <c r="C143" s="2"/>
      <c r="D143" s="2"/>
      <c r="E143" s="2"/>
      <c r="F143" s="2"/>
      <c r="G143" s="2"/>
      <c r="H143" s="2"/>
      <c r="I143" s="2"/>
      <c r="J143" s="2"/>
      <c r="K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AA143" s="2"/>
      <c r="AB143" s="2"/>
      <c r="AC143" s="2"/>
      <c r="AD143" s="2"/>
      <c r="AE143" s="2"/>
      <c r="AP143" s="1"/>
      <c r="AQ143" s="1"/>
      <c r="AR143" s="1"/>
      <c r="AS143" s="1"/>
      <c r="AT143" s="1"/>
      <c r="AU143" s="1"/>
    </row>
    <row r="144" spans="1:47" s="3" customFormat="1" x14ac:dyDescent="0.25">
      <c r="A144"/>
      <c r="B144"/>
      <c r="C144" s="2"/>
      <c r="D144" s="2"/>
      <c r="E144" s="2"/>
      <c r="F144" s="2"/>
      <c r="G144" s="2"/>
      <c r="H144" s="2"/>
      <c r="I144" s="2"/>
      <c r="J144" s="2"/>
      <c r="K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AA144" s="2"/>
      <c r="AB144" s="2"/>
      <c r="AC144" s="2"/>
      <c r="AD144" s="2"/>
      <c r="AE144" s="2"/>
      <c r="AP144" s="1"/>
      <c r="AQ144" s="1"/>
      <c r="AR144" s="1"/>
      <c r="AS144" s="1"/>
      <c r="AT144" s="1"/>
      <c r="AU144" s="1"/>
    </row>
    <row r="145" spans="1:47" s="3" customFormat="1" x14ac:dyDescent="0.25">
      <c r="A145"/>
      <c r="B145"/>
      <c r="C145" s="2"/>
      <c r="D145" s="2"/>
      <c r="E145" s="2"/>
      <c r="F145" s="2"/>
      <c r="G145" s="2"/>
      <c r="H145" s="2"/>
      <c r="I145" s="2"/>
      <c r="J145" s="2"/>
      <c r="K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AA145" s="2"/>
      <c r="AB145" s="2"/>
      <c r="AC145" s="2"/>
      <c r="AD145" s="2"/>
      <c r="AE145" s="2"/>
      <c r="AP145" s="1"/>
      <c r="AQ145" s="1"/>
      <c r="AR145" s="1"/>
      <c r="AS145" s="1"/>
      <c r="AT145" s="1"/>
      <c r="AU145" s="1"/>
    </row>
    <row r="146" spans="1:47" s="3" customFormat="1" x14ac:dyDescent="0.25">
      <c r="A146"/>
      <c r="B146"/>
      <c r="C146" s="2"/>
      <c r="D146" s="2"/>
      <c r="E146" s="2"/>
      <c r="F146" s="2"/>
      <c r="G146" s="2"/>
      <c r="H146" s="2"/>
      <c r="I146" s="2"/>
      <c r="J146" s="2"/>
      <c r="K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AA146" s="2"/>
      <c r="AB146" s="2"/>
      <c r="AC146" s="2"/>
      <c r="AD146" s="2"/>
      <c r="AE146" s="2"/>
      <c r="AP146" s="1"/>
      <c r="AQ146" s="1"/>
      <c r="AR146" s="1"/>
      <c r="AS146" s="1"/>
      <c r="AT146" s="1"/>
      <c r="AU146" s="1"/>
    </row>
    <row r="147" spans="1:47" s="3" customFormat="1" x14ac:dyDescent="0.25">
      <c r="A147"/>
      <c r="B147"/>
      <c r="C147" s="2"/>
      <c r="D147" s="2"/>
      <c r="E147" s="2"/>
      <c r="F147" s="2"/>
      <c r="G147" s="2"/>
      <c r="H147" s="2"/>
      <c r="I147" s="2"/>
      <c r="J147" s="2"/>
      <c r="K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AA147" s="2"/>
      <c r="AB147" s="2"/>
      <c r="AC147" s="2"/>
      <c r="AD147" s="2"/>
      <c r="AE147" s="2"/>
      <c r="AP147" s="1"/>
      <c r="AQ147" s="1"/>
      <c r="AR147" s="1"/>
      <c r="AS147" s="1"/>
      <c r="AT147" s="1"/>
      <c r="AU147" s="1"/>
    </row>
    <row r="148" spans="1:47" s="3" customFormat="1" x14ac:dyDescent="0.25">
      <c r="A148"/>
      <c r="B148"/>
      <c r="C148" s="2"/>
      <c r="D148" s="2"/>
      <c r="E148" s="2"/>
      <c r="F148" s="2"/>
      <c r="G148" s="2"/>
      <c r="H148" s="2"/>
      <c r="I148" s="2"/>
      <c r="J148" s="2"/>
      <c r="K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AA148" s="2"/>
      <c r="AB148" s="2"/>
      <c r="AC148" s="2"/>
      <c r="AD148" s="2"/>
      <c r="AE148" s="2"/>
      <c r="AP148" s="1"/>
      <c r="AQ148" s="1"/>
      <c r="AR148" s="1"/>
      <c r="AS148" s="1"/>
      <c r="AT148" s="1"/>
      <c r="AU148" s="1"/>
    </row>
    <row r="149" spans="1:47" s="3" customFormat="1" x14ac:dyDescent="0.25">
      <c r="A149"/>
      <c r="B149"/>
      <c r="C149" s="2"/>
      <c r="D149" s="2"/>
      <c r="E149" s="2"/>
      <c r="F149" s="2"/>
      <c r="G149" s="2"/>
      <c r="H149" s="2"/>
      <c r="I149" s="2"/>
      <c r="J149" s="2"/>
      <c r="K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AA149" s="2"/>
      <c r="AB149" s="2"/>
      <c r="AC149" s="2"/>
      <c r="AD149" s="2"/>
      <c r="AE149" s="2"/>
      <c r="AP149" s="1"/>
      <c r="AQ149" s="1"/>
      <c r="AR149" s="1"/>
      <c r="AS149" s="1"/>
      <c r="AT149" s="1"/>
      <c r="AU149" s="1"/>
    </row>
    <row r="150" spans="1:47" s="3" customFormat="1" x14ac:dyDescent="0.25">
      <c r="A150"/>
      <c r="B150"/>
      <c r="C150" s="2"/>
      <c r="D150" s="2"/>
      <c r="E150" s="2"/>
      <c r="F150" s="2"/>
      <c r="G150" s="2"/>
      <c r="H150" s="2"/>
      <c r="I150" s="2"/>
      <c r="J150" s="2"/>
      <c r="K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AA150" s="2"/>
      <c r="AB150" s="2"/>
      <c r="AC150" s="2"/>
      <c r="AD150" s="2"/>
      <c r="AE150" s="2"/>
      <c r="AP150" s="1"/>
      <c r="AQ150" s="1"/>
      <c r="AR150" s="1"/>
      <c r="AS150" s="1"/>
      <c r="AT150" s="1"/>
      <c r="AU150" s="1"/>
    </row>
    <row r="151" spans="1:47" s="3" customFormat="1" x14ac:dyDescent="0.25">
      <c r="A151"/>
      <c r="B151"/>
      <c r="C151" s="2"/>
      <c r="D151" s="2"/>
      <c r="E151" s="2"/>
      <c r="F151" s="2"/>
      <c r="G151" s="2"/>
      <c r="H151" s="2"/>
      <c r="I151" s="2"/>
      <c r="J151" s="2"/>
      <c r="K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AA151" s="2"/>
      <c r="AB151" s="2"/>
      <c r="AC151" s="2"/>
      <c r="AD151" s="2"/>
      <c r="AE151" s="2"/>
      <c r="AP151" s="1"/>
      <c r="AQ151" s="1"/>
      <c r="AR151" s="1"/>
      <c r="AS151" s="1"/>
      <c r="AT151" s="1"/>
      <c r="AU151" s="1"/>
    </row>
    <row r="152" spans="1:47" s="3" customFormat="1" x14ac:dyDescent="0.25">
      <c r="A152"/>
      <c r="B152"/>
      <c r="C152" s="2"/>
      <c r="D152" s="2"/>
      <c r="E152" s="2"/>
      <c r="F152" s="2"/>
      <c r="G152" s="2"/>
      <c r="H152" s="2"/>
      <c r="I152" s="2"/>
      <c r="J152" s="2"/>
      <c r="K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AA152" s="2"/>
      <c r="AB152" s="2"/>
      <c r="AC152" s="2"/>
      <c r="AD152" s="2"/>
      <c r="AE152" s="2"/>
      <c r="AP152" s="1"/>
      <c r="AQ152" s="1"/>
      <c r="AR152" s="1"/>
      <c r="AS152" s="1"/>
      <c r="AT152" s="1"/>
      <c r="AU152" s="1"/>
    </row>
    <row r="153" spans="1:47" s="3" customFormat="1" x14ac:dyDescent="0.25">
      <c r="A153"/>
      <c r="B153"/>
      <c r="C153" s="2"/>
      <c r="D153" s="2"/>
      <c r="E153" s="2"/>
      <c r="F153" s="2"/>
      <c r="G153" s="2"/>
      <c r="H153" s="2"/>
      <c r="I153" s="2"/>
      <c r="J153" s="2"/>
      <c r="K153" s="2"/>
      <c r="L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AA153" s="2"/>
      <c r="AB153" s="2"/>
      <c r="AC153" s="2"/>
      <c r="AD153" s="2"/>
      <c r="AE153" s="2"/>
      <c r="AP153" s="1"/>
      <c r="AQ153" s="1"/>
      <c r="AR153" s="1"/>
      <c r="AS153" s="1"/>
      <c r="AT153" s="1"/>
      <c r="AU153" s="1"/>
    </row>
    <row r="154" spans="1:47" s="3" customFormat="1" x14ac:dyDescent="0.25">
      <c r="A154"/>
      <c r="B154"/>
      <c r="C154" s="2"/>
      <c r="D154" s="2"/>
      <c r="E154" s="2"/>
      <c r="F154" s="2"/>
      <c r="G154" s="2"/>
      <c r="H154" s="2"/>
      <c r="I154" s="2"/>
      <c r="J154" s="2"/>
      <c r="K154" s="2"/>
      <c r="L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AA154" s="2"/>
      <c r="AB154" s="2"/>
      <c r="AC154" s="2"/>
      <c r="AD154" s="2"/>
      <c r="AE154" s="2"/>
      <c r="AP154" s="1"/>
      <c r="AQ154" s="1"/>
      <c r="AR154" s="1"/>
      <c r="AS154" s="1"/>
      <c r="AT154" s="1"/>
      <c r="AU154" s="1"/>
    </row>
    <row r="155" spans="1:47" s="3" customFormat="1" x14ac:dyDescent="0.25">
      <c r="A155"/>
      <c r="B155"/>
      <c r="C155" s="2"/>
      <c r="D155" s="2"/>
      <c r="E155" s="2"/>
      <c r="F155" s="2"/>
      <c r="G155" s="2"/>
      <c r="H155" s="2"/>
      <c r="I155" s="2"/>
      <c r="J155" s="2"/>
      <c r="K155" s="2"/>
      <c r="L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AA155" s="2"/>
      <c r="AB155" s="2"/>
      <c r="AC155" s="2"/>
      <c r="AD155" s="2"/>
      <c r="AE155" s="2"/>
      <c r="AP155" s="1"/>
      <c r="AQ155" s="1"/>
      <c r="AR155" s="1"/>
      <c r="AS155" s="1"/>
      <c r="AT155" s="1"/>
      <c r="AU155" s="1"/>
    </row>
    <row r="156" spans="1:47" s="3" customFormat="1" x14ac:dyDescent="0.25">
      <c r="A156"/>
      <c r="B156"/>
      <c r="C156" s="2"/>
      <c r="D156" s="2"/>
      <c r="E156" s="2"/>
      <c r="F156" s="2"/>
      <c r="G156" s="2"/>
      <c r="H156" s="2"/>
      <c r="I156" s="2"/>
      <c r="J156" s="2"/>
      <c r="K156" s="2"/>
      <c r="L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AA156" s="2"/>
      <c r="AB156" s="2"/>
      <c r="AC156" s="2"/>
      <c r="AD156" s="2"/>
      <c r="AE156" s="2"/>
      <c r="AP156" s="1"/>
      <c r="AQ156" s="1"/>
      <c r="AR156" s="1"/>
      <c r="AS156" s="1"/>
      <c r="AT156" s="1"/>
      <c r="AU156" s="1"/>
    </row>
    <row r="157" spans="1:47" s="3" customFormat="1" x14ac:dyDescent="0.25">
      <c r="A157"/>
      <c r="B157"/>
      <c r="C157" s="2"/>
      <c r="D157" s="2"/>
      <c r="E157" s="2"/>
      <c r="F157" s="2"/>
      <c r="G157" s="2"/>
      <c r="H157" s="2"/>
      <c r="I157" s="2"/>
      <c r="J157" s="2"/>
      <c r="K157" s="2"/>
      <c r="L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AA157" s="2"/>
      <c r="AB157" s="2"/>
      <c r="AC157" s="2"/>
      <c r="AD157" s="2"/>
      <c r="AE157" s="2"/>
      <c r="AP157" s="1"/>
      <c r="AQ157" s="1"/>
      <c r="AR157" s="1"/>
      <c r="AS157" s="1"/>
      <c r="AT157" s="1"/>
      <c r="AU157" s="1"/>
    </row>
    <row r="158" spans="1:47" s="3" customFormat="1" x14ac:dyDescent="0.25">
      <c r="A158"/>
      <c r="B158"/>
      <c r="C158" s="2"/>
      <c r="D158" s="2"/>
      <c r="E158" s="2"/>
      <c r="F158" s="2"/>
      <c r="G158" s="2"/>
      <c r="H158" s="2"/>
      <c r="I158" s="2"/>
      <c r="J158" s="2"/>
      <c r="K158" s="2"/>
      <c r="L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AA158" s="2"/>
      <c r="AB158" s="2"/>
      <c r="AC158" s="2"/>
      <c r="AD158" s="2"/>
      <c r="AE158" s="2"/>
      <c r="AP158" s="1"/>
      <c r="AQ158" s="1"/>
      <c r="AR158" s="1"/>
      <c r="AS158" s="1"/>
      <c r="AT158" s="1"/>
      <c r="AU158" s="1"/>
    </row>
    <row r="159" spans="1:47" s="3" customFormat="1" x14ac:dyDescent="0.25">
      <c r="A159"/>
      <c r="B159"/>
      <c r="C159" s="2"/>
      <c r="D159" s="2"/>
      <c r="E159" s="2"/>
      <c r="F159" s="2"/>
      <c r="G159" s="2"/>
      <c r="H159" s="2"/>
      <c r="I159" s="2"/>
      <c r="J159" s="2"/>
      <c r="K159" s="2"/>
      <c r="L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AA159" s="2"/>
      <c r="AB159" s="2"/>
      <c r="AC159" s="2"/>
      <c r="AD159" s="2"/>
      <c r="AE159" s="2"/>
      <c r="AP159" s="1"/>
      <c r="AQ159" s="1"/>
      <c r="AR159" s="1"/>
      <c r="AS159" s="1"/>
      <c r="AT159" s="1"/>
      <c r="AU159" s="1"/>
    </row>
    <row r="160" spans="1:47" s="3" customFormat="1" x14ac:dyDescent="0.25">
      <c r="A160"/>
      <c r="B160"/>
      <c r="C160" s="2"/>
      <c r="D160" s="2"/>
      <c r="E160" s="2"/>
      <c r="F160" s="2"/>
      <c r="G160" s="2"/>
      <c r="H160" s="2"/>
      <c r="I160" s="2"/>
      <c r="J160" s="2"/>
      <c r="K160" s="2"/>
      <c r="L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AA160" s="2"/>
      <c r="AB160" s="2"/>
      <c r="AC160" s="2"/>
      <c r="AD160" s="2"/>
      <c r="AE160" s="2"/>
      <c r="AP160" s="1"/>
      <c r="AQ160" s="1"/>
      <c r="AR160" s="1"/>
      <c r="AS160" s="1"/>
      <c r="AT160" s="1"/>
      <c r="AU160" s="1"/>
    </row>
    <row r="161" spans="1:47" s="3" customFormat="1" x14ac:dyDescent="0.25">
      <c r="A161"/>
      <c r="B161"/>
      <c r="C161" s="2"/>
      <c r="D161" s="2"/>
      <c r="E161" s="2"/>
      <c r="F161" s="2"/>
      <c r="G161" s="2"/>
      <c r="H161" s="2"/>
      <c r="I161" s="2"/>
      <c r="J161" s="2"/>
      <c r="K161" s="2"/>
      <c r="L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AA161" s="2"/>
      <c r="AB161" s="2"/>
      <c r="AC161" s="2"/>
      <c r="AD161" s="2"/>
      <c r="AE161" s="2"/>
      <c r="AP161" s="1"/>
      <c r="AQ161" s="1"/>
      <c r="AR161" s="1"/>
      <c r="AS161" s="1"/>
      <c r="AT161" s="1"/>
      <c r="AU161" s="1"/>
    </row>
    <row r="162" spans="1:47" s="3" customFormat="1" x14ac:dyDescent="0.25">
      <c r="A162"/>
      <c r="B162"/>
      <c r="C162" s="2"/>
      <c r="D162" s="2"/>
      <c r="E162" s="2"/>
      <c r="F162" s="2"/>
      <c r="G162" s="2"/>
      <c r="H162" s="2"/>
      <c r="I162" s="2"/>
      <c r="J162" s="2"/>
      <c r="K162" s="2"/>
      <c r="L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AA162" s="2"/>
      <c r="AB162" s="2"/>
      <c r="AC162" s="2"/>
      <c r="AD162" s="2"/>
      <c r="AE162" s="2"/>
      <c r="AP162" s="1"/>
      <c r="AQ162" s="1"/>
      <c r="AR162" s="1"/>
      <c r="AS162" s="1"/>
      <c r="AT162" s="1"/>
      <c r="AU162" s="1"/>
    </row>
    <row r="163" spans="1:47" s="3" customFormat="1" x14ac:dyDescent="0.25">
      <c r="A163"/>
      <c r="B163"/>
      <c r="C163" s="2"/>
      <c r="D163" s="2"/>
      <c r="E163" s="2"/>
      <c r="F163" s="2"/>
      <c r="G163" s="2"/>
      <c r="H163" s="2"/>
      <c r="I163" s="2"/>
      <c r="J163" s="2"/>
      <c r="K163" s="2"/>
      <c r="L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AA163" s="2"/>
      <c r="AB163" s="2"/>
      <c r="AC163" s="2"/>
      <c r="AD163" s="2"/>
      <c r="AE163" s="2"/>
      <c r="AP163" s="1"/>
      <c r="AQ163" s="1"/>
      <c r="AR163" s="1"/>
      <c r="AS163" s="1"/>
      <c r="AT163" s="1"/>
      <c r="AU163" s="1"/>
    </row>
    <row r="164" spans="1:47" s="3" customFormat="1" x14ac:dyDescent="0.25">
      <c r="A164"/>
      <c r="B164"/>
      <c r="C164" s="2"/>
      <c r="D164" s="2"/>
      <c r="E164" s="2"/>
      <c r="F164" s="2"/>
      <c r="G164" s="2"/>
      <c r="H164" s="2"/>
      <c r="I164" s="2"/>
      <c r="J164" s="2"/>
      <c r="K164" s="2"/>
      <c r="L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AA164" s="2"/>
      <c r="AB164" s="2"/>
      <c r="AC164" s="2"/>
      <c r="AD164" s="2"/>
      <c r="AE164" s="2"/>
      <c r="AP164" s="1"/>
      <c r="AQ164" s="1"/>
      <c r="AR164" s="1"/>
      <c r="AS164" s="1"/>
      <c r="AT164" s="1"/>
      <c r="AU164" s="1"/>
    </row>
    <row r="165" spans="1:47" s="3" customFormat="1" x14ac:dyDescent="0.25">
      <c r="A165"/>
      <c r="B165"/>
      <c r="C165" s="2"/>
      <c r="D165" s="2"/>
      <c r="E165" s="2"/>
      <c r="F165" s="2"/>
      <c r="G165" s="2"/>
      <c r="H165" s="2"/>
      <c r="I165" s="2"/>
      <c r="J165" s="2"/>
      <c r="K165" s="2"/>
      <c r="L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AA165" s="2"/>
      <c r="AB165" s="2"/>
      <c r="AC165" s="2"/>
      <c r="AD165" s="2"/>
      <c r="AE165" s="2"/>
      <c r="AP165" s="1"/>
      <c r="AQ165" s="1"/>
      <c r="AR165" s="1"/>
      <c r="AS165" s="1"/>
      <c r="AT165" s="1"/>
      <c r="AU165" s="1"/>
    </row>
    <row r="166" spans="1:47" s="3" customFormat="1" x14ac:dyDescent="0.25">
      <c r="A166"/>
      <c r="B166"/>
      <c r="C166" s="2"/>
      <c r="D166" s="2"/>
      <c r="E166" s="2"/>
      <c r="F166" s="2"/>
      <c r="G166" s="2"/>
      <c r="H166" s="2"/>
      <c r="I166" s="2"/>
      <c r="J166" s="2"/>
      <c r="K166" s="2"/>
      <c r="L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AA166" s="2"/>
      <c r="AB166" s="2"/>
      <c r="AC166" s="2"/>
      <c r="AD166" s="2"/>
      <c r="AE166" s="2"/>
      <c r="AP166" s="1"/>
      <c r="AQ166" s="1"/>
      <c r="AR166" s="1"/>
      <c r="AS166" s="1"/>
      <c r="AT166" s="1"/>
      <c r="AU166" s="1"/>
    </row>
    <row r="167" spans="1:47" s="3" customFormat="1" x14ac:dyDescent="0.25">
      <c r="A167"/>
      <c r="B167"/>
      <c r="C167" s="2"/>
      <c r="D167" s="2"/>
      <c r="E167" s="2"/>
      <c r="F167" s="2"/>
      <c r="G167" s="2"/>
      <c r="H167" s="2"/>
      <c r="I167" s="2"/>
      <c r="J167" s="2"/>
      <c r="K167" s="2"/>
      <c r="L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AA167" s="2"/>
      <c r="AB167" s="2"/>
      <c r="AC167" s="2"/>
      <c r="AD167" s="2"/>
      <c r="AE167" s="2"/>
      <c r="AP167" s="1"/>
      <c r="AQ167" s="1"/>
      <c r="AR167" s="1"/>
      <c r="AS167" s="1"/>
      <c r="AT167" s="1"/>
      <c r="AU167" s="1"/>
    </row>
    <row r="168" spans="1:47" s="3" customFormat="1" x14ac:dyDescent="0.25">
      <c r="A168"/>
      <c r="B168"/>
      <c r="C168" s="2"/>
      <c r="D168" s="2"/>
      <c r="E168" s="2"/>
      <c r="F168" s="2"/>
      <c r="G168" s="2"/>
      <c r="H168" s="2"/>
      <c r="I168" s="2"/>
      <c r="J168" s="2"/>
      <c r="K168" s="2"/>
      <c r="L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AA168" s="2"/>
      <c r="AB168" s="2"/>
      <c r="AC168" s="2"/>
      <c r="AD168" s="2"/>
      <c r="AE168" s="2"/>
      <c r="AP168" s="1"/>
      <c r="AQ168" s="1"/>
      <c r="AR168" s="1"/>
      <c r="AS168" s="1"/>
      <c r="AT168" s="1"/>
      <c r="AU168" s="1"/>
    </row>
    <row r="169" spans="1:47" s="3" customFormat="1" x14ac:dyDescent="0.25">
      <c r="A169"/>
      <c r="B169"/>
      <c r="C169" s="2"/>
      <c r="D169" s="2"/>
      <c r="E169" s="2"/>
      <c r="F169" s="2"/>
      <c r="G169" s="2"/>
      <c r="H169" s="2"/>
      <c r="I169" s="2"/>
      <c r="J169" s="2"/>
      <c r="K169" s="2"/>
      <c r="L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AA169" s="2"/>
      <c r="AB169" s="2"/>
      <c r="AC169" s="2"/>
      <c r="AD169" s="2"/>
      <c r="AE169" s="2"/>
      <c r="AP169" s="1"/>
      <c r="AQ169" s="1"/>
      <c r="AR169" s="1"/>
      <c r="AS169" s="1"/>
      <c r="AT169" s="1"/>
      <c r="AU169" s="1"/>
    </row>
    <row r="170" spans="1:47" s="3" customFormat="1" x14ac:dyDescent="0.25">
      <c r="A170"/>
      <c r="B170"/>
      <c r="C170" s="2"/>
      <c r="D170" s="2"/>
      <c r="E170" s="2"/>
      <c r="F170" s="2"/>
      <c r="G170" s="2"/>
      <c r="H170" s="2"/>
      <c r="I170" s="2"/>
      <c r="J170" s="2"/>
      <c r="K170" s="2"/>
      <c r="L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AA170" s="2"/>
      <c r="AB170" s="2"/>
      <c r="AC170" s="2"/>
      <c r="AD170" s="2"/>
      <c r="AE170" s="2"/>
      <c r="AP170" s="1"/>
      <c r="AQ170" s="1"/>
      <c r="AR170" s="1"/>
      <c r="AS170" s="1"/>
      <c r="AT170" s="1"/>
      <c r="AU170" s="1"/>
    </row>
    <row r="171" spans="1:47" s="3" customFormat="1" x14ac:dyDescent="0.25">
      <c r="A171"/>
      <c r="B171"/>
      <c r="C171" s="2"/>
      <c r="D171" s="2"/>
      <c r="E171" s="2"/>
      <c r="F171" s="2"/>
      <c r="G171" s="2"/>
      <c r="H171" s="2"/>
      <c r="I171" s="2"/>
      <c r="J171" s="2"/>
      <c r="K171" s="2"/>
      <c r="L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AA171" s="2"/>
      <c r="AB171" s="2"/>
      <c r="AC171" s="2"/>
      <c r="AD171" s="2"/>
      <c r="AE171" s="2"/>
      <c r="AP171" s="1"/>
      <c r="AQ171" s="1"/>
      <c r="AR171" s="1"/>
      <c r="AS171" s="1"/>
      <c r="AT171" s="1"/>
      <c r="AU171" s="1"/>
    </row>
    <row r="172" spans="1:47" s="3" customFormat="1" x14ac:dyDescent="0.25">
      <c r="A172"/>
      <c r="B172"/>
      <c r="C172" s="2"/>
      <c r="D172" s="2"/>
      <c r="E172" s="2"/>
      <c r="F172" s="2"/>
      <c r="G172" s="2"/>
      <c r="H172" s="2"/>
      <c r="I172" s="2"/>
      <c r="J172" s="2"/>
      <c r="K172" s="2"/>
      <c r="L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AA172" s="2"/>
      <c r="AB172" s="2"/>
      <c r="AC172" s="2"/>
      <c r="AD172" s="2"/>
      <c r="AE172" s="2"/>
      <c r="AP172" s="1"/>
      <c r="AQ172" s="1"/>
      <c r="AR172" s="1"/>
      <c r="AS172" s="1"/>
      <c r="AT172" s="1"/>
      <c r="AU172" s="1"/>
    </row>
    <row r="173" spans="1:47" s="3" customFormat="1" x14ac:dyDescent="0.25">
      <c r="A173"/>
      <c r="B173"/>
      <c r="C173" s="2"/>
      <c r="D173" s="2"/>
      <c r="E173" s="2"/>
      <c r="F173" s="2"/>
      <c r="G173" s="2"/>
      <c r="H173" s="2"/>
      <c r="I173" s="2"/>
      <c r="J173" s="2"/>
      <c r="K173" s="2"/>
      <c r="L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AA173" s="2"/>
      <c r="AB173" s="2"/>
      <c r="AC173" s="2"/>
      <c r="AD173" s="2"/>
      <c r="AE173" s="2"/>
      <c r="AP173" s="1"/>
      <c r="AQ173" s="1"/>
      <c r="AR173" s="1"/>
      <c r="AS173" s="1"/>
      <c r="AT173" s="1"/>
      <c r="AU173" s="1"/>
    </row>
    <row r="174" spans="1:47" s="3" customFormat="1" x14ac:dyDescent="0.25">
      <c r="A174"/>
      <c r="B174"/>
      <c r="C174" s="2"/>
      <c r="D174" s="2"/>
      <c r="E174" s="2"/>
      <c r="F174" s="2"/>
      <c r="G174" s="2"/>
      <c r="H174" s="2"/>
      <c r="I174" s="2"/>
      <c r="J174" s="2"/>
      <c r="K174" s="2"/>
      <c r="L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AA174" s="2"/>
      <c r="AB174" s="2"/>
      <c r="AC174" s="2"/>
      <c r="AD174" s="2"/>
      <c r="AE174" s="2"/>
      <c r="AP174" s="1"/>
      <c r="AQ174" s="1"/>
      <c r="AR174" s="1"/>
      <c r="AS174" s="1"/>
      <c r="AT174" s="1"/>
      <c r="AU174" s="1"/>
    </row>
    <row r="175" spans="1:47" s="3" customFormat="1" x14ac:dyDescent="0.25">
      <c r="A175"/>
      <c r="B175"/>
      <c r="C175" s="2"/>
      <c r="D175" s="2"/>
      <c r="E175" s="2"/>
      <c r="F175" s="2"/>
      <c r="G175" s="2"/>
      <c r="H175" s="2"/>
      <c r="I175" s="2"/>
      <c r="J175" s="2"/>
      <c r="K175" s="2"/>
      <c r="L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AA175" s="2"/>
      <c r="AB175" s="2"/>
      <c r="AC175" s="2"/>
      <c r="AD175" s="2"/>
      <c r="AE175" s="2"/>
      <c r="AP175" s="1"/>
      <c r="AQ175" s="1"/>
      <c r="AR175" s="1"/>
      <c r="AS175" s="1"/>
      <c r="AT175" s="1"/>
      <c r="AU175" s="1"/>
    </row>
    <row r="176" spans="1:47" s="3" customFormat="1" x14ac:dyDescent="0.25">
      <c r="A176"/>
      <c r="B176"/>
      <c r="C176" s="2"/>
      <c r="D176" s="2"/>
      <c r="E176" s="2"/>
      <c r="F176" s="2"/>
      <c r="G176" s="2"/>
      <c r="H176" s="2"/>
      <c r="I176" s="2"/>
      <c r="J176" s="2"/>
      <c r="K176" s="2"/>
      <c r="L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AA176" s="2"/>
      <c r="AB176" s="2"/>
      <c r="AC176" s="2"/>
      <c r="AD176" s="2"/>
      <c r="AE176" s="2"/>
      <c r="AP176" s="1"/>
      <c r="AQ176" s="1"/>
      <c r="AR176" s="1"/>
      <c r="AS176" s="1"/>
      <c r="AT176" s="1"/>
      <c r="AU176" s="1"/>
    </row>
    <row r="177" spans="1:47" s="3" customFormat="1" x14ac:dyDescent="0.25">
      <c r="A177"/>
      <c r="B177"/>
      <c r="C177" s="2"/>
      <c r="D177" s="2"/>
      <c r="E177" s="2"/>
      <c r="F177" s="2"/>
      <c r="G177" s="2"/>
      <c r="H177" s="2"/>
      <c r="I177" s="2"/>
      <c r="J177" s="2"/>
      <c r="K177" s="2"/>
      <c r="L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AA177" s="2"/>
      <c r="AB177" s="2"/>
      <c r="AC177" s="2"/>
      <c r="AD177" s="2"/>
      <c r="AE177" s="2"/>
      <c r="AP177" s="1"/>
      <c r="AQ177" s="1"/>
      <c r="AR177" s="1"/>
      <c r="AS177" s="1"/>
      <c r="AT177" s="1"/>
      <c r="AU177" s="1"/>
    </row>
    <row r="178" spans="1:47" s="3" customFormat="1" x14ac:dyDescent="0.25">
      <c r="A178"/>
      <c r="B178"/>
      <c r="C178" s="2"/>
      <c r="D178" s="2"/>
      <c r="E178" s="2"/>
      <c r="F178" s="2"/>
      <c r="G178" s="2"/>
      <c r="H178" s="2"/>
      <c r="I178" s="2"/>
      <c r="J178" s="2"/>
      <c r="K178" s="2"/>
      <c r="L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AA178" s="2"/>
      <c r="AB178" s="2"/>
      <c r="AC178" s="2"/>
      <c r="AD178" s="2"/>
      <c r="AE178" s="2"/>
      <c r="AP178" s="1"/>
      <c r="AQ178" s="1"/>
      <c r="AR178" s="1"/>
      <c r="AS178" s="1"/>
      <c r="AT178" s="1"/>
      <c r="AU178" s="1"/>
    </row>
    <row r="179" spans="1:47" s="3" customFormat="1" x14ac:dyDescent="0.25">
      <c r="A179"/>
      <c r="B179"/>
      <c r="C179" s="2"/>
      <c r="D179" s="2"/>
      <c r="E179" s="2"/>
      <c r="F179" s="2"/>
      <c r="G179" s="2"/>
      <c r="H179" s="2"/>
      <c r="I179" s="2"/>
      <c r="J179" s="2"/>
      <c r="K179" s="2"/>
      <c r="L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AA179" s="2"/>
      <c r="AB179" s="2"/>
      <c r="AC179" s="2"/>
      <c r="AD179" s="2"/>
      <c r="AE179" s="2"/>
      <c r="AP179" s="1"/>
      <c r="AQ179" s="1"/>
      <c r="AR179" s="1"/>
      <c r="AS179" s="1"/>
      <c r="AT179" s="1"/>
      <c r="AU179" s="1"/>
    </row>
    <row r="180" spans="1:47" s="3" customFormat="1" x14ac:dyDescent="0.25">
      <c r="A180"/>
      <c r="B180"/>
      <c r="C180" s="2"/>
      <c r="D180" s="2"/>
      <c r="E180" s="2"/>
      <c r="F180" s="2"/>
      <c r="G180" s="2"/>
      <c r="H180" s="2"/>
      <c r="I180" s="2"/>
      <c r="J180" s="2"/>
      <c r="K180" s="2"/>
      <c r="L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AA180" s="2"/>
      <c r="AB180" s="2"/>
      <c r="AC180" s="2"/>
      <c r="AD180" s="2"/>
      <c r="AE180" s="2"/>
      <c r="AP180" s="1"/>
      <c r="AQ180" s="1"/>
      <c r="AR180" s="1"/>
      <c r="AS180" s="1"/>
      <c r="AT180" s="1"/>
      <c r="AU180" s="1"/>
    </row>
    <row r="181" spans="1:47" s="3" customFormat="1" x14ac:dyDescent="0.25">
      <c r="A181"/>
      <c r="B181"/>
      <c r="C181" s="2"/>
      <c r="D181" s="2"/>
      <c r="E181" s="2"/>
      <c r="F181" s="2"/>
      <c r="G181" s="2"/>
      <c r="H181" s="2"/>
      <c r="I181" s="2"/>
      <c r="J181" s="2"/>
      <c r="K181" s="2"/>
      <c r="L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AA181" s="2"/>
      <c r="AB181" s="2"/>
      <c r="AC181" s="2"/>
      <c r="AD181" s="2"/>
      <c r="AE181" s="2"/>
      <c r="AP181" s="1"/>
      <c r="AQ181" s="1"/>
      <c r="AR181" s="1"/>
      <c r="AS181" s="1"/>
      <c r="AT181" s="1"/>
      <c r="AU181" s="1"/>
    </row>
    <row r="182" spans="1:47" s="3" customFormat="1" x14ac:dyDescent="0.25">
      <c r="A182"/>
      <c r="B182"/>
      <c r="C182" s="2"/>
      <c r="D182" s="2"/>
      <c r="E182" s="2"/>
      <c r="F182" s="2"/>
      <c r="G182" s="2"/>
      <c r="H182" s="2"/>
      <c r="I182" s="2"/>
      <c r="J182" s="2"/>
      <c r="K182" s="2"/>
      <c r="L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AA182" s="2"/>
      <c r="AB182" s="2"/>
      <c r="AC182" s="2"/>
      <c r="AD182" s="2"/>
      <c r="AE182" s="2"/>
      <c r="AP182" s="1"/>
      <c r="AQ182" s="1"/>
      <c r="AR182" s="1"/>
      <c r="AS182" s="1"/>
      <c r="AT182" s="1"/>
      <c r="AU182" s="1"/>
    </row>
    <row r="183" spans="1:47" s="3" customFormat="1" x14ac:dyDescent="0.25">
      <c r="A183"/>
      <c r="B183"/>
      <c r="C183" s="2"/>
      <c r="D183" s="2"/>
      <c r="E183" s="2"/>
      <c r="F183" s="2"/>
      <c r="G183" s="2"/>
      <c r="H183" s="2"/>
      <c r="I183" s="2"/>
      <c r="J183" s="2"/>
      <c r="K183" s="2"/>
      <c r="L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AA183" s="2"/>
      <c r="AB183" s="2"/>
      <c r="AC183" s="2"/>
      <c r="AD183" s="2"/>
      <c r="AE183" s="2"/>
      <c r="AP183" s="1"/>
      <c r="AQ183" s="1"/>
      <c r="AR183" s="1"/>
      <c r="AS183" s="1"/>
      <c r="AT183" s="1"/>
      <c r="AU183" s="1"/>
    </row>
    <row r="184" spans="1:47" s="3" customFormat="1" x14ac:dyDescent="0.25">
      <c r="A184"/>
      <c r="B184"/>
      <c r="C184" s="2"/>
      <c r="D184" s="2"/>
      <c r="E184" s="2"/>
      <c r="F184" s="2"/>
      <c r="G184" s="2"/>
      <c r="H184" s="2"/>
      <c r="I184" s="2"/>
      <c r="J184" s="2"/>
      <c r="K184" s="2"/>
      <c r="L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AA184" s="2"/>
      <c r="AB184" s="2"/>
      <c r="AC184" s="2"/>
      <c r="AD184" s="2"/>
      <c r="AE184" s="2"/>
      <c r="AP184" s="1"/>
      <c r="AQ184" s="1"/>
      <c r="AR184" s="1"/>
      <c r="AS184" s="1"/>
      <c r="AT184" s="1"/>
      <c r="AU184" s="1"/>
    </row>
    <row r="185" spans="1:47" s="3" customFormat="1" x14ac:dyDescent="0.25">
      <c r="A185"/>
      <c r="B185"/>
      <c r="C185" s="2"/>
      <c r="D185" s="2"/>
      <c r="E185" s="2"/>
      <c r="F185" s="2"/>
      <c r="G185" s="2"/>
      <c r="H185" s="2"/>
      <c r="I185" s="2"/>
      <c r="J185" s="2"/>
      <c r="K185" s="2"/>
      <c r="L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AA185" s="2"/>
      <c r="AB185" s="2"/>
      <c r="AC185" s="2"/>
      <c r="AD185" s="2"/>
      <c r="AE185" s="2"/>
      <c r="AP185" s="1"/>
      <c r="AQ185" s="1"/>
      <c r="AR185" s="1"/>
      <c r="AS185" s="1"/>
      <c r="AT185" s="1"/>
      <c r="AU185" s="1"/>
    </row>
    <row r="186" spans="1:47" s="3" customFormat="1" x14ac:dyDescent="0.25">
      <c r="A186"/>
      <c r="B186"/>
      <c r="C186" s="2"/>
      <c r="D186" s="2"/>
      <c r="E186" s="2"/>
      <c r="F186" s="2"/>
      <c r="G186" s="2"/>
      <c r="H186" s="2"/>
      <c r="I186" s="2"/>
      <c r="J186" s="2"/>
      <c r="K186" s="2"/>
      <c r="L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AA186" s="2"/>
      <c r="AB186" s="2"/>
      <c r="AC186" s="2"/>
      <c r="AD186" s="2"/>
      <c r="AE186" s="2"/>
      <c r="AP186" s="1"/>
      <c r="AQ186" s="1"/>
      <c r="AR186" s="1"/>
      <c r="AS186" s="1"/>
      <c r="AT186" s="1"/>
      <c r="AU186" s="1"/>
    </row>
    <row r="187" spans="1:47" s="3" customFormat="1" x14ac:dyDescent="0.25">
      <c r="A187"/>
      <c r="B187"/>
      <c r="C187" s="2"/>
      <c r="D187" s="2"/>
      <c r="E187" s="2"/>
      <c r="F187" s="2"/>
      <c r="G187" s="2"/>
      <c r="H187" s="2"/>
      <c r="I187" s="2"/>
      <c r="J187" s="2"/>
      <c r="K187" s="2"/>
      <c r="L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AA187" s="2"/>
      <c r="AB187" s="2"/>
      <c r="AC187" s="2"/>
      <c r="AD187" s="2"/>
      <c r="AE187" s="2"/>
      <c r="AP187" s="1"/>
      <c r="AQ187" s="1"/>
      <c r="AR187" s="1"/>
      <c r="AS187" s="1"/>
      <c r="AT187" s="1"/>
      <c r="AU187" s="1"/>
    </row>
    <row r="188" spans="1:47" s="3" customFormat="1" x14ac:dyDescent="0.25">
      <c r="A188"/>
      <c r="B188"/>
      <c r="C188" s="2"/>
      <c r="D188" s="2"/>
      <c r="E188" s="2"/>
      <c r="F188" s="2"/>
      <c r="G188" s="2"/>
      <c r="H188" s="2"/>
      <c r="I188" s="2"/>
      <c r="J188" s="2"/>
      <c r="K188" s="2"/>
      <c r="L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AA188" s="2"/>
      <c r="AB188" s="2"/>
      <c r="AC188" s="2"/>
      <c r="AD188" s="2"/>
      <c r="AE188" s="2"/>
      <c r="AP188" s="1"/>
      <c r="AQ188" s="1"/>
      <c r="AR188" s="1"/>
      <c r="AS188" s="1"/>
      <c r="AT188" s="1"/>
      <c r="AU188" s="1"/>
    </row>
    <row r="189" spans="1:47" s="3" customFormat="1" x14ac:dyDescent="0.25">
      <c r="A189"/>
      <c r="B189"/>
      <c r="C189" s="2"/>
      <c r="D189" s="2"/>
      <c r="E189" s="2"/>
      <c r="F189" s="2"/>
      <c r="G189" s="2"/>
      <c r="H189" s="2"/>
      <c r="I189" s="2"/>
      <c r="J189" s="2"/>
      <c r="K189" s="2"/>
      <c r="L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AA189" s="2"/>
      <c r="AB189" s="2"/>
      <c r="AC189" s="2"/>
      <c r="AD189" s="2"/>
      <c r="AE189" s="2"/>
      <c r="AP189" s="1"/>
      <c r="AQ189" s="1"/>
      <c r="AR189" s="1"/>
      <c r="AS189" s="1"/>
      <c r="AT189" s="1"/>
      <c r="AU189" s="1"/>
    </row>
    <row r="190" spans="1:47" s="3" customFormat="1" x14ac:dyDescent="0.25">
      <c r="A190"/>
      <c r="B190"/>
      <c r="C190" s="2"/>
      <c r="D190" s="2"/>
      <c r="E190" s="2"/>
      <c r="F190" s="2"/>
      <c r="G190" s="2"/>
      <c r="H190" s="2"/>
      <c r="I190" s="2"/>
      <c r="J190" s="2"/>
      <c r="K190" s="2"/>
      <c r="L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AA190" s="2"/>
      <c r="AB190" s="2"/>
      <c r="AC190" s="2"/>
      <c r="AD190" s="2"/>
      <c r="AE190" s="2"/>
      <c r="AP190" s="1"/>
      <c r="AQ190" s="1"/>
      <c r="AR190" s="1"/>
      <c r="AS190" s="1"/>
      <c r="AT190" s="1"/>
      <c r="AU190" s="1"/>
    </row>
    <row r="191" spans="1:47" s="3" customFormat="1" x14ac:dyDescent="0.25">
      <c r="A191"/>
      <c r="B191"/>
      <c r="C191" s="2"/>
      <c r="D191" s="2"/>
      <c r="E191" s="2"/>
      <c r="F191" s="2"/>
      <c r="G191" s="2"/>
      <c r="H191" s="2"/>
      <c r="I191" s="2"/>
      <c r="J191" s="2"/>
      <c r="K191" s="2"/>
      <c r="L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AA191" s="2"/>
      <c r="AB191" s="2"/>
      <c r="AC191" s="2"/>
      <c r="AD191" s="2"/>
      <c r="AE191" s="2"/>
      <c r="AP191" s="1"/>
      <c r="AQ191" s="1"/>
      <c r="AR191" s="1"/>
      <c r="AS191" s="1"/>
      <c r="AT191" s="1"/>
      <c r="AU191" s="1"/>
    </row>
    <row r="192" spans="1:47" s="3" customFormat="1" x14ac:dyDescent="0.25">
      <c r="A192"/>
      <c r="B192"/>
      <c r="C192" s="2"/>
      <c r="D192" s="2"/>
      <c r="E192" s="2"/>
      <c r="F192" s="2"/>
      <c r="G192" s="2"/>
      <c r="H192" s="2"/>
      <c r="I192" s="2"/>
      <c r="J192" s="2"/>
      <c r="K192" s="2"/>
      <c r="L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AA192" s="2"/>
      <c r="AB192" s="2"/>
      <c r="AC192" s="2"/>
      <c r="AD192" s="2"/>
      <c r="AE192" s="2"/>
      <c r="AP192" s="1"/>
      <c r="AQ192" s="1"/>
      <c r="AR192" s="1"/>
      <c r="AS192" s="1"/>
      <c r="AT192" s="1"/>
      <c r="AU192" s="1"/>
    </row>
    <row r="193" spans="1:47" s="3" customFormat="1" x14ac:dyDescent="0.25">
      <c r="A193"/>
      <c r="B193"/>
      <c r="C193" s="2"/>
      <c r="D193" s="2"/>
      <c r="E193" s="2"/>
      <c r="F193" s="2"/>
      <c r="G193" s="2"/>
      <c r="H193" s="2"/>
      <c r="I193" s="2"/>
      <c r="J193" s="2"/>
      <c r="K193" s="2"/>
      <c r="L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AA193" s="2"/>
      <c r="AB193" s="2"/>
      <c r="AC193" s="2"/>
      <c r="AD193" s="2"/>
      <c r="AE193" s="2"/>
      <c r="AP193" s="1"/>
      <c r="AQ193" s="1"/>
      <c r="AR193" s="1"/>
      <c r="AS193" s="1"/>
      <c r="AT193" s="1"/>
      <c r="AU193" s="1"/>
    </row>
    <row r="194" spans="1:47" s="3" customFormat="1" x14ac:dyDescent="0.25">
      <c r="A194"/>
      <c r="B194"/>
      <c r="C194" s="2"/>
      <c r="D194" s="2"/>
      <c r="E194" s="2"/>
      <c r="F194" s="2"/>
      <c r="G194" s="2"/>
      <c r="H194" s="2"/>
      <c r="I194" s="2"/>
      <c r="J194" s="2"/>
      <c r="K194" s="2"/>
      <c r="L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AA194" s="2"/>
      <c r="AB194" s="2"/>
      <c r="AC194" s="2"/>
      <c r="AD194" s="2"/>
      <c r="AE194" s="2"/>
      <c r="AP194" s="1"/>
      <c r="AQ194" s="1"/>
      <c r="AR194" s="1"/>
      <c r="AS194" s="1"/>
      <c r="AT194" s="1"/>
      <c r="AU194" s="1"/>
    </row>
    <row r="195" spans="1:47" s="3" customFormat="1" x14ac:dyDescent="0.25">
      <c r="A195"/>
      <c r="B195"/>
      <c r="C195" s="2"/>
      <c r="D195" s="2"/>
      <c r="E195" s="2"/>
      <c r="F195" s="2"/>
      <c r="G195" s="2"/>
      <c r="H195" s="2"/>
      <c r="I195" s="2"/>
      <c r="J195" s="2"/>
      <c r="K195" s="2"/>
      <c r="L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AA195" s="2"/>
      <c r="AB195" s="2"/>
      <c r="AC195" s="2"/>
      <c r="AD195" s="2"/>
      <c r="AE195" s="2"/>
      <c r="AP195" s="1"/>
      <c r="AQ195" s="1"/>
      <c r="AR195" s="1"/>
      <c r="AS195" s="1"/>
      <c r="AT195" s="1"/>
      <c r="AU195" s="1"/>
    </row>
    <row r="196" spans="1:47" s="3" customFormat="1" x14ac:dyDescent="0.25">
      <c r="A196"/>
      <c r="B196"/>
      <c r="C196" s="2"/>
      <c r="D196" s="2"/>
      <c r="E196" s="2"/>
      <c r="F196" s="2"/>
      <c r="G196" s="2"/>
      <c r="H196" s="2"/>
      <c r="I196" s="2"/>
      <c r="J196" s="2"/>
      <c r="K196" s="2"/>
      <c r="L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AA196" s="2"/>
      <c r="AB196" s="2"/>
      <c r="AC196" s="2"/>
      <c r="AD196" s="2"/>
      <c r="AE196" s="2"/>
      <c r="AP196" s="1"/>
      <c r="AQ196" s="1"/>
      <c r="AR196" s="1"/>
      <c r="AS196" s="1"/>
      <c r="AT196" s="1"/>
      <c r="AU196" s="1"/>
    </row>
    <row r="197" spans="1:47" s="3" customFormat="1" x14ac:dyDescent="0.25">
      <c r="A197"/>
      <c r="B197"/>
      <c r="C197" s="2"/>
      <c r="D197" s="2"/>
      <c r="E197" s="2"/>
      <c r="F197" s="2"/>
      <c r="G197" s="2"/>
      <c r="H197" s="2"/>
      <c r="I197" s="2"/>
      <c r="J197" s="2"/>
      <c r="K197" s="2"/>
      <c r="L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AA197" s="2"/>
      <c r="AB197" s="2"/>
      <c r="AC197" s="2"/>
      <c r="AD197" s="2"/>
      <c r="AE197" s="2"/>
      <c r="AP197" s="1"/>
      <c r="AQ197" s="1"/>
      <c r="AR197" s="1"/>
      <c r="AS197" s="1"/>
      <c r="AT197" s="1"/>
      <c r="AU197" s="1"/>
    </row>
    <row r="198" spans="1:47" s="3" customFormat="1" x14ac:dyDescent="0.25">
      <c r="A198"/>
      <c r="B198"/>
      <c r="C198" s="2"/>
      <c r="D198" s="2"/>
      <c r="E198" s="2"/>
      <c r="F198" s="2"/>
      <c r="G198" s="2"/>
      <c r="H198" s="2"/>
      <c r="I198" s="2"/>
      <c r="J198" s="2"/>
      <c r="K198" s="2"/>
      <c r="L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AA198" s="2"/>
      <c r="AB198" s="2"/>
      <c r="AC198" s="2"/>
      <c r="AD198" s="2"/>
      <c r="AE198" s="2"/>
      <c r="AP198" s="1"/>
      <c r="AQ198" s="1"/>
      <c r="AR198" s="1"/>
      <c r="AS198" s="1"/>
      <c r="AT198" s="1"/>
      <c r="AU198" s="1"/>
    </row>
    <row r="199" spans="1:47" s="3" customFormat="1" x14ac:dyDescent="0.25">
      <c r="A199"/>
      <c r="B199"/>
      <c r="C199" s="2"/>
      <c r="D199" s="2"/>
      <c r="E199" s="2"/>
      <c r="F199" s="2"/>
      <c r="G199" s="2"/>
      <c r="H199" s="2"/>
      <c r="I199" s="2"/>
      <c r="J199" s="2"/>
      <c r="K199" s="2"/>
      <c r="L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AA199" s="2"/>
      <c r="AB199" s="2"/>
      <c r="AC199" s="2"/>
      <c r="AD199" s="2"/>
      <c r="AE199" s="2"/>
      <c r="AP199" s="1"/>
      <c r="AQ199" s="1"/>
      <c r="AR199" s="1"/>
      <c r="AS199" s="1"/>
      <c r="AT199" s="1"/>
      <c r="AU199" s="1"/>
    </row>
    <row r="200" spans="1:47" s="3" customFormat="1" x14ac:dyDescent="0.25">
      <c r="A200"/>
      <c r="B200"/>
      <c r="C200" s="2"/>
      <c r="D200" s="2"/>
      <c r="E200" s="2"/>
      <c r="F200" s="2"/>
      <c r="G200" s="2"/>
      <c r="H200" s="2"/>
      <c r="I200" s="2"/>
      <c r="J200" s="2"/>
      <c r="K200" s="2"/>
      <c r="L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AA200" s="2"/>
      <c r="AB200" s="2"/>
      <c r="AC200" s="2"/>
      <c r="AD200" s="2"/>
      <c r="AE200" s="2"/>
      <c r="AP200" s="1"/>
      <c r="AQ200" s="1"/>
      <c r="AR200" s="1"/>
      <c r="AS200" s="1"/>
      <c r="AT200" s="1"/>
      <c r="AU200" s="1"/>
    </row>
    <row r="201" spans="1:47" s="3" customFormat="1" x14ac:dyDescent="0.25">
      <c r="A201"/>
      <c r="B201"/>
      <c r="C201" s="2"/>
      <c r="D201" s="2"/>
      <c r="E201" s="2"/>
      <c r="F201" s="2"/>
      <c r="G201" s="2"/>
      <c r="H201" s="2"/>
      <c r="I201" s="2"/>
      <c r="J201" s="2"/>
      <c r="K201" s="2"/>
      <c r="L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AA201" s="2"/>
      <c r="AB201" s="2"/>
      <c r="AC201" s="2"/>
      <c r="AD201" s="2"/>
      <c r="AE201" s="2"/>
      <c r="AP201" s="1"/>
      <c r="AQ201" s="1"/>
      <c r="AR201" s="1"/>
      <c r="AS201" s="1"/>
      <c r="AT201" s="1"/>
      <c r="AU201" s="1"/>
    </row>
    <row r="202" spans="1:47" s="3" customFormat="1" x14ac:dyDescent="0.25">
      <c r="A202"/>
      <c r="B202"/>
      <c r="C202" s="2"/>
      <c r="D202" s="2"/>
      <c r="E202" s="2"/>
      <c r="F202" s="2"/>
      <c r="G202" s="2"/>
      <c r="H202" s="2"/>
      <c r="I202" s="2"/>
      <c r="J202" s="2"/>
      <c r="K202" s="2"/>
      <c r="L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AA202" s="2"/>
      <c r="AB202" s="2"/>
      <c r="AC202" s="2"/>
      <c r="AD202" s="2"/>
      <c r="AE202" s="2"/>
      <c r="AP202" s="1"/>
      <c r="AQ202" s="1"/>
      <c r="AR202" s="1"/>
      <c r="AS202" s="1"/>
      <c r="AT202" s="1"/>
      <c r="AU202" s="1"/>
    </row>
    <row r="203" spans="1:47" s="3" customFormat="1" x14ac:dyDescent="0.25">
      <c r="A203"/>
      <c r="B203"/>
      <c r="C203" s="2"/>
      <c r="D203" s="2"/>
      <c r="E203" s="2"/>
      <c r="F203" s="2"/>
      <c r="G203" s="2"/>
      <c r="H203" s="2"/>
      <c r="I203" s="2"/>
      <c r="J203" s="2"/>
      <c r="K203" s="2"/>
      <c r="L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AA203" s="2"/>
      <c r="AB203" s="2"/>
      <c r="AC203" s="2"/>
      <c r="AD203" s="2"/>
      <c r="AE203" s="2"/>
      <c r="AP203" s="1"/>
      <c r="AQ203" s="1"/>
      <c r="AR203" s="1"/>
      <c r="AS203" s="1"/>
      <c r="AT203" s="1"/>
      <c r="AU203" s="1"/>
    </row>
    <row r="204" spans="1:47" s="3" customFormat="1" x14ac:dyDescent="0.25">
      <c r="A204"/>
      <c r="B204"/>
      <c r="C204" s="2"/>
      <c r="D204" s="2"/>
      <c r="E204" s="2"/>
      <c r="F204" s="2"/>
      <c r="G204" s="2"/>
      <c r="H204" s="2"/>
      <c r="I204" s="2"/>
      <c r="J204" s="2"/>
      <c r="K204" s="2"/>
      <c r="L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AA204" s="2"/>
      <c r="AB204" s="2"/>
      <c r="AC204" s="2"/>
      <c r="AD204" s="2"/>
      <c r="AE204" s="2"/>
      <c r="AP204" s="1"/>
      <c r="AQ204" s="1"/>
      <c r="AR204" s="1"/>
      <c r="AS204" s="1"/>
      <c r="AT204" s="1"/>
      <c r="AU204" s="1"/>
    </row>
    <row r="205" spans="1:47" s="3" customFormat="1" x14ac:dyDescent="0.25">
      <c r="A205"/>
      <c r="B205"/>
      <c r="C205" s="2"/>
      <c r="D205" s="2"/>
      <c r="E205" s="2"/>
      <c r="F205" s="2"/>
      <c r="G205" s="2"/>
      <c r="H205" s="2"/>
      <c r="I205" s="2"/>
      <c r="J205" s="2"/>
      <c r="K205" s="2"/>
      <c r="L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AA205" s="2"/>
      <c r="AB205" s="2"/>
      <c r="AC205" s="2"/>
      <c r="AD205" s="2"/>
      <c r="AE205" s="2"/>
      <c r="AP205" s="1"/>
      <c r="AQ205" s="1"/>
      <c r="AR205" s="1"/>
      <c r="AS205" s="1"/>
      <c r="AT205" s="1"/>
      <c r="AU205" s="1"/>
    </row>
    <row r="206" spans="1:47" s="3" customFormat="1" x14ac:dyDescent="0.25">
      <c r="A206"/>
      <c r="B206"/>
      <c r="C206" s="2"/>
      <c r="D206" s="2"/>
      <c r="E206" s="2"/>
      <c r="F206" s="2"/>
      <c r="G206" s="2"/>
      <c r="H206" s="2"/>
      <c r="I206" s="2"/>
      <c r="J206" s="2"/>
      <c r="K206" s="2"/>
      <c r="L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AA206" s="2"/>
      <c r="AB206" s="2"/>
      <c r="AC206" s="2"/>
      <c r="AD206" s="2"/>
      <c r="AE206" s="2"/>
      <c r="AP206" s="1"/>
      <c r="AQ206" s="1"/>
      <c r="AR206" s="1"/>
      <c r="AS206" s="1"/>
      <c r="AT206" s="1"/>
      <c r="AU206" s="1"/>
    </row>
    <row r="207" spans="1:47" s="3" customFormat="1" x14ac:dyDescent="0.25">
      <c r="A207"/>
      <c r="B207"/>
      <c r="C207" s="2"/>
      <c r="D207" s="2"/>
      <c r="E207" s="2"/>
      <c r="F207" s="2"/>
      <c r="G207" s="2"/>
      <c r="H207" s="2"/>
      <c r="I207" s="2"/>
      <c r="J207" s="2"/>
      <c r="K207" s="2"/>
      <c r="L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AA207" s="2"/>
      <c r="AB207" s="2"/>
      <c r="AC207" s="2"/>
      <c r="AD207" s="2"/>
      <c r="AE207" s="2"/>
      <c r="AP207" s="1"/>
      <c r="AQ207" s="1"/>
      <c r="AR207" s="1"/>
      <c r="AS207" s="1"/>
      <c r="AT207" s="1"/>
      <c r="AU207" s="1"/>
    </row>
    <row r="208" spans="1:47" s="3" customFormat="1" x14ac:dyDescent="0.25">
      <c r="A208"/>
      <c r="B208"/>
      <c r="C208" s="2"/>
      <c r="D208" s="2"/>
      <c r="E208" s="2"/>
      <c r="F208" s="2"/>
      <c r="G208" s="2"/>
      <c r="H208" s="2"/>
      <c r="I208" s="2"/>
      <c r="J208" s="2"/>
      <c r="K208" s="2"/>
      <c r="L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AA208" s="2"/>
      <c r="AB208" s="2"/>
      <c r="AC208" s="2"/>
      <c r="AD208" s="2"/>
      <c r="AE208" s="2"/>
      <c r="AP208" s="1"/>
      <c r="AQ208" s="1"/>
      <c r="AR208" s="1"/>
      <c r="AS208" s="1"/>
      <c r="AT208" s="1"/>
      <c r="AU208" s="1"/>
    </row>
    <row r="209" spans="1:47" s="3" customFormat="1" x14ac:dyDescent="0.25">
      <c r="A209"/>
      <c r="B209"/>
      <c r="C209" s="2"/>
      <c r="D209" s="2"/>
      <c r="E209" s="2"/>
      <c r="F209" s="2"/>
      <c r="G209" s="2"/>
      <c r="H209" s="2"/>
      <c r="I209" s="2"/>
      <c r="J209" s="2"/>
      <c r="K209" s="2"/>
      <c r="L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AA209" s="2"/>
      <c r="AB209" s="2"/>
      <c r="AC209" s="2"/>
      <c r="AD209" s="2"/>
      <c r="AE209" s="2"/>
      <c r="AP209" s="1"/>
      <c r="AQ209" s="1"/>
      <c r="AR209" s="1"/>
      <c r="AS209" s="1"/>
      <c r="AT209" s="1"/>
      <c r="AU209" s="1"/>
    </row>
    <row r="210" spans="1:47" s="3" customFormat="1" x14ac:dyDescent="0.25">
      <c r="A210"/>
      <c r="B210"/>
      <c r="C210" s="2"/>
      <c r="D210" s="2"/>
      <c r="E210" s="2"/>
      <c r="F210" s="2"/>
      <c r="G210" s="2"/>
      <c r="H210" s="2"/>
      <c r="I210" s="2"/>
      <c r="J210" s="2"/>
      <c r="K210" s="2"/>
      <c r="L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AA210" s="2"/>
      <c r="AB210" s="2"/>
      <c r="AC210" s="2"/>
      <c r="AD210" s="2"/>
      <c r="AE210" s="2"/>
      <c r="AP210" s="1"/>
      <c r="AQ210" s="1"/>
      <c r="AR210" s="1"/>
      <c r="AS210" s="1"/>
      <c r="AT210" s="1"/>
      <c r="AU210" s="1"/>
    </row>
    <row r="211" spans="1:47" s="3" customFormat="1" x14ac:dyDescent="0.25">
      <c r="A211"/>
      <c r="B211"/>
      <c r="C211" s="2"/>
      <c r="D211" s="2"/>
      <c r="E211" s="2"/>
      <c r="F211" s="2"/>
      <c r="G211" s="2"/>
      <c r="H211" s="2"/>
      <c r="I211" s="2"/>
      <c r="J211" s="2"/>
      <c r="K211" s="2"/>
      <c r="L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AA211" s="2"/>
      <c r="AB211" s="2"/>
      <c r="AC211" s="2"/>
      <c r="AD211" s="2"/>
      <c r="AE211" s="2"/>
      <c r="AP211" s="1"/>
      <c r="AQ211" s="1"/>
      <c r="AR211" s="1"/>
      <c r="AS211" s="1"/>
      <c r="AT211" s="1"/>
      <c r="AU211" s="1"/>
    </row>
    <row r="212" spans="1:47" s="3" customFormat="1" x14ac:dyDescent="0.25">
      <c r="A212"/>
      <c r="B212"/>
      <c r="C212" s="2"/>
      <c r="D212" s="2"/>
      <c r="E212" s="2"/>
      <c r="F212" s="2"/>
      <c r="G212" s="2"/>
      <c r="H212" s="2"/>
      <c r="I212" s="2"/>
      <c r="J212" s="2"/>
      <c r="K212" s="2"/>
      <c r="L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AA212" s="2"/>
      <c r="AB212" s="2"/>
      <c r="AC212" s="2"/>
      <c r="AD212" s="2"/>
      <c r="AE212" s="2"/>
      <c r="AP212" s="1"/>
      <c r="AQ212" s="1"/>
      <c r="AR212" s="1"/>
      <c r="AS212" s="1"/>
      <c r="AT212" s="1"/>
      <c r="AU212" s="1"/>
    </row>
    <row r="213" spans="1:47" s="3" customFormat="1" x14ac:dyDescent="0.25">
      <c r="A213"/>
      <c r="B213"/>
      <c r="C213" s="2"/>
      <c r="D213" s="2"/>
      <c r="E213" s="2"/>
      <c r="F213" s="2"/>
      <c r="G213" s="2"/>
      <c r="H213" s="2"/>
      <c r="I213" s="2"/>
      <c r="J213" s="2"/>
      <c r="K213" s="2"/>
      <c r="L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AA213" s="2"/>
      <c r="AB213" s="2"/>
      <c r="AC213" s="2"/>
      <c r="AD213" s="2"/>
      <c r="AE213" s="2"/>
      <c r="AP213" s="1"/>
      <c r="AQ213" s="1"/>
      <c r="AR213" s="1"/>
      <c r="AS213" s="1"/>
      <c r="AT213" s="1"/>
      <c r="AU213" s="1"/>
    </row>
    <row r="214" spans="1:47" s="3" customFormat="1" x14ac:dyDescent="0.25">
      <c r="A214"/>
      <c r="B214"/>
      <c r="C214" s="2"/>
      <c r="D214" s="2"/>
      <c r="E214" s="2"/>
      <c r="F214" s="2"/>
      <c r="G214" s="2"/>
      <c r="H214" s="2"/>
      <c r="I214" s="2"/>
      <c r="J214" s="2"/>
      <c r="K214" s="2"/>
      <c r="L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AA214" s="2"/>
      <c r="AB214" s="2"/>
      <c r="AC214" s="2"/>
      <c r="AD214" s="2"/>
      <c r="AE214" s="2"/>
      <c r="AP214" s="1"/>
      <c r="AQ214" s="1"/>
      <c r="AR214" s="1"/>
      <c r="AS214" s="1"/>
      <c r="AT214" s="1"/>
      <c r="AU214" s="1"/>
    </row>
    <row r="215" spans="1:47" s="3" customFormat="1" x14ac:dyDescent="0.25">
      <c r="A215"/>
      <c r="B215"/>
      <c r="C215" s="2"/>
      <c r="D215" s="2"/>
      <c r="E215" s="2"/>
      <c r="F215" s="2"/>
      <c r="G215" s="2"/>
      <c r="H215" s="2"/>
      <c r="I215" s="2"/>
      <c r="J215" s="2"/>
      <c r="K215" s="2"/>
      <c r="L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AA215" s="2"/>
      <c r="AB215" s="2"/>
      <c r="AC215" s="2"/>
      <c r="AD215" s="2"/>
      <c r="AE215" s="2"/>
      <c r="AP215" s="1"/>
      <c r="AQ215" s="1"/>
      <c r="AR215" s="1"/>
      <c r="AS215" s="1"/>
      <c r="AT215" s="1"/>
      <c r="AU215" s="1"/>
    </row>
    <row r="216" spans="1:47" s="3" customFormat="1" x14ac:dyDescent="0.25">
      <c r="A216"/>
      <c r="B216"/>
      <c r="C216" s="2"/>
      <c r="D216" s="2"/>
      <c r="E216" s="2"/>
      <c r="F216" s="2"/>
      <c r="G216" s="2"/>
      <c r="H216" s="2"/>
      <c r="I216" s="2"/>
      <c r="J216" s="2"/>
      <c r="K216" s="2"/>
      <c r="L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AA216" s="2"/>
      <c r="AB216" s="2"/>
      <c r="AC216" s="2"/>
      <c r="AD216" s="2"/>
      <c r="AE216" s="2"/>
      <c r="AP216" s="1"/>
      <c r="AQ216" s="1"/>
      <c r="AR216" s="1"/>
      <c r="AS216" s="1"/>
      <c r="AT216" s="1"/>
      <c r="AU216" s="1"/>
    </row>
    <row r="217" spans="1:47" s="3" customFormat="1" x14ac:dyDescent="0.25">
      <c r="A217"/>
      <c r="B217"/>
      <c r="C217" s="2"/>
      <c r="D217" s="2"/>
      <c r="E217" s="2"/>
      <c r="F217" s="2"/>
      <c r="G217" s="2"/>
      <c r="H217" s="2"/>
      <c r="I217" s="2"/>
      <c r="J217" s="2"/>
      <c r="K217" s="2"/>
      <c r="L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AA217" s="2"/>
      <c r="AB217" s="2"/>
      <c r="AC217" s="2"/>
      <c r="AD217" s="2"/>
      <c r="AE217" s="2"/>
      <c r="AP217" s="1"/>
      <c r="AQ217" s="1"/>
      <c r="AR217" s="1"/>
      <c r="AS217" s="1"/>
      <c r="AT217" s="1"/>
      <c r="AU217" s="1"/>
    </row>
    <row r="218" spans="1:47" s="3" customFormat="1" x14ac:dyDescent="0.25">
      <c r="A218"/>
      <c r="B218"/>
      <c r="C218" s="2"/>
      <c r="D218" s="2"/>
      <c r="E218" s="2"/>
      <c r="F218" s="2"/>
      <c r="G218" s="2"/>
      <c r="H218" s="2"/>
      <c r="I218" s="2"/>
      <c r="J218" s="2"/>
      <c r="K218" s="2"/>
      <c r="L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AA218" s="2"/>
      <c r="AB218" s="2"/>
      <c r="AC218" s="2"/>
      <c r="AD218" s="2"/>
      <c r="AE218" s="2"/>
      <c r="AP218" s="1"/>
      <c r="AQ218" s="1"/>
      <c r="AR218" s="1"/>
      <c r="AS218" s="1"/>
      <c r="AT218" s="1"/>
      <c r="AU218" s="1"/>
    </row>
    <row r="219" spans="1:47" s="3" customFormat="1" x14ac:dyDescent="0.25">
      <c r="A219"/>
      <c r="B219"/>
      <c r="C219" s="2"/>
      <c r="D219" s="2"/>
      <c r="E219" s="2"/>
      <c r="F219" s="2"/>
      <c r="G219" s="2"/>
      <c r="H219" s="2"/>
      <c r="I219" s="2"/>
      <c r="J219" s="2"/>
      <c r="K219" s="2"/>
      <c r="L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AA219" s="2"/>
      <c r="AB219" s="2"/>
      <c r="AC219" s="2"/>
      <c r="AD219" s="2"/>
      <c r="AE219" s="2"/>
      <c r="AP219" s="1"/>
      <c r="AQ219" s="1"/>
      <c r="AR219" s="1"/>
      <c r="AS219" s="1"/>
      <c r="AT219" s="1"/>
      <c r="AU219" s="1"/>
    </row>
    <row r="220" spans="1:47" s="3" customFormat="1" x14ac:dyDescent="0.25">
      <c r="A220"/>
      <c r="B220"/>
      <c r="C220" s="2"/>
      <c r="D220" s="2"/>
      <c r="E220" s="2"/>
      <c r="F220" s="2"/>
      <c r="G220" s="2"/>
      <c r="H220" s="2"/>
      <c r="I220" s="2"/>
      <c r="J220" s="2"/>
      <c r="K220" s="2"/>
      <c r="L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AA220" s="2"/>
      <c r="AB220" s="2"/>
      <c r="AC220" s="2"/>
      <c r="AD220" s="2"/>
      <c r="AE220" s="2"/>
      <c r="AP220" s="1"/>
      <c r="AQ220" s="1"/>
      <c r="AR220" s="1"/>
      <c r="AS220" s="1"/>
      <c r="AT220" s="1"/>
      <c r="AU220" s="1"/>
    </row>
    <row r="221" spans="1:47" s="3" customFormat="1" x14ac:dyDescent="0.25">
      <c r="A221"/>
      <c r="B221"/>
      <c r="C221" s="2"/>
      <c r="D221" s="2"/>
      <c r="E221" s="2"/>
      <c r="F221" s="2"/>
      <c r="G221" s="2"/>
      <c r="H221" s="2"/>
      <c r="I221" s="2"/>
      <c r="J221" s="2"/>
      <c r="K221" s="2"/>
      <c r="L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AA221" s="2"/>
      <c r="AB221" s="2"/>
      <c r="AC221" s="2"/>
      <c r="AD221" s="2"/>
      <c r="AE221" s="2"/>
      <c r="AP221" s="1"/>
      <c r="AQ221" s="1"/>
      <c r="AR221" s="1"/>
      <c r="AS221" s="1"/>
      <c r="AT221" s="1"/>
      <c r="AU221" s="1"/>
    </row>
    <row r="222" spans="1:47" s="3" customFormat="1" x14ac:dyDescent="0.25">
      <c r="A222"/>
      <c r="B222"/>
      <c r="C222" s="2"/>
      <c r="D222" s="2"/>
      <c r="E222" s="2"/>
      <c r="F222" s="2"/>
      <c r="G222" s="2"/>
      <c r="H222" s="2"/>
      <c r="I222" s="2"/>
      <c r="J222" s="2"/>
      <c r="K222" s="2"/>
      <c r="L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AA222" s="2"/>
      <c r="AB222" s="2"/>
      <c r="AC222" s="2"/>
      <c r="AD222" s="2"/>
      <c r="AE222" s="2"/>
      <c r="AP222" s="1"/>
      <c r="AQ222" s="1"/>
      <c r="AR222" s="1"/>
      <c r="AS222" s="1"/>
      <c r="AT222" s="1"/>
      <c r="AU222" s="1"/>
    </row>
    <row r="223" spans="1:47" s="3" customFormat="1" x14ac:dyDescent="0.25">
      <c r="A223"/>
      <c r="B223"/>
      <c r="C223" s="2"/>
      <c r="D223" s="2"/>
      <c r="E223" s="2"/>
      <c r="F223" s="2"/>
      <c r="G223" s="2"/>
      <c r="H223" s="2"/>
      <c r="I223" s="2"/>
      <c r="J223" s="2"/>
      <c r="K223" s="2"/>
      <c r="L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AA223" s="2"/>
      <c r="AB223" s="2"/>
      <c r="AC223" s="2"/>
      <c r="AD223" s="2"/>
      <c r="AE223" s="2"/>
      <c r="AP223" s="1"/>
      <c r="AQ223" s="1"/>
      <c r="AR223" s="1"/>
      <c r="AS223" s="1"/>
      <c r="AT223" s="1"/>
      <c r="AU223" s="1"/>
    </row>
    <row r="224" spans="1:47" s="3" customFormat="1" x14ac:dyDescent="0.25">
      <c r="A224"/>
      <c r="B224"/>
      <c r="C224" s="2"/>
      <c r="D224" s="2"/>
      <c r="E224" s="2"/>
      <c r="F224" s="2"/>
      <c r="G224" s="2"/>
      <c r="H224" s="2"/>
      <c r="I224" s="2"/>
      <c r="J224" s="2"/>
      <c r="K224" s="2"/>
      <c r="L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AA224" s="2"/>
      <c r="AB224" s="2"/>
      <c r="AC224" s="2"/>
      <c r="AD224" s="2"/>
      <c r="AE224" s="2"/>
      <c r="AP224" s="1"/>
      <c r="AQ224" s="1"/>
      <c r="AR224" s="1"/>
      <c r="AS224" s="1"/>
      <c r="AT224" s="1"/>
      <c r="AU224" s="1"/>
    </row>
    <row r="225" spans="1:47" s="3" customFormat="1" x14ac:dyDescent="0.25">
      <c r="A225"/>
      <c r="B225"/>
      <c r="C225" s="2"/>
      <c r="D225" s="2"/>
      <c r="E225" s="2"/>
      <c r="F225" s="2"/>
      <c r="G225" s="2"/>
      <c r="H225" s="2"/>
      <c r="I225" s="2"/>
      <c r="J225" s="2"/>
      <c r="K225" s="2"/>
      <c r="L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AA225" s="2"/>
      <c r="AB225" s="2"/>
      <c r="AC225" s="2"/>
      <c r="AD225" s="2"/>
      <c r="AE225" s="2"/>
      <c r="AP225" s="1"/>
      <c r="AQ225" s="1"/>
      <c r="AR225" s="1"/>
      <c r="AS225" s="1"/>
      <c r="AT225" s="1"/>
      <c r="AU225" s="1"/>
    </row>
    <row r="226" spans="1:47" s="3" customFormat="1" x14ac:dyDescent="0.25">
      <c r="A226"/>
      <c r="B226"/>
      <c r="C226" s="2"/>
      <c r="D226" s="2"/>
      <c r="E226" s="2"/>
      <c r="F226" s="2"/>
      <c r="G226" s="2"/>
      <c r="H226" s="2"/>
      <c r="I226" s="2"/>
      <c r="J226" s="2"/>
      <c r="K226" s="2"/>
      <c r="L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AA226" s="2"/>
      <c r="AB226" s="2"/>
      <c r="AC226" s="2"/>
      <c r="AD226" s="2"/>
      <c r="AE226" s="2"/>
      <c r="AP226" s="1"/>
      <c r="AQ226" s="1"/>
      <c r="AR226" s="1"/>
      <c r="AS226" s="1"/>
      <c r="AT226" s="1"/>
      <c r="AU226" s="1"/>
    </row>
    <row r="227" spans="1:47" s="3" customFormat="1" x14ac:dyDescent="0.25">
      <c r="A227"/>
      <c r="B227"/>
      <c r="C227" s="2"/>
      <c r="D227" s="2"/>
      <c r="E227" s="2"/>
      <c r="F227" s="2"/>
      <c r="G227" s="2"/>
      <c r="H227" s="2"/>
      <c r="I227" s="2"/>
      <c r="J227" s="2"/>
      <c r="K227" s="2"/>
      <c r="L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AA227" s="2"/>
      <c r="AB227" s="2"/>
      <c r="AC227" s="2"/>
      <c r="AD227" s="2"/>
      <c r="AE227" s="2"/>
      <c r="AP227" s="1"/>
      <c r="AQ227" s="1"/>
      <c r="AR227" s="1"/>
      <c r="AS227" s="1"/>
      <c r="AT227" s="1"/>
      <c r="AU227" s="1"/>
    </row>
    <row r="228" spans="1:47" s="3" customFormat="1" x14ac:dyDescent="0.25">
      <c r="A228"/>
      <c r="B228"/>
      <c r="C228" s="2"/>
      <c r="D228" s="2"/>
      <c r="E228" s="2"/>
      <c r="F228" s="2"/>
      <c r="G228" s="2"/>
      <c r="H228" s="2"/>
      <c r="I228" s="2"/>
      <c r="J228" s="2"/>
      <c r="K228" s="2"/>
      <c r="L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AA228" s="2"/>
      <c r="AB228" s="2"/>
      <c r="AC228" s="2"/>
      <c r="AD228" s="2"/>
      <c r="AE228" s="2"/>
      <c r="AP228" s="1"/>
      <c r="AQ228" s="1"/>
      <c r="AR228" s="1"/>
      <c r="AS228" s="1"/>
      <c r="AT228" s="1"/>
      <c r="AU228" s="1"/>
    </row>
    <row r="229" spans="1:47" s="3" customFormat="1" x14ac:dyDescent="0.25">
      <c r="A229"/>
      <c r="B229"/>
      <c r="C229" s="2"/>
      <c r="D229" s="2"/>
      <c r="E229" s="2"/>
      <c r="F229" s="2"/>
      <c r="G229" s="2"/>
      <c r="H229" s="2"/>
      <c r="I229" s="2"/>
      <c r="J229" s="2"/>
      <c r="K229" s="2"/>
      <c r="L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AA229" s="2"/>
      <c r="AB229" s="2"/>
      <c r="AC229" s="2"/>
      <c r="AD229" s="2"/>
      <c r="AE229" s="2"/>
      <c r="AP229" s="1"/>
      <c r="AQ229" s="1"/>
      <c r="AR229" s="1"/>
      <c r="AS229" s="1"/>
      <c r="AT229" s="1"/>
      <c r="AU229" s="1"/>
    </row>
    <row r="230" spans="1:47" s="3" customFormat="1" x14ac:dyDescent="0.25">
      <c r="A230"/>
      <c r="B230"/>
      <c r="C230" s="2"/>
      <c r="D230" s="2"/>
      <c r="E230" s="2"/>
      <c r="F230" s="2"/>
      <c r="G230" s="2"/>
      <c r="H230" s="2"/>
      <c r="I230" s="2"/>
      <c r="J230" s="2"/>
      <c r="K230" s="2"/>
      <c r="L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AA230" s="2"/>
      <c r="AB230" s="2"/>
      <c r="AC230" s="2"/>
      <c r="AD230" s="2"/>
      <c r="AE230" s="2"/>
      <c r="AP230" s="1"/>
      <c r="AQ230" s="1"/>
      <c r="AR230" s="1"/>
      <c r="AS230" s="1"/>
      <c r="AT230" s="1"/>
      <c r="AU230" s="1"/>
    </row>
    <row r="231" spans="1:47" s="3" customFormat="1" x14ac:dyDescent="0.25">
      <c r="A231"/>
      <c r="B231"/>
      <c r="C231" s="2"/>
      <c r="D231" s="2"/>
      <c r="E231" s="2"/>
      <c r="F231" s="2"/>
      <c r="G231" s="2"/>
      <c r="H231" s="2"/>
      <c r="I231" s="2"/>
      <c r="J231" s="2"/>
      <c r="K231" s="2"/>
      <c r="L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AA231" s="2"/>
      <c r="AB231" s="2"/>
      <c r="AC231" s="2"/>
      <c r="AD231" s="2"/>
      <c r="AE231" s="2"/>
      <c r="AP231" s="1"/>
      <c r="AQ231" s="1"/>
      <c r="AR231" s="1"/>
      <c r="AS231" s="1"/>
      <c r="AT231" s="1"/>
      <c r="AU231" s="1"/>
    </row>
    <row r="232" spans="1:47" s="3" customFormat="1" x14ac:dyDescent="0.25">
      <c r="A232"/>
      <c r="B232"/>
      <c r="C232" s="2"/>
      <c r="D232" s="2"/>
      <c r="E232" s="2"/>
      <c r="F232" s="2"/>
      <c r="G232" s="2"/>
      <c r="H232" s="2"/>
      <c r="I232" s="2"/>
      <c r="J232" s="2"/>
      <c r="K232" s="2"/>
      <c r="L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AA232" s="2"/>
      <c r="AB232" s="2"/>
      <c r="AC232" s="2"/>
      <c r="AD232" s="2"/>
      <c r="AE232" s="2"/>
      <c r="AP232" s="1"/>
      <c r="AQ232" s="1"/>
      <c r="AR232" s="1"/>
      <c r="AS232" s="1"/>
      <c r="AT232" s="1"/>
      <c r="AU232" s="1"/>
    </row>
    <row r="233" spans="1:47" s="3" customFormat="1" x14ac:dyDescent="0.25">
      <c r="A233"/>
      <c r="B233"/>
      <c r="C233" s="2"/>
      <c r="D233" s="2"/>
      <c r="E233" s="2"/>
      <c r="F233" s="2"/>
      <c r="G233" s="2"/>
      <c r="H233" s="2"/>
      <c r="I233" s="2"/>
      <c r="J233" s="2"/>
      <c r="K233" s="2"/>
      <c r="L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AA233" s="2"/>
      <c r="AB233" s="2"/>
      <c r="AC233" s="2"/>
      <c r="AD233" s="2"/>
      <c r="AE233" s="2"/>
      <c r="AP233" s="1"/>
      <c r="AQ233" s="1"/>
      <c r="AR233" s="1"/>
      <c r="AS233" s="1"/>
      <c r="AT233" s="1"/>
      <c r="AU233" s="1"/>
    </row>
    <row r="234" spans="1:47" s="3" customFormat="1" x14ac:dyDescent="0.25">
      <c r="A234"/>
      <c r="B234"/>
      <c r="C234" s="2"/>
      <c r="D234" s="2"/>
      <c r="E234" s="2"/>
      <c r="F234" s="2"/>
      <c r="G234" s="2"/>
      <c r="H234" s="2"/>
      <c r="I234" s="2"/>
      <c r="J234" s="2"/>
      <c r="K234" s="2"/>
      <c r="L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AA234" s="2"/>
      <c r="AB234" s="2"/>
      <c r="AC234" s="2"/>
      <c r="AD234" s="2"/>
      <c r="AE234" s="2"/>
      <c r="AP234" s="1"/>
      <c r="AQ234" s="1"/>
      <c r="AR234" s="1"/>
      <c r="AS234" s="1"/>
      <c r="AT234" s="1"/>
      <c r="AU234" s="1"/>
    </row>
    <row r="235" spans="1:47" s="3" customFormat="1" x14ac:dyDescent="0.25">
      <c r="A235"/>
      <c r="B235"/>
      <c r="C235" s="2"/>
      <c r="D235" s="2"/>
      <c r="E235" s="2"/>
      <c r="F235" s="2"/>
      <c r="G235" s="2"/>
      <c r="H235" s="2"/>
      <c r="I235" s="2"/>
      <c r="J235" s="2"/>
      <c r="K235" s="2"/>
      <c r="L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AA235" s="2"/>
      <c r="AB235" s="2"/>
      <c r="AC235" s="2"/>
      <c r="AD235" s="2"/>
      <c r="AE235" s="2"/>
      <c r="AP235" s="1"/>
      <c r="AQ235" s="1"/>
      <c r="AR235" s="1"/>
      <c r="AS235" s="1"/>
      <c r="AT235" s="1"/>
      <c r="AU235" s="1"/>
    </row>
    <row r="236" spans="1:47" s="3" customFormat="1" x14ac:dyDescent="0.25">
      <c r="A236"/>
      <c r="B236"/>
      <c r="C236" s="2"/>
      <c r="D236" s="2"/>
      <c r="E236" s="2"/>
      <c r="F236" s="2"/>
      <c r="G236" s="2"/>
      <c r="H236" s="2"/>
      <c r="I236" s="2"/>
      <c r="J236" s="2"/>
      <c r="K236" s="2"/>
      <c r="L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AA236" s="2"/>
      <c r="AB236" s="2"/>
      <c r="AC236" s="2"/>
      <c r="AD236" s="2"/>
      <c r="AE236" s="2"/>
      <c r="AP236" s="1"/>
      <c r="AQ236" s="1"/>
      <c r="AR236" s="1"/>
      <c r="AS236" s="1"/>
      <c r="AT236" s="1"/>
      <c r="AU236" s="1"/>
    </row>
    <row r="237" spans="1:47" s="3" customFormat="1" x14ac:dyDescent="0.25">
      <c r="A237"/>
      <c r="B237"/>
      <c r="C237" s="2"/>
      <c r="D237" s="2"/>
      <c r="E237" s="2"/>
      <c r="F237" s="2"/>
      <c r="G237" s="2"/>
      <c r="H237" s="2"/>
      <c r="I237" s="2"/>
      <c r="J237" s="2"/>
      <c r="K237" s="2"/>
      <c r="L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AA237" s="2"/>
      <c r="AB237" s="2"/>
      <c r="AC237" s="2"/>
      <c r="AD237" s="2"/>
      <c r="AE237" s="2"/>
      <c r="AP237" s="1"/>
      <c r="AQ237" s="1"/>
      <c r="AR237" s="1"/>
      <c r="AS237" s="1"/>
      <c r="AT237" s="1"/>
      <c r="AU237" s="1"/>
    </row>
    <row r="238" spans="1:47" s="3" customFormat="1" x14ac:dyDescent="0.25">
      <c r="A238"/>
      <c r="B238"/>
      <c r="C238" s="2"/>
      <c r="D238" s="2"/>
      <c r="E238" s="2"/>
      <c r="F238" s="2"/>
      <c r="G238" s="2"/>
      <c r="H238" s="2"/>
      <c r="I238" s="2"/>
      <c r="J238" s="2"/>
      <c r="K238" s="2"/>
      <c r="L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AA238" s="2"/>
      <c r="AB238" s="2"/>
      <c r="AC238" s="2"/>
      <c r="AD238" s="2"/>
      <c r="AE238" s="2"/>
      <c r="AP238" s="1"/>
      <c r="AQ238" s="1"/>
      <c r="AR238" s="1"/>
      <c r="AS238" s="1"/>
      <c r="AT238" s="1"/>
      <c r="AU238" s="1"/>
    </row>
    <row r="239" spans="1:47" s="3" customFormat="1" x14ac:dyDescent="0.25">
      <c r="A239"/>
      <c r="B239"/>
      <c r="C239" s="2"/>
      <c r="D239" s="2"/>
      <c r="E239" s="2"/>
      <c r="F239" s="2"/>
      <c r="G239" s="2"/>
      <c r="H239" s="2"/>
      <c r="I239" s="2"/>
      <c r="J239" s="2"/>
      <c r="K239" s="2"/>
      <c r="L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AA239" s="2"/>
      <c r="AB239" s="2"/>
      <c r="AC239" s="2"/>
      <c r="AD239" s="2"/>
      <c r="AE239" s="2"/>
      <c r="AP239" s="1"/>
      <c r="AQ239" s="1"/>
      <c r="AR239" s="1"/>
      <c r="AS239" s="1"/>
      <c r="AT239" s="1"/>
      <c r="AU239" s="1"/>
    </row>
    <row r="240" spans="1:47" s="3" customFormat="1" x14ac:dyDescent="0.25">
      <c r="A240"/>
      <c r="B240"/>
      <c r="C240" s="2"/>
      <c r="D240" s="2"/>
      <c r="E240" s="2"/>
      <c r="F240" s="2"/>
      <c r="G240" s="2"/>
      <c r="H240" s="2"/>
      <c r="I240" s="2"/>
      <c r="J240" s="2"/>
      <c r="K240" s="2"/>
      <c r="L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AA240" s="2"/>
      <c r="AB240" s="2"/>
      <c r="AC240" s="2"/>
      <c r="AD240" s="2"/>
      <c r="AE240" s="2"/>
      <c r="AP240" s="1"/>
      <c r="AQ240" s="1"/>
      <c r="AR240" s="1"/>
      <c r="AS240" s="1"/>
      <c r="AT240" s="1"/>
      <c r="AU240" s="1"/>
    </row>
    <row r="241" spans="1:47" s="3" customFormat="1" x14ac:dyDescent="0.25">
      <c r="A241"/>
      <c r="B241"/>
      <c r="C241" s="2"/>
      <c r="D241" s="2"/>
      <c r="E241" s="2"/>
      <c r="F241" s="2"/>
      <c r="G241" s="2"/>
      <c r="H241" s="2"/>
      <c r="I241" s="2"/>
      <c r="J241" s="2"/>
      <c r="K241" s="2"/>
      <c r="L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AA241" s="2"/>
      <c r="AB241" s="2"/>
      <c r="AC241" s="2"/>
      <c r="AD241" s="2"/>
      <c r="AE241" s="2"/>
      <c r="AP241" s="1"/>
      <c r="AQ241" s="1"/>
      <c r="AR241" s="1"/>
      <c r="AS241" s="1"/>
      <c r="AT241" s="1"/>
      <c r="AU241" s="1"/>
    </row>
    <row r="242" spans="1:47" s="3" customFormat="1" x14ac:dyDescent="0.25">
      <c r="A242"/>
      <c r="B242"/>
      <c r="C242" s="2"/>
      <c r="D242" s="2"/>
      <c r="E242" s="2"/>
      <c r="F242" s="2"/>
      <c r="G242" s="2"/>
      <c r="H242" s="2"/>
      <c r="I242" s="2"/>
      <c r="J242" s="2"/>
      <c r="K242" s="2"/>
      <c r="L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AA242" s="2"/>
      <c r="AB242" s="2"/>
      <c r="AC242" s="2"/>
      <c r="AD242" s="2"/>
      <c r="AE242" s="2"/>
      <c r="AP242" s="1"/>
      <c r="AQ242" s="1"/>
      <c r="AR242" s="1"/>
      <c r="AS242" s="1"/>
      <c r="AT242" s="1"/>
      <c r="AU242" s="1"/>
    </row>
    <row r="243" spans="1:47" s="3" customFormat="1" x14ac:dyDescent="0.25">
      <c r="A243"/>
      <c r="B243"/>
      <c r="C243" s="2"/>
      <c r="D243" s="2"/>
      <c r="E243" s="2"/>
      <c r="F243" s="2"/>
      <c r="G243" s="2"/>
      <c r="H243" s="2"/>
      <c r="I243" s="2"/>
      <c r="J243" s="2"/>
      <c r="K243" s="2"/>
      <c r="L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AA243" s="2"/>
      <c r="AB243" s="2"/>
      <c r="AC243" s="2"/>
      <c r="AD243" s="2"/>
      <c r="AE243" s="2"/>
      <c r="AP243" s="1"/>
      <c r="AQ243" s="1"/>
      <c r="AR243" s="1"/>
      <c r="AS243" s="1"/>
      <c r="AT243" s="1"/>
      <c r="AU243" s="1"/>
    </row>
    <row r="244" spans="1:47" s="3" customFormat="1" x14ac:dyDescent="0.25">
      <c r="A244"/>
      <c r="B244"/>
      <c r="C244" s="2"/>
      <c r="D244" s="2"/>
      <c r="E244" s="2"/>
      <c r="F244" s="2"/>
      <c r="G244" s="2"/>
      <c r="H244" s="2"/>
      <c r="I244" s="2"/>
      <c r="J244" s="2"/>
      <c r="K244" s="2"/>
      <c r="L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AA244" s="2"/>
      <c r="AB244" s="2"/>
      <c r="AC244" s="2"/>
      <c r="AD244" s="2"/>
      <c r="AE244" s="2"/>
      <c r="AP244" s="1"/>
      <c r="AQ244" s="1"/>
      <c r="AR244" s="1"/>
      <c r="AS244" s="1"/>
      <c r="AT244" s="1"/>
      <c r="AU244" s="1"/>
    </row>
    <row r="245" spans="1:47" s="3" customFormat="1" x14ac:dyDescent="0.25">
      <c r="A245"/>
      <c r="B245"/>
      <c r="C245" s="2"/>
      <c r="D245" s="2"/>
      <c r="E245" s="2"/>
      <c r="F245" s="2"/>
      <c r="G245" s="2"/>
      <c r="H245" s="2"/>
      <c r="I245" s="2"/>
      <c r="J245" s="2"/>
      <c r="K245" s="2"/>
      <c r="L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AA245" s="2"/>
      <c r="AB245" s="2"/>
      <c r="AC245" s="2"/>
      <c r="AD245" s="2"/>
      <c r="AE245" s="2"/>
      <c r="AP245" s="1"/>
      <c r="AQ245" s="1"/>
      <c r="AR245" s="1"/>
      <c r="AS245" s="1"/>
      <c r="AT245" s="1"/>
      <c r="AU245" s="1"/>
    </row>
    <row r="246" spans="1:47" s="3" customFormat="1" x14ac:dyDescent="0.25">
      <c r="A246"/>
      <c r="B246"/>
      <c r="C246" s="2"/>
      <c r="D246" s="2"/>
      <c r="E246" s="2"/>
      <c r="F246" s="2"/>
      <c r="G246" s="2"/>
      <c r="H246" s="2"/>
      <c r="I246" s="2"/>
      <c r="J246" s="2"/>
      <c r="K246" s="2"/>
      <c r="L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AA246" s="2"/>
      <c r="AB246" s="2"/>
      <c r="AC246" s="2"/>
      <c r="AD246" s="2"/>
      <c r="AE246" s="2"/>
      <c r="AP246" s="1"/>
      <c r="AQ246" s="1"/>
      <c r="AR246" s="1"/>
      <c r="AS246" s="1"/>
      <c r="AT246" s="1"/>
      <c r="AU246" s="1"/>
    </row>
    <row r="247" spans="1:47" s="3" customFormat="1" x14ac:dyDescent="0.25">
      <c r="A247"/>
      <c r="B247"/>
      <c r="C247" s="2"/>
      <c r="D247" s="2"/>
      <c r="E247" s="2"/>
      <c r="F247" s="2"/>
      <c r="G247" s="2"/>
      <c r="H247" s="2"/>
      <c r="I247" s="2"/>
      <c r="J247" s="2"/>
      <c r="K247" s="2"/>
      <c r="L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AA247" s="2"/>
      <c r="AB247" s="2"/>
      <c r="AC247" s="2"/>
      <c r="AD247" s="2"/>
      <c r="AE247" s="2"/>
      <c r="AP247" s="1"/>
      <c r="AQ247" s="1"/>
      <c r="AR247" s="1"/>
      <c r="AS247" s="1"/>
      <c r="AT247" s="1"/>
      <c r="AU247" s="1"/>
    </row>
    <row r="248" spans="1:47" s="3" customFormat="1" x14ac:dyDescent="0.25">
      <c r="A248"/>
      <c r="B248"/>
      <c r="C248" s="2"/>
      <c r="D248" s="2"/>
      <c r="E248" s="2"/>
      <c r="F248" s="2"/>
      <c r="G248" s="2"/>
      <c r="H248" s="2"/>
      <c r="I248" s="2"/>
      <c r="J248" s="2"/>
      <c r="K248" s="2"/>
      <c r="L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AA248" s="2"/>
      <c r="AB248" s="2"/>
      <c r="AC248" s="2"/>
      <c r="AD248" s="2"/>
      <c r="AE248" s="2"/>
      <c r="AP248" s="1"/>
      <c r="AQ248" s="1"/>
      <c r="AR248" s="1"/>
      <c r="AS248" s="1"/>
      <c r="AT248" s="1"/>
      <c r="AU248" s="1"/>
    </row>
    <row r="249" spans="1:47" s="3" customFormat="1" x14ac:dyDescent="0.25">
      <c r="A249"/>
      <c r="B249"/>
      <c r="C249" s="2"/>
      <c r="D249" s="2"/>
      <c r="E249" s="2"/>
      <c r="F249" s="2"/>
      <c r="G249" s="2"/>
      <c r="H249" s="2"/>
      <c r="I249" s="2"/>
      <c r="J249" s="2"/>
      <c r="K249" s="2"/>
      <c r="L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AA249" s="2"/>
      <c r="AB249" s="2"/>
      <c r="AC249" s="2"/>
      <c r="AD249" s="2"/>
      <c r="AE249" s="2"/>
      <c r="AP249" s="1"/>
      <c r="AQ249" s="1"/>
      <c r="AR249" s="1"/>
      <c r="AS249" s="1"/>
      <c r="AT249" s="1"/>
      <c r="AU249" s="1"/>
    </row>
    <row r="250" spans="1:47" s="3" customFormat="1" x14ac:dyDescent="0.25">
      <c r="A250"/>
      <c r="B250"/>
      <c r="C250" s="2"/>
      <c r="D250" s="2"/>
      <c r="E250" s="2"/>
      <c r="F250" s="2"/>
      <c r="G250" s="2"/>
      <c r="H250" s="2"/>
      <c r="I250" s="2"/>
      <c r="J250" s="2"/>
      <c r="K250" s="2"/>
      <c r="L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AA250" s="2"/>
      <c r="AB250" s="2"/>
      <c r="AC250" s="2"/>
      <c r="AD250" s="2"/>
      <c r="AE250" s="2"/>
      <c r="AP250" s="1"/>
      <c r="AQ250" s="1"/>
      <c r="AR250" s="1"/>
      <c r="AS250" s="1"/>
      <c r="AT250" s="1"/>
      <c r="AU250" s="1"/>
    </row>
    <row r="251" spans="1:47" s="3" customFormat="1" x14ac:dyDescent="0.25">
      <c r="A251"/>
      <c r="B251"/>
      <c r="C251" s="2"/>
      <c r="D251" s="2"/>
      <c r="E251" s="2"/>
      <c r="F251" s="2"/>
      <c r="G251" s="2"/>
      <c r="H251" s="2"/>
      <c r="I251" s="2"/>
      <c r="J251" s="2"/>
      <c r="K251" s="2"/>
      <c r="L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AA251" s="2"/>
      <c r="AB251" s="2"/>
      <c r="AC251" s="2"/>
      <c r="AD251" s="2"/>
      <c r="AE251" s="2"/>
      <c r="AP251" s="1"/>
      <c r="AQ251" s="1"/>
      <c r="AR251" s="1"/>
      <c r="AS251" s="1"/>
      <c r="AT251" s="1"/>
      <c r="AU251" s="1"/>
    </row>
    <row r="252" spans="1:47" s="3" customFormat="1" x14ac:dyDescent="0.25">
      <c r="A252"/>
      <c r="B252"/>
      <c r="C252" s="2"/>
      <c r="D252" s="2"/>
      <c r="E252" s="2"/>
      <c r="F252" s="2"/>
      <c r="G252" s="2"/>
      <c r="H252" s="2"/>
      <c r="I252" s="2"/>
      <c r="J252" s="2"/>
      <c r="K252" s="2"/>
      <c r="L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AA252" s="2"/>
      <c r="AB252" s="2"/>
      <c r="AC252" s="2"/>
      <c r="AD252" s="2"/>
      <c r="AE252" s="2"/>
      <c r="AP252" s="1"/>
      <c r="AQ252" s="1"/>
      <c r="AR252" s="1"/>
      <c r="AS252" s="1"/>
      <c r="AT252" s="1"/>
      <c r="AU252" s="1"/>
    </row>
    <row r="253" spans="1:47" s="3" customFormat="1" x14ac:dyDescent="0.25">
      <c r="A253"/>
      <c r="B253"/>
      <c r="C253" s="2"/>
      <c r="D253" s="2"/>
      <c r="E253" s="2"/>
      <c r="F253" s="2"/>
      <c r="G253" s="2"/>
      <c r="H253" s="2"/>
      <c r="I253" s="2"/>
      <c r="J253" s="2"/>
      <c r="K253" s="2"/>
      <c r="L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AA253" s="2"/>
      <c r="AB253" s="2"/>
      <c r="AC253" s="2"/>
      <c r="AD253" s="2"/>
      <c r="AE253" s="2"/>
      <c r="AP253" s="1"/>
      <c r="AQ253" s="1"/>
      <c r="AR253" s="1"/>
      <c r="AS253" s="1"/>
      <c r="AT253" s="1"/>
      <c r="AU253" s="1"/>
    </row>
    <row r="254" spans="1:47" s="3" customFormat="1" x14ac:dyDescent="0.25">
      <c r="A254"/>
      <c r="B254"/>
      <c r="C254" s="2"/>
      <c r="D254" s="2"/>
      <c r="E254" s="2"/>
      <c r="F254" s="2"/>
      <c r="G254" s="2"/>
      <c r="H254" s="2"/>
      <c r="I254" s="2"/>
      <c r="J254" s="2"/>
      <c r="K254" s="2"/>
      <c r="L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AA254" s="2"/>
      <c r="AB254" s="2"/>
      <c r="AC254" s="2"/>
      <c r="AD254" s="2"/>
      <c r="AE254" s="2"/>
      <c r="AP254" s="1"/>
      <c r="AQ254" s="1"/>
      <c r="AR254" s="1"/>
      <c r="AS254" s="1"/>
      <c r="AT254" s="1"/>
      <c r="AU254" s="1"/>
    </row>
    <row r="255" spans="1:47" s="3" customFormat="1" x14ac:dyDescent="0.25">
      <c r="A255"/>
      <c r="B255"/>
      <c r="C255" s="2"/>
      <c r="D255" s="2"/>
      <c r="E255" s="2"/>
      <c r="F255" s="2"/>
      <c r="G255" s="2"/>
      <c r="H255" s="2"/>
      <c r="I255" s="2"/>
      <c r="J255" s="2"/>
      <c r="K255" s="2"/>
      <c r="L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AA255" s="2"/>
      <c r="AB255" s="2"/>
      <c r="AC255" s="2"/>
      <c r="AD255" s="2"/>
      <c r="AE255" s="2"/>
      <c r="AP255" s="1"/>
      <c r="AQ255" s="1"/>
      <c r="AR255" s="1"/>
      <c r="AS255" s="1"/>
      <c r="AT255" s="1"/>
      <c r="AU255" s="1"/>
    </row>
    <row r="256" spans="1:47" s="3" customFormat="1" x14ac:dyDescent="0.25">
      <c r="A256"/>
      <c r="B256"/>
      <c r="C256" s="2"/>
      <c r="D256" s="2"/>
      <c r="E256" s="2"/>
      <c r="F256" s="2"/>
      <c r="G256" s="2"/>
      <c r="H256" s="2"/>
      <c r="I256" s="2"/>
      <c r="J256" s="2"/>
      <c r="K256" s="2"/>
      <c r="L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AA256" s="2"/>
      <c r="AB256" s="2"/>
      <c r="AC256" s="2"/>
      <c r="AD256" s="2"/>
      <c r="AE256" s="2"/>
      <c r="AP256" s="1"/>
      <c r="AQ256" s="1"/>
      <c r="AR256" s="1"/>
      <c r="AS256" s="1"/>
      <c r="AT256" s="1"/>
      <c r="AU256" s="1"/>
    </row>
    <row r="257" spans="1:47" s="3" customFormat="1" x14ac:dyDescent="0.25">
      <c r="A257"/>
      <c r="B257"/>
      <c r="C257" s="2"/>
      <c r="D257" s="2"/>
      <c r="E257" s="2"/>
      <c r="F257" s="2"/>
      <c r="G257" s="2"/>
      <c r="H257" s="2"/>
      <c r="I257" s="2"/>
      <c r="J257" s="2"/>
      <c r="K257" s="2"/>
      <c r="L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AA257" s="2"/>
      <c r="AB257" s="2"/>
      <c r="AC257" s="2"/>
      <c r="AD257" s="2"/>
      <c r="AE257" s="2"/>
      <c r="AP257" s="1"/>
      <c r="AQ257" s="1"/>
      <c r="AR257" s="1"/>
      <c r="AS257" s="1"/>
      <c r="AT257" s="1"/>
      <c r="AU257" s="1"/>
    </row>
    <row r="258" spans="1:47" s="3" customFormat="1" x14ac:dyDescent="0.25">
      <c r="A258"/>
      <c r="B258"/>
      <c r="C258" s="2"/>
      <c r="D258" s="2"/>
      <c r="E258" s="2"/>
      <c r="F258" s="2"/>
      <c r="G258" s="2"/>
      <c r="H258" s="2"/>
      <c r="I258" s="2"/>
      <c r="J258" s="2"/>
      <c r="K258" s="2"/>
      <c r="L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AA258" s="2"/>
      <c r="AB258" s="2"/>
      <c r="AC258" s="2"/>
      <c r="AD258" s="2"/>
      <c r="AE258" s="2"/>
      <c r="AP258" s="1"/>
      <c r="AQ258" s="1"/>
      <c r="AR258" s="1"/>
      <c r="AS258" s="1"/>
      <c r="AT258" s="1"/>
      <c r="AU258" s="1"/>
    </row>
    <row r="259" spans="1:47" s="3" customFormat="1" x14ac:dyDescent="0.25">
      <c r="A259"/>
      <c r="B259"/>
      <c r="C259" s="2"/>
      <c r="D259" s="2"/>
      <c r="E259" s="2"/>
      <c r="F259" s="2"/>
      <c r="G259" s="2"/>
      <c r="H259" s="2"/>
      <c r="I259" s="2"/>
      <c r="J259" s="2"/>
      <c r="K259" s="2"/>
      <c r="L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AA259" s="2"/>
      <c r="AB259" s="2"/>
      <c r="AC259" s="2"/>
      <c r="AD259" s="2"/>
      <c r="AE259" s="2"/>
      <c r="AP259" s="1"/>
      <c r="AQ259" s="1"/>
      <c r="AR259" s="1"/>
      <c r="AS259" s="1"/>
      <c r="AT259" s="1"/>
      <c r="AU259" s="1"/>
    </row>
    <row r="260" spans="1:47" s="3" customFormat="1" x14ac:dyDescent="0.25">
      <c r="A260"/>
      <c r="B260"/>
      <c r="C260" s="2"/>
      <c r="D260" s="2"/>
      <c r="E260" s="2"/>
      <c r="F260" s="2"/>
      <c r="G260" s="2"/>
      <c r="H260" s="2"/>
      <c r="I260" s="2"/>
      <c r="J260" s="2"/>
      <c r="K260" s="2"/>
      <c r="L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AA260" s="2"/>
      <c r="AB260" s="2"/>
      <c r="AC260" s="2"/>
      <c r="AD260" s="2"/>
      <c r="AE260" s="2"/>
      <c r="AP260" s="1"/>
      <c r="AQ260" s="1"/>
      <c r="AR260" s="1"/>
      <c r="AS260" s="1"/>
      <c r="AT260" s="1"/>
      <c r="AU260" s="1"/>
    </row>
    <row r="261" spans="1:47" s="3" customFormat="1" x14ac:dyDescent="0.25">
      <c r="A261"/>
      <c r="B261"/>
      <c r="C261" s="2"/>
      <c r="D261" s="2"/>
      <c r="E261" s="2"/>
      <c r="F261" s="2"/>
      <c r="G261" s="2"/>
      <c r="H261" s="2"/>
      <c r="I261" s="2"/>
      <c r="J261" s="2"/>
      <c r="K261" s="2"/>
      <c r="L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AA261" s="2"/>
      <c r="AB261" s="2"/>
      <c r="AC261" s="2"/>
      <c r="AD261" s="2"/>
      <c r="AE261" s="2"/>
      <c r="AP261" s="1"/>
      <c r="AQ261" s="1"/>
      <c r="AR261" s="1"/>
      <c r="AS261" s="1"/>
      <c r="AT261" s="1"/>
      <c r="AU261" s="1"/>
    </row>
    <row r="262" spans="1:47" s="3" customFormat="1" x14ac:dyDescent="0.25">
      <c r="A262"/>
      <c r="B262"/>
      <c r="C262" s="2"/>
      <c r="D262" s="2"/>
      <c r="E262" s="2"/>
      <c r="F262" s="2"/>
      <c r="G262" s="2"/>
      <c r="H262" s="2"/>
      <c r="I262" s="2"/>
      <c r="J262" s="2"/>
      <c r="K262" s="2"/>
      <c r="L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AA262" s="2"/>
      <c r="AB262" s="2"/>
      <c r="AC262" s="2"/>
      <c r="AD262" s="2"/>
      <c r="AE262" s="2"/>
      <c r="AP262" s="1"/>
      <c r="AQ262" s="1"/>
      <c r="AR262" s="1"/>
      <c r="AS262" s="1"/>
      <c r="AT262" s="1"/>
      <c r="AU262" s="1"/>
    </row>
    <row r="263" spans="1:47" s="3" customFormat="1" x14ac:dyDescent="0.25">
      <c r="A263"/>
      <c r="B263"/>
      <c r="C263" s="2"/>
      <c r="D263" s="2"/>
      <c r="E263" s="2"/>
      <c r="F263" s="2"/>
      <c r="G263" s="2"/>
      <c r="H263" s="2"/>
      <c r="I263" s="2"/>
      <c r="J263" s="2"/>
      <c r="K263" s="2"/>
      <c r="L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AA263" s="2"/>
      <c r="AB263" s="2"/>
      <c r="AC263" s="2"/>
      <c r="AD263" s="2"/>
      <c r="AE263" s="2"/>
      <c r="AP263" s="1"/>
      <c r="AQ263" s="1"/>
      <c r="AR263" s="1"/>
      <c r="AS263" s="1"/>
      <c r="AT263" s="1"/>
      <c r="AU263" s="1"/>
    </row>
    <row r="264" spans="1:47" s="3" customFormat="1" x14ac:dyDescent="0.25">
      <c r="A264"/>
      <c r="B264"/>
      <c r="C264" s="2"/>
      <c r="D264" s="2"/>
      <c r="E264" s="2"/>
      <c r="F264" s="2"/>
      <c r="G264" s="2"/>
      <c r="H264" s="2"/>
      <c r="I264" s="2"/>
      <c r="J264" s="2"/>
      <c r="K264" s="2"/>
      <c r="L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AA264" s="2"/>
      <c r="AB264" s="2"/>
      <c r="AC264" s="2"/>
      <c r="AD264" s="2"/>
      <c r="AE264" s="2"/>
      <c r="AP264" s="1"/>
      <c r="AQ264" s="1"/>
      <c r="AR264" s="1"/>
      <c r="AS264" s="1"/>
      <c r="AT264" s="1"/>
      <c r="AU264" s="1"/>
    </row>
    <row r="265" spans="1:47" s="3" customFormat="1" x14ac:dyDescent="0.25">
      <c r="A265"/>
      <c r="B265"/>
      <c r="C265" s="2"/>
      <c r="D265" s="2"/>
      <c r="E265" s="2"/>
      <c r="F265" s="2"/>
      <c r="G265" s="2"/>
      <c r="H265" s="2"/>
      <c r="I265" s="2"/>
      <c r="J265" s="2"/>
      <c r="K265" s="2"/>
      <c r="L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AA265" s="2"/>
      <c r="AB265" s="2"/>
      <c r="AC265" s="2"/>
      <c r="AD265" s="2"/>
      <c r="AE265" s="2"/>
      <c r="AP265" s="1"/>
      <c r="AQ265" s="1"/>
      <c r="AR265" s="1"/>
      <c r="AS265" s="1"/>
      <c r="AT265" s="1"/>
      <c r="AU265" s="1"/>
    </row>
    <row r="266" spans="1:47" s="3" customFormat="1" x14ac:dyDescent="0.25">
      <c r="A266"/>
      <c r="B266"/>
      <c r="C266" s="2"/>
      <c r="D266" s="2"/>
      <c r="E266" s="2"/>
      <c r="F266" s="2"/>
      <c r="G266" s="2"/>
      <c r="H266" s="2"/>
      <c r="I266" s="2"/>
      <c r="J266" s="2"/>
      <c r="K266" s="2"/>
      <c r="L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AA266" s="2"/>
      <c r="AB266" s="2"/>
      <c r="AC266" s="2"/>
      <c r="AD266" s="2"/>
      <c r="AE266" s="2"/>
      <c r="AP266" s="1"/>
      <c r="AQ266" s="1"/>
      <c r="AR266" s="1"/>
      <c r="AS266" s="1"/>
      <c r="AT266" s="1"/>
      <c r="AU266" s="1"/>
    </row>
    <row r="267" spans="1:47" s="3" customFormat="1" x14ac:dyDescent="0.25">
      <c r="A267"/>
      <c r="B267"/>
      <c r="C267" s="2"/>
      <c r="D267" s="2"/>
      <c r="E267" s="2"/>
      <c r="F267" s="2"/>
      <c r="G267" s="2"/>
      <c r="H267" s="2"/>
      <c r="I267" s="2"/>
      <c r="J267" s="2"/>
      <c r="K267" s="2"/>
      <c r="L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AA267" s="2"/>
      <c r="AB267" s="2"/>
      <c r="AC267" s="2"/>
      <c r="AD267" s="2"/>
      <c r="AE267" s="2"/>
      <c r="AP267" s="1"/>
      <c r="AQ267" s="1"/>
      <c r="AR267" s="1"/>
      <c r="AS267" s="1"/>
      <c r="AT267" s="1"/>
      <c r="AU267" s="1"/>
    </row>
    <row r="268" spans="1:47" s="3" customFormat="1" x14ac:dyDescent="0.25">
      <c r="A268"/>
      <c r="B268"/>
      <c r="C268" s="2"/>
      <c r="D268" s="2"/>
      <c r="E268" s="2"/>
      <c r="F268" s="2"/>
      <c r="G268" s="2"/>
      <c r="H268" s="2"/>
      <c r="I268" s="2"/>
      <c r="J268" s="2"/>
      <c r="K268" s="2"/>
      <c r="L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AA268" s="2"/>
      <c r="AB268" s="2"/>
      <c r="AC268" s="2"/>
      <c r="AD268" s="2"/>
      <c r="AE268" s="2"/>
      <c r="AP268" s="1"/>
      <c r="AQ268" s="1"/>
      <c r="AR268" s="1"/>
      <c r="AS268" s="1"/>
      <c r="AT268" s="1"/>
      <c r="AU268" s="1"/>
    </row>
    <row r="269" spans="1:47" s="3" customFormat="1" x14ac:dyDescent="0.25">
      <c r="A269"/>
      <c r="B269"/>
      <c r="C269" s="2"/>
      <c r="D269" s="2"/>
      <c r="E269" s="2"/>
      <c r="F269" s="2"/>
      <c r="G269" s="2"/>
      <c r="H269" s="2"/>
      <c r="I269" s="2"/>
      <c r="J269" s="2"/>
      <c r="K269" s="2"/>
      <c r="L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AA269" s="2"/>
      <c r="AB269" s="2"/>
      <c r="AC269" s="2"/>
      <c r="AD269" s="2"/>
      <c r="AE269" s="2"/>
      <c r="AP269" s="1"/>
      <c r="AQ269" s="1"/>
      <c r="AR269" s="1"/>
      <c r="AS269" s="1"/>
      <c r="AT269" s="1"/>
      <c r="AU269" s="1"/>
    </row>
    <row r="270" spans="1:47" s="3" customFormat="1" x14ac:dyDescent="0.25">
      <c r="A270"/>
      <c r="B270"/>
      <c r="C270" s="2"/>
      <c r="D270" s="2"/>
      <c r="E270" s="2"/>
      <c r="F270" s="2"/>
      <c r="G270" s="2"/>
      <c r="H270" s="2"/>
      <c r="I270" s="2"/>
      <c r="J270" s="2"/>
      <c r="K270" s="2"/>
      <c r="L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AA270" s="2"/>
      <c r="AB270" s="2"/>
      <c r="AC270" s="2"/>
      <c r="AD270" s="2"/>
      <c r="AE270" s="2"/>
      <c r="AP270" s="1"/>
      <c r="AQ270" s="1"/>
      <c r="AR270" s="1"/>
      <c r="AS270" s="1"/>
      <c r="AT270" s="1"/>
      <c r="AU270" s="1"/>
    </row>
    <row r="271" spans="1:47" s="3" customFormat="1" x14ac:dyDescent="0.25">
      <c r="A271"/>
      <c r="B271"/>
      <c r="C271" s="2"/>
      <c r="D271" s="2"/>
      <c r="E271" s="2"/>
      <c r="F271" s="2"/>
      <c r="G271" s="2"/>
      <c r="H271" s="2"/>
      <c r="I271" s="2"/>
      <c r="J271" s="2"/>
      <c r="K271" s="2"/>
      <c r="L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AA271" s="2"/>
      <c r="AB271" s="2"/>
      <c r="AC271" s="2"/>
      <c r="AD271" s="2"/>
      <c r="AE271" s="2"/>
      <c r="AP271" s="1"/>
      <c r="AQ271" s="1"/>
      <c r="AR271" s="1"/>
      <c r="AS271" s="1"/>
      <c r="AT271" s="1"/>
      <c r="AU271" s="1"/>
    </row>
    <row r="272" spans="1:47" s="3" customFormat="1" x14ac:dyDescent="0.25">
      <c r="A272"/>
      <c r="B272"/>
      <c r="C272" s="2"/>
      <c r="D272" s="2"/>
      <c r="E272" s="2"/>
      <c r="F272" s="2"/>
      <c r="G272" s="2"/>
      <c r="H272" s="2"/>
      <c r="I272" s="2"/>
      <c r="J272" s="2"/>
      <c r="K272" s="2"/>
      <c r="L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AA272" s="2"/>
      <c r="AB272" s="2"/>
      <c r="AC272" s="2"/>
      <c r="AD272" s="2"/>
      <c r="AE272" s="2"/>
      <c r="AP272" s="1"/>
      <c r="AQ272" s="1"/>
      <c r="AR272" s="1"/>
      <c r="AS272" s="1"/>
      <c r="AT272" s="1"/>
      <c r="AU272" s="1"/>
    </row>
    <row r="273" spans="1:47" s="3" customFormat="1" x14ac:dyDescent="0.25">
      <c r="A273"/>
      <c r="B273"/>
      <c r="C273" s="2"/>
      <c r="D273" s="2"/>
      <c r="E273" s="2"/>
      <c r="F273" s="2"/>
      <c r="G273" s="2"/>
      <c r="H273" s="2"/>
      <c r="I273" s="2"/>
      <c r="J273" s="2"/>
      <c r="K273" s="2"/>
      <c r="L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AA273" s="2"/>
      <c r="AB273" s="2"/>
      <c r="AC273" s="2"/>
      <c r="AD273" s="2"/>
      <c r="AE273" s="2"/>
      <c r="AP273" s="1"/>
      <c r="AQ273" s="1"/>
      <c r="AR273" s="1"/>
      <c r="AS273" s="1"/>
      <c r="AT273" s="1"/>
      <c r="AU273" s="1"/>
    </row>
    <row r="274" spans="1:47" s="3" customFormat="1" x14ac:dyDescent="0.25">
      <c r="A274"/>
      <c r="B274"/>
      <c r="C274" s="2"/>
      <c r="D274" s="2"/>
      <c r="E274" s="2"/>
      <c r="F274" s="2"/>
      <c r="G274" s="2"/>
      <c r="H274" s="2"/>
      <c r="I274" s="2"/>
      <c r="J274" s="2"/>
      <c r="K274" s="2"/>
      <c r="L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AA274" s="2"/>
      <c r="AB274" s="2"/>
      <c r="AC274" s="2"/>
      <c r="AD274" s="2"/>
      <c r="AE274" s="2"/>
      <c r="AP274" s="1"/>
      <c r="AQ274" s="1"/>
      <c r="AR274" s="1"/>
      <c r="AS274" s="1"/>
      <c r="AT274" s="1"/>
      <c r="AU274" s="1"/>
    </row>
    <row r="275" spans="1:47" s="3" customFormat="1" x14ac:dyDescent="0.25">
      <c r="A275"/>
      <c r="B275"/>
      <c r="C275" s="2"/>
      <c r="D275" s="2"/>
      <c r="E275" s="2"/>
      <c r="F275" s="2"/>
      <c r="G275" s="2"/>
      <c r="H275" s="2"/>
      <c r="I275" s="2"/>
      <c r="J275" s="2"/>
      <c r="K275" s="2"/>
      <c r="L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AA275" s="2"/>
      <c r="AB275" s="2"/>
      <c r="AC275" s="2"/>
      <c r="AD275" s="2"/>
      <c r="AE275" s="2"/>
      <c r="AP275" s="1"/>
      <c r="AQ275" s="1"/>
      <c r="AR275" s="1"/>
      <c r="AS275" s="1"/>
      <c r="AT275" s="1"/>
      <c r="AU275" s="1"/>
    </row>
    <row r="276" spans="1:47" s="3" customFormat="1" x14ac:dyDescent="0.25">
      <c r="A276"/>
      <c r="B276"/>
      <c r="C276" s="2"/>
      <c r="D276" s="2"/>
      <c r="E276" s="2"/>
      <c r="F276" s="2"/>
      <c r="G276" s="2"/>
      <c r="H276" s="2"/>
      <c r="I276" s="2"/>
      <c r="J276" s="2"/>
      <c r="K276" s="2"/>
      <c r="L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AA276" s="2"/>
      <c r="AB276" s="2"/>
      <c r="AC276" s="2"/>
      <c r="AD276" s="2"/>
      <c r="AE276" s="2"/>
      <c r="AP276" s="1"/>
      <c r="AQ276" s="1"/>
      <c r="AR276" s="1"/>
      <c r="AS276" s="1"/>
      <c r="AT276" s="1"/>
      <c r="AU276" s="1"/>
    </row>
    <row r="277" spans="1:47" s="3" customFormat="1" x14ac:dyDescent="0.25">
      <c r="A277"/>
      <c r="B277"/>
      <c r="C277" s="2"/>
      <c r="D277" s="2"/>
      <c r="E277" s="2"/>
      <c r="F277" s="2"/>
      <c r="G277" s="2"/>
      <c r="H277" s="2"/>
      <c r="I277" s="2"/>
      <c r="J277" s="2"/>
      <c r="K277" s="2"/>
      <c r="L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AA277" s="2"/>
      <c r="AB277" s="2"/>
      <c r="AC277" s="2"/>
      <c r="AD277" s="2"/>
      <c r="AE277" s="2"/>
      <c r="AP277" s="1"/>
      <c r="AQ277" s="1"/>
      <c r="AR277" s="1"/>
      <c r="AS277" s="1"/>
      <c r="AT277" s="1"/>
      <c r="AU277" s="1"/>
    </row>
    <row r="278" spans="1:47" s="3" customFormat="1" x14ac:dyDescent="0.25">
      <c r="A278"/>
      <c r="B278"/>
      <c r="C278" s="2"/>
      <c r="D278" s="2"/>
      <c r="E278" s="2"/>
      <c r="F278" s="2"/>
      <c r="G278" s="2"/>
      <c r="H278" s="2"/>
      <c r="I278" s="2"/>
      <c r="J278" s="2"/>
      <c r="K278" s="2"/>
      <c r="L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AA278" s="2"/>
      <c r="AB278" s="2"/>
      <c r="AC278" s="2"/>
      <c r="AD278" s="2"/>
      <c r="AE278" s="2"/>
      <c r="AP278" s="1"/>
      <c r="AQ278" s="1"/>
      <c r="AR278" s="1"/>
      <c r="AS278" s="1"/>
      <c r="AT278" s="1"/>
      <c r="AU278" s="1"/>
    </row>
    <row r="279" spans="1:47" s="3" customFormat="1" x14ac:dyDescent="0.25">
      <c r="A279"/>
      <c r="B279"/>
      <c r="C279" s="2"/>
      <c r="D279" s="2"/>
      <c r="E279" s="2"/>
      <c r="F279" s="2"/>
      <c r="G279" s="2"/>
      <c r="H279" s="2"/>
      <c r="I279" s="2"/>
      <c r="J279" s="2"/>
      <c r="K279" s="2"/>
      <c r="L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AA279" s="2"/>
      <c r="AB279" s="2"/>
      <c r="AC279" s="2"/>
      <c r="AD279" s="2"/>
      <c r="AE279" s="2"/>
      <c r="AP279" s="1"/>
      <c r="AQ279" s="1"/>
      <c r="AR279" s="1"/>
      <c r="AS279" s="1"/>
      <c r="AT279" s="1"/>
      <c r="AU279" s="1"/>
    </row>
    <row r="280" spans="1:47" s="3" customFormat="1" x14ac:dyDescent="0.25">
      <c r="A280"/>
      <c r="B280"/>
      <c r="C280" s="2"/>
      <c r="D280" s="2"/>
      <c r="E280" s="2"/>
      <c r="F280" s="2"/>
      <c r="G280" s="2"/>
      <c r="H280" s="2"/>
      <c r="I280" s="2"/>
      <c r="J280" s="2"/>
      <c r="K280" s="2"/>
      <c r="L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AA280" s="2"/>
      <c r="AB280" s="2"/>
      <c r="AC280" s="2"/>
      <c r="AD280" s="2"/>
      <c r="AE280" s="2"/>
      <c r="AP280" s="1"/>
      <c r="AQ280" s="1"/>
      <c r="AR280" s="1"/>
      <c r="AS280" s="1"/>
      <c r="AT280" s="1"/>
      <c r="AU280" s="1"/>
    </row>
    <row r="281" spans="1:47" s="3" customFormat="1" x14ac:dyDescent="0.25">
      <c r="A281"/>
      <c r="B281"/>
      <c r="C281" s="2"/>
      <c r="D281" s="2"/>
      <c r="E281" s="2"/>
      <c r="F281" s="2"/>
      <c r="G281" s="2"/>
      <c r="H281" s="2"/>
      <c r="I281" s="2"/>
      <c r="J281" s="2"/>
      <c r="K281" s="2"/>
      <c r="L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AA281" s="2"/>
      <c r="AB281" s="2"/>
      <c r="AC281" s="2"/>
      <c r="AD281" s="2"/>
      <c r="AE281" s="2"/>
      <c r="AP281" s="1"/>
      <c r="AQ281" s="1"/>
      <c r="AR281" s="1"/>
      <c r="AS281" s="1"/>
      <c r="AT281" s="1"/>
      <c r="AU281" s="1"/>
    </row>
    <row r="282" spans="1:47" s="3" customFormat="1" x14ac:dyDescent="0.25">
      <c r="A282"/>
      <c r="B282"/>
      <c r="C282" s="2"/>
      <c r="D282" s="2"/>
      <c r="E282" s="2"/>
      <c r="F282" s="2"/>
      <c r="G282" s="2"/>
      <c r="H282" s="2"/>
      <c r="I282" s="2"/>
      <c r="J282" s="2"/>
      <c r="K282" s="2"/>
      <c r="L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AA282" s="2"/>
      <c r="AB282" s="2"/>
      <c r="AC282" s="2"/>
      <c r="AD282" s="2"/>
      <c r="AE282" s="2"/>
      <c r="AP282" s="1"/>
      <c r="AQ282" s="1"/>
      <c r="AR282" s="1"/>
      <c r="AS282" s="1"/>
      <c r="AT282" s="1"/>
      <c r="AU282" s="1"/>
    </row>
    <row r="283" spans="1:47" s="3" customFormat="1" x14ac:dyDescent="0.25">
      <c r="A283"/>
      <c r="B283"/>
      <c r="C283" s="2"/>
      <c r="D283" s="2"/>
      <c r="E283" s="2"/>
      <c r="F283" s="2"/>
      <c r="G283" s="2"/>
      <c r="H283" s="2"/>
      <c r="I283" s="2"/>
      <c r="J283" s="2"/>
      <c r="K283" s="2"/>
      <c r="L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AA283" s="2"/>
      <c r="AB283" s="2"/>
      <c r="AC283" s="2"/>
      <c r="AD283" s="2"/>
      <c r="AE283" s="2"/>
      <c r="AP283" s="1"/>
      <c r="AQ283" s="1"/>
      <c r="AR283" s="1"/>
      <c r="AS283" s="1"/>
      <c r="AT283" s="1"/>
      <c r="AU283" s="1"/>
    </row>
    <row r="284" spans="1:47" s="3" customFormat="1" x14ac:dyDescent="0.25">
      <c r="A284"/>
      <c r="B284"/>
      <c r="C284" s="2"/>
      <c r="D284" s="2"/>
      <c r="E284" s="2"/>
      <c r="F284" s="2"/>
      <c r="G284" s="2"/>
      <c r="H284" s="2"/>
      <c r="I284" s="2"/>
      <c r="J284" s="2"/>
      <c r="K284" s="2"/>
      <c r="L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AA284" s="2"/>
      <c r="AB284" s="2"/>
      <c r="AC284" s="2"/>
      <c r="AD284" s="2"/>
      <c r="AE284" s="2"/>
      <c r="AP284" s="1"/>
      <c r="AQ284" s="1"/>
      <c r="AR284" s="1"/>
      <c r="AS284" s="1"/>
      <c r="AT284" s="1"/>
      <c r="AU284" s="1"/>
    </row>
    <row r="285" spans="1:47" s="3" customFormat="1" x14ac:dyDescent="0.25">
      <c r="A285"/>
      <c r="B285"/>
      <c r="C285" s="2"/>
      <c r="D285" s="2"/>
      <c r="E285" s="2"/>
      <c r="F285" s="2"/>
      <c r="G285" s="2"/>
      <c r="H285" s="2"/>
      <c r="I285" s="2"/>
      <c r="J285" s="2"/>
      <c r="K285" s="2"/>
      <c r="L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AA285" s="2"/>
      <c r="AB285" s="2"/>
      <c r="AC285" s="2"/>
      <c r="AD285" s="2"/>
      <c r="AE285" s="2"/>
      <c r="AP285" s="1"/>
      <c r="AQ285" s="1"/>
      <c r="AR285" s="1"/>
      <c r="AS285" s="1"/>
      <c r="AT285" s="1"/>
      <c r="AU285" s="1"/>
    </row>
    <row r="286" spans="1:47" s="3" customFormat="1" x14ac:dyDescent="0.25">
      <c r="A286"/>
      <c r="B286"/>
      <c r="C286" s="2"/>
      <c r="D286" s="2"/>
      <c r="E286" s="2"/>
      <c r="F286" s="2"/>
      <c r="G286" s="2"/>
      <c r="H286" s="2"/>
      <c r="I286" s="2"/>
      <c r="J286" s="2"/>
      <c r="K286" s="2"/>
      <c r="L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AA286" s="2"/>
      <c r="AB286" s="2"/>
      <c r="AC286" s="2"/>
      <c r="AD286" s="2"/>
      <c r="AE286" s="2"/>
      <c r="AP286" s="1"/>
      <c r="AQ286" s="1"/>
      <c r="AR286" s="1"/>
      <c r="AS286" s="1"/>
      <c r="AT286" s="1"/>
      <c r="AU286" s="1"/>
    </row>
    <row r="287" spans="1:47" s="3" customFormat="1" x14ac:dyDescent="0.25">
      <c r="A287"/>
      <c r="B287"/>
      <c r="C287" s="2"/>
      <c r="D287" s="2"/>
      <c r="E287" s="2"/>
      <c r="F287" s="2"/>
      <c r="G287" s="2"/>
      <c r="H287" s="2"/>
      <c r="I287" s="2"/>
      <c r="J287" s="2"/>
      <c r="K287" s="2"/>
      <c r="L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AA287" s="2"/>
      <c r="AB287" s="2"/>
      <c r="AC287" s="2"/>
      <c r="AD287" s="2"/>
      <c r="AE287" s="2"/>
      <c r="AP287" s="1"/>
      <c r="AQ287" s="1"/>
      <c r="AR287" s="1"/>
      <c r="AS287" s="1"/>
      <c r="AT287" s="1"/>
      <c r="AU287" s="1"/>
    </row>
    <row r="288" spans="1:47" s="3" customFormat="1" x14ac:dyDescent="0.25">
      <c r="A288"/>
      <c r="B288"/>
      <c r="C288" s="2"/>
      <c r="D288" s="2"/>
      <c r="E288" s="2"/>
      <c r="F288" s="2"/>
      <c r="G288" s="2"/>
      <c r="H288" s="2"/>
      <c r="I288" s="2"/>
      <c r="J288" s="2"/>
      <c r="K288" s="2"/>
      <c r="L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AA288" s="2"/>
      <c r="AB288" s="2"/>
      <c r="AC288" s="2"/>
      <c r="AD288" s="2"/>
      <c r="AE288" s="2"/>
      <c r="AP288" s="1"/>
      <c r="AQ288" s="1"/>
      <c r="AR288" s="1"/>
      <c r="AS288" s="1"/>
      <c r="AT288" s="1"/>
      <c r="AU288" s="1"/>
    </row>
    <row r="289" spans="1:47" s="3" customFormat="1" x14ac:dyDescent="0.25">
      <c r="A289"/>
      <c r="B289"/>
      <c r="C289" s="2"/>
      <c r="D289" s="2"/>
      <c r="E289" s="2"/>
      <c r="F289" s="2"/>
      <c r="G289" s="2"/>
      <c r="H289" s="2"/>
      <c r="I289" s="2"/>
      <c r="J289" s="2"/>
      <c r="K289" s="2"/>
      <c r="L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AA289" s="2"/>
      <c r="AB289" s="2"/>
      <c r="AC289" s="2"/>
      <c r="AD289" s="2"/>
      <c r="AE289" s="2"/>
      <c r="AP289" s="1"/>
      <c r="AQ289" s="1"/>
      <c r="AR289" s="1"/>
      <c r="AS289" s="1"/>
      <c r="AT289" s="1"/>
      <c r="AU289" s="1"/>
    </row>
    <row r="290" spans="1:47" s="3" customFormat="1" x14ac:dyDescent="0.25">
      <c r="A290"/>
      <c r="B290"/>
      <c r="C290" s="2"/>
      <c r="D290" s="2"/>
      <c r="E290" s="2"/>
      <c r="F290" s="2"/>
      <c r="G290" s="2"/>
      <c r="H290" s="2"/>
      <c r="I290" s="2"/>
      <c r="J290" s="2"/>
      <c r="K290" s="2"/>
      <c r="L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AA290" s="2"/>
      <c r="AB290" s="2"/>
      <c r="AC290" s="2"/>
      <c r="AD290" s="2"/>
      <c r="AE290" s="2"/>
      <c r="AP290" s="1"/>
      <c r="AQ290" s="1"/>
      <c r="AR290" s="1"/>
      <c r="AS290" s="1"/>
      <c r="AT290" s="1"/>
      <c r="AU290" s="1"/>
    </row>
    <row r="291" spans="1:47" s="3" customFormat="1" x14ac:dyDescent="0.25">
      <c r="A291"/>
      <c r="B291"/>
      <c r="C291" s="2"/>
      <c r="D291" s="2"/>
      <c r="E291" s="2"/>
      <c r="F291" s="2"/>
      <c r="G291" s="2"/>
      <c r="H291" s="2"/>
      <c r="I291" s="2"/>
      <c r="J291" s="2"/>
      <c r="K291" s="2"/>
      <c r="L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AA291" s="2"/>
      <c r="AB291" s="2"/>
      <c r="AC291" s="2"/>
      <c r="AD291" s="2"/>
      <c r="AE291" s="2"/>
      <c r="AP291" s="1"/>
      <c r="AQ291" s="1"/>
      <c r="AR291" s="1"/>
      <c r="AS291" s="1"/>
      <c r="AT291" s="1"/>
      <c r="AU291" s="1"/>
    </row>
    <row r="292" spans="1:47" s="3" customFormat="1" x14ac:dyDescent="0.25">
      <c r="A292"/>
      <c r="B292"/>
      <c r="C292" s="2"/>
      <c r="D292" s="2"/>
      <c r="E292" s="2"/>
      <c r="F292" s="2"/>
      <c r="G292" s="2"/>
      <c r="H292" s="2"/>
      <c r="I292" s="2"/>
      <c r="J292" s="2"/>
      <c r="K292" s="2"/>
      <c r="L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AA292" s="2"/>
      <c r="AB292" s="2"/>
      <c r="AC292" s="2"/>
      <c r="AD292" s="2"/>
      <c r="AE292" s="2"/>
      <c r="AP292" s="1"/>
      <c r="AQ292" s="1"/>
      <c r="AR292" s="1"/>
      <c r="AS292" s="1"/>
      <c r="AT292" s="1"/>
      <c r="AU292" s="1"/>
    </row>
    <row r="293" spans="1:47" s="3" customFormat="1" x14ac:dyDescent="0.25">
      <c r="A293"/>
      <c r="B293"/>
      <c r="C293" s="2"/>
      <c r="D293" s="2"/>
      <c r="E293" s="2"/>
      <c r="F293" s="2"/>
      <c r="G293" s="2"/>
      <c r="H293" s="2"/>
      <c r="I293" s="2"/>
      <c r="J293" s="2"/>
      <c r="K293" s="2"/>
      <c r="L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AA293" s="2"/>
      <c r="AB293" s="2"/>
      <c r="AC293" s="2"/>
      <c r="AD293" s="2"/>
      <c r="AE293" s="2"/>
      <c r="AP293" s="1"/>
      <c r="AQ293" s="1"/>
      <c r="AR293" s="1"/>
      <c r="AS293" s="1"/>
      <c r="AT293" s="1"/>
      <c r="AU293" s="1"/>
    </row>
    <row r="294" spans="1:47" s="3" customFormat="1" x14ac:dyDescent="0.25">
      <c r="A294"/>
      <c r="B294"/>
      <c r="C294" s="2"/>
      <c r="D294" s="2"/>
      <c r="E294" s="2"/>
      <c r="F294" s="2"/>
      <c r="G294" s="2"/>
      <c r="H294" s="2"/>
      <c r="I294" s="2"/>
      <c r="J294" s="2"/>
      <c r="K294" s="2"/>
      <c r="L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AA294" s="2"/>
      <c r="AB294" s="2"/>
      <c r="AC294" s="2"/>
      <c r="AD294" s="2"/>
      <c r="AE294" s="2"/>
      <c r="AP294" s="1"/>
      <c r="AQ294" s="1"/>
      <c r="AR294" s="1"/>
      <c r="AS294" s="1"/>
      <c r="AT294" s="1"/>
      <c r="AU294" s="1"/>
    </row>
    <row r="295" spans="1:47" s="3" customFormat="1" x14ac:dyDescent="0.25">
      <c r="A295"/>
      <c r="B295"/>
      <c r="C295" s="2"/>
      <c r="D295" s="2"/>
      <c r="E295" s="2"/>
      <c r="F295" s="2"/>
      <c r="G295" s="2"/>
      <c r="H295" s="2"/>
      <c r="I295" s="2"/>
      <c r="J295" s="2"/>
      <c r="K295" s="2"/>
      <c r="L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AA295" s="2"/>
      <c r="AB295" s="2"/>
      <c r="AC295" s="2"/>
      <c r="AD295" s="2"/>
      <c r="AE295" s="2"/>
      <c r="AP295" s="1"/>
      <c r="AQ295" s="1"/>
      <c r="AR295" s="1"/>
      <c r="AS295" s="1"/>
      <c r="AT295" s="1"/>
      <c r="AU295" s="1"/>
    </row>
    <row r="296" spans="1:47" s="3" customFormat="1" x14ac:dyDescent="0.25">
      <c r="A296"/>
      <c r="B296"/>
      <c r="C296" s="2"/>
      <c r="D296" s="2"/>
      <c r="E296" s="2"/>
      <c r="F296" s="2"/>
      <c r="G296" s="2"/>
      <c r="H296" s="2"/>
      <c r="I296" s="2"/>
      <c r="J296" s="2"/>
      <c r="K296" s="2"/>
      <c r="L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AA296" s="2"/>
      <c r="AB296" s="2"/>
      <c r="AC296" s="2"/>
      <c r="AD296" s="2"/>
      <c r="AE296" s="2"/>
      <c r="AP296" s="1"/>
      <c r="AQ296" s="1"/>
      <c r="AR296" s="1"/>
      <c r="AS296" s="1"/>
      <c r="AT296" s="1"/>
      <c r="AU296" s="1"/>
    </row>
    <row r="297" spans="1:47" s="3" customFormat="1" x14ac:dyDescent="0.25">
      <c r="A297"/>
      <c r="B297"/>
      <c r="C297" s="2"/>
      <c r="D297" s="2"/>
      <c r="E297" s="2"/>
      <c r="F297" s="2"/>
      <c r="G297" s="2"/>
      <c r="H297" s="2"/>
      <c r="I297" s="2"/>
      <c r="J297" s="2"/>
      <c r="K297" s="2"/>
      <c r="L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AA297" s="2"/>
      <c r="AB297" s="2"/>
      <c r="AC297" s="2"/>
      <c r="AD297" s="2"/>
      <c r="AE297" s="2"/>
      <c r="AP297" s="1"/>
      <c r="AQ297" s="1"/>
      <c r="AR297" s="1"/>
      <c r="AS297" s="1"/>
      <c r="AT297" s="1"/>
      <c r="AU297" s="1"/>
    </row>
    <row r="298" spans="1:47" s="3" customFormat="1" x14ac:dyDescent="0.25">
      <c r="A298"/>
      <c r="B298"/>
      <c r="C298" s="2"/>
      <c r="D298" s="2"/>
      <c r="E298" s="2"/>
      <c r="F298" s="2"/>
      <c r="G298" s="2"/>
      <c r="H298" s="2"/>
      <c r="I298" s="2"/>
      <c r="J298" s="2"/>
      <c r="K298" s="2"/>
      <c r="L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AA298" s="2"/>
      <c r="AB298" s="2"/>
      <c r="AC298" s="2"/>
      <c r="AD298" s="2"/>
      <c r="AE298" s="2"/>
      <c r="AP298" s="1"/>
      <c r="AQ298" s="1"/>
      <c r="AR298" s="1"/>
      <c r="AS298" s="1"/>
      <c r="AT298" s="1"/>
      <c r="AU298" s="1"/>
    </row>
    <row r="299" spans="1:47" s="3" customFormat="1" x14ac:dyDescent="0.25">
      <c r="A299"/>
      <c r="B299"/>
      <c r="C299" s="2"/>
      <c r="D299" s="2"/>
      <c r="E299" s="2"/>
      <c r="F299" s="2"/>
      <c r="G299" s="2"/>
      <c r="H299" s="2"/>
      <c r="I299" s="2"/>
      <c r="J299" s="2"/>
      <c r="K299" s="2"/>
      <c r="L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AA299" s="2"/>
      <c r="AB299" s="2"/>
      <c r="AC299" s="2"/>
      <c r="AD299" s="2"/>
      <c r="AE299" s="2"/>
      <c r="AP299" s="1"/>
      <c r="AQ299" s="1"/>
      <c r="AR299" s="1"/>
      <c r="AS299" s="1"/>
      <c r="AT299" s="1"/>
      <c r="AU299" s="1"/>
    </row>
    <row r="300" spans="1:47" s="3" customFormat="1" x14ac:dyDescent="0.25">
      <c r="A300"/>
      <c r="B300"/>
      <c r="C300" s="2"/>
      <c r="D300" s="2"/>
      <c r="E300" s="2"/>
      <c r="F300" s="2"/>
      <c r="G300" s="2"/>
      <c r="H300" s="2"/>
      <c r="I300" s="2"/>
      <c r="J300" s="2"/>
      <c r="K300" s="2"/>
      <c r="L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AA300" s="2"/>
      <c r="AB300" s="2"/>
      <c r="AC300" s="2"/>
      <c r="AD300" s="2"/>
      <c r="AE300" s="2"/>
      <c r="AP300" s="1"/>
      <c r="AQ300" s="1"/>
      <c r="AR300" s="1"/>
      <c r="AS300" s="1"/>
      <c r="AT300" s="1"/>
      <c r="AU300" s="1"/>
    </row>
    <row r="301" spans="1:47" s="3" customFormat="1" x14ac:dyDescent="0.25">
      <c r="A301"/>
      <c r="B301"/>
      <c r="C301" s="2"/>
      <c r="D301" s="2"/>
      <c r="E301" s="2"/>
      <c r="F301" s="2"/>
      <c r="G301" s="2"/>
      <c r="H301" s="2"/>
      <c r="I301" s="2"/>
      <c r="J301" s="2"/>
      <c r="K301" s="2"/>
      <c r="L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AA301" s="2"/>
      <c r="AB301" s="2"/>
      <c r="AC301" s="2"/>
      <c r="AD301" s="2"/>
      <c r="AE301" s="2"/>
      <c r="AP301" s="1"/>
      <c r="AQ301" s="1"/>
      <c r="AR301" s="1"/>
      <c r="AS301" s="1"/>
      <c r="AT301" s="1"/>
      <c r="AU301" s="1"/>
    </row>
    <row r="302" spans="1:47" s="3" customFormat="1" x14ac:dyDescent="0.25">
      <c r="A302"/>
      <c r="B302"/>
      <c r="C302" s="2"/>
      <c r="D302" s="2"/>
      <c r="E302" s="2"/>
      <c r="F302" s="2"/>
      <c r="G302" s="2"/>
      <c r="H302" s="2"/>
      <c r="I302" s="2"/>
      <c r="J302" s="2"/>
      <c r="K302" s="2"/>
      <c r="L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AA302" s="2"/>
      <c r="AB302" s="2"/>
      <c r="AC302" s="2"/>
      <c r="AD302" s="2"/>
      <c r="AE302" s="2"/>
      <c r="AP302" s="1"/>
      <c r="AQ302" s="1"/>
      <c r="AR302" s="1"/>
      <c r="AS302" s="1"/>
      <c r="AT302" s="1"/>
      <c r="AU302" s="1"/>
    </row>
    <row r="303" spans="1:47" s="3" customFormat="1" x14ac:dyDescent="0.25">
      <c r="A303"/>
      <c r="B303"/>
      <c r="C303" s="2"/>
      <c r="D303" s="2"/>
      <c r="E303" s="2"/>
      <c r="F303" s="2"/>
      <c r="G303" s="2"/>
      <c r="H303" s="2"/>
      <c r="I303" s="2"/>
      <c r="J303" s="2"/>
      <c r="K303" s="2"/>
      <c r="L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AA303" s="2"/>
      <c r="AB303" s="2"/>
      <c r="AC303" s="2"/>
      <c r="AD303" s="2"/>
      <c r="AE303" s="2"/>
      <c r="AP303" s="1"/>
      <c r="AQ303" s="1"/>
      <c r="AR303" s="1"/>
      <c r="AS303" s="1"/>
      <c r="AT303" s="1"/>
      <c r="AU303" s="1"/>
    </row>
    <row r="304" spans="1:47" s="3" customFormat="1" x14ac:dyDescent="0.25">
      <c r="A304"/>
      <c r="B304"/>
      <c r="C304" s="2"/>
      <c r="D304" s="2"/>
      <c r="E304" s="2"/>
      <c r="F304" s="2"/>
      <c r="G304" s="2"/>
      <c r="H304" s="2"/>
      <c r="I304" s="2"/>
      <c r="J304" s="2"/>
      <c r="K304" s="2"/>
      <c r="L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AA304" s="2"/>
      <c r="AB304" s="2"/>
      <c r="AC304" s="2"/>
      <c r="AD304" s="2"/>
      <c r="AE304" s="2"/>
      <c r="AP304" s="1"/>
      <c r="AQ304" s="1"/>
      <c r="AR304" s="1"/>
      <c r="AS304" s="1"/>
      <c r="AT304" s="1"/>
      <c r="AU304" s="1"/>
    </row>
    <row r="305" spans="1:47" s="3" customFormat="1" x14ac:dyDescent="0.25">
      <c r="A305"/>
      <c r="B305"/>
      <c r="C305" s="2"/>
      <c r="D305" s="2"/>
      <c r="E305" s="2"/>
      <c r="F305" s="2"/>
      <c r="G305" s="2"/>
      <c r="H305" s="2"/>
      <c r="I305" s="2"/>
      <c r="J305" s="2"/>
      <c r="K305" s="2"/>
      <c r="L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AA305" s="2"/>
      <c r="AB305" s="2"/>
      <c r="AC305" s="2"/>
      <c r="AD305" s="2"/>
      <c r="AE305" s="2"/>
      <c r="AP305" s="1"/>
      <c r="AQ305" s="1"/>
      <c r="AR305" s="1"/>
      <c r="AS305" s="1"/>
      <c r="AT305" s="1"/>
      <c r="AU305" s="1"/>
    </row>
    <row r="306" spans="1:47" s="3" customFormat="1" x14ac:dyDescent="0.25">
      <c r="A306"/>
      <c r="B306"/>
      <c r="C306" s="2"/>
      <c r="D306" s="2"/>
      <c r="E306" s="2"/>
      <c r="F306" s="2"/>
      <c r="G306" s="2"/>
      <c r="H306" s="2"/>
      <c r="I306" s="2"/>
      <c r="J306" s="2"/>
      <c r="K306" s="2"/>
      <c r="L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AA306" s="2"/>
      <c r="AB306" s="2"/>
      <c r="AC306" s="2"/>
      <c r="AD306" s="2"/>
      <c r="AE306" s="2"/>
      <c r="AP306" s="1"/>
      <c r="AQ306" s="1"/>
      <c r="AR306" s="1"/>
      <c r="AS306" s="1"/>
      <c r="AT306" s="1"/>
      <c r="AU306" s="1"/>
    </row>
    <row r="307" spans="1:47" s="3" customFormat="1" x14ac:dyDescent="0.25">
      <c r="A307"/>
      <c r="B307"/>
      <c r="C307" s="2"/>
      <c r="D307" s="2"/>
      <c r="E307" s="2"/>
      <c r="F307" s="2"/>
      <c r="G307" s="2"/>
      <c r="H307" s="2"/>
      <c r="I307" s="2"/>
      <c r="J307" s="2"/>
      <c r="K307" s="2"/>
      <c r="L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AA307" s="2"/>
      <c r="AB307" s="2"/>
      <c r="AC307" s="2"/>
      <c r="AD307" s="2"/>
      <c r="AE307" s="2"/>
      <c r="AP307" s="1"/>
      <c r="AQ307" s="1"/>
      <c r="AR307" s="1"/>
      <c r="AS307" s="1"/>
      <c r="AT307" s="1"/>
      <c r="AU307" s="1"/>
    </row>
    <row r="308" spans="1:47" s="3" customFormat="1" x14ac:dyDescent="0.25">
      <c r="A308"/>
      <c r="B308"/>
      <c r="C308" s="2"/>
      <c r="D308" s="2"/>
      <c r="E308" s="2"/>
      <c r="F308" s="2"/>
      <c r="G308" s="2"/>
      <c r="H308" s="2"/>
      <c r="I308" s="2"/>
      <c r="J308" s="2"/>
      <c r="K308" s="2"/>
      <c r="L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AA308" s="2"/>
      <c r="AB308" s="2"/>
      <c r="AC308" s="2"/>
      <c r="AD308" s="2"/>
      <c r="AE308" s="2"/>
      <c r="AP308" s="1"/>
      <c r="AQ308" s="1"/>
      <c r="AR308" s="1"/>
      <c r="AS308" s="1"/>
      <c r="AT308" s="1"/>
      <c r="AU308" s="1"/>
    </row>
    <row r="309" spans="1:47" s="3" customFormat="1" x14ac:dyDescent="0.25">
      <c r="A309"/>
      <c r="B309"/>
      <c r="C309" s="2"/>
      <c r="D309" s="2"/>
      <c r="E309" s="2"/>
      <c r="F309" s="2"/>
      <c r="G309" s="2"/>
      <c r="H309" s="2"/>
      <c r="I309" s="2"/>
      <c r="J309" s="2"/>
      <c r="K309" s="2"/>
      <c r="L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AA309" s="2"/>
      <c r="AB309" s="2"/>
      <c r="AC309" s="2"/>
      <c r="AD309" s="2"/>
      <c r="AE309" s="2"/>
      <c r="AP309" s="1"/>
      <c r="AQ309" s="1"/>
      <c r="AR309" s="1"/>
      <c r="AS309" s="1"/>
      <c r="AT309" s="1"/>
      <c r="AU309" s="1"/>
    </row>
    <row r="310" spans="1:47" s="3" customFormat="1" x14ac:dyDescent="0.25">
      <c r="A310"/>
      <c r="B310"/>
      <c r="C310" s="2"/>
      <c r="D310" s="2"/>
      <c r="E310" s="2"/>
      <c r="F310" s="2"/>
      <c r="G310" s="2"/>
      <c r="H310" s="2"/>
      <c r="I310" s="2"/>
      <c r="J310" s="2"/>
      <c r="K310" s="2"/>
      <c r="L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AA310" s="2"/>
      <c r="AB310" s="2"/>
      <c r="AC310" s="2"/>
      <c r="AD310" s="2"/>
      <c r="AE310" s="2"/>
      <c r="AP310" s="1"/>
      <c r="AQ310" s="1"/>
      <c r="AR310" s="1"/>
      <c r="AS310" s="1"/>
      <c r="AT310" s="1"/>
      <c r="AU310" s="1"/>
    </row>
    <row r="311" spans="1:47" s="3" customFormat="1" x14ac:dyDescent="0.25">
      <c r="A311"/>
      <c r="B311"/>
      <c r="C311" s="2"/>
      <c r="D311" s="2"/>
      <c r="E311" s="2"/>
      <c r="F311" s="2"/>
      <c r="G311" s="2"/>
      <c r="H311" s="2"/>
      <c r="I311" s="2"/>
      <c r="J311" s="2"/>
      <c r="K311" s="2"/>
      <c r="L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AA311" s="2"/>
      <c r="AB311" s="2"/>
      <c r="AC311" s="2"/>
      <c r="AD311" s="2"/>
      <c r="AE311" s="2"/>
      <c r="AP311" s="1"/>
      <c r="AQ311" s="1"/>
      <c r="AR311" s="1"/>
      <c r="AS311" s="1"/>
      <c r="AT311" s="1"/>
      <c r="AU311" s="1"/>
    </row>
    <row r="312" spans="1:47" s="3" customFormat="1" x14ac:dyDescent="0.25">
      <c r="A312"/>
      <c r="B312"/>
      <c r="C312" s="2"/>
      <c r="D312" s="2"/>
      <c r="E312" s="2"/>
      <c r="F312" s="2"/>
      <c r="G312" s="2"/>
      <c r="H312" s="2"/>
      <c r="I312" s="2"/>
      <c r="J312" s="2"/>
      <c r="K312" s="2"/>
      <c r="L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AA312" s="2"/>
      <c r="AB312" s="2"/>
      <c r="AC312" s="2"/>
      <c r="AD312" s="2"/>
      <c r="AE312" s="2"/>
      <c r="AP312" s="1"/>
      <c r="AQ312" s="1"/>
      <c r="AR312" s="1"/>
      <c r="AS312" s="1"/>
      <c r="AT312" s="1"/>
      <c r="AU312" s="1"/>
    </row>
    <row r="313" spans="1:47" s="3" customFormat="1" x14ac:dyDescent="0.25">
      <c r="A313"/>
      <c r="B313"/>
      <c r="C313" s="2"/>
      <c r="D313" s="2"/>
      <c r="E313" s="2"/>
      <c r="F313" s="2"/>
      <c r="G313" s="2"/>
      <c r="H313" s="2"/>
      <c r="I313" s="2"/>
      <c r="J313" s="2"/>
      <c r="K313" s="2"/>
      <c r="L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AA313" s="2"/>
      <c r="AB313" s="2"/>
      <c r="AC313" s="2"/>
      <c r="AD313" s="2"/>
      <c r="AE313" s="2"/>
      <c r="AP313" s="1"/>
      <c r="AQ313" s="1"/>
      <c r="AR313" s="1"/>
      <c r="AS313" s="1"/>
      <c r="AT313" s="1"/>
      <c r="AU313" s="1"/>
    </row>
    <row r="314" spans="1:47" s="3" customFormat="1" x14ac:dyDescent="0.25">
      <c r="A314"/>
      <c r="B314"/>
      <c r="C314" s="2"/>
      <c r="D314" s="2"/>
      <c r="E314" s="2"/>
      <c r="F314" s="2"/>
      <c r="G314" s="2"/>
      <c r="H314" s="2"/>
      <c r="I314" s="2"/>
      <c r="J314" s="2"/>
      <c r="K314" s="2"/>
      <c r="L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AA314" s="2"/>
      <c r="AB314" s="2"/>
      <c r="AC314" s="2"/>
      <c r="AD314" s="2"/>
      <c r="AE314" s="2"/>
      <c r="AP314" s="1"/>
      <c r="AQ314" s="1"/>
      <c r="AR314" s="1"/>
      <c r="AS314" s="1"/>
      <c r="AT314" s="1"/>
      <c r="AU314" s="1"/>
    </row>
    <row r="315" spans="1:47" s="3" customFormat="1" x14ac:dyDescent="0.25">
      <c r="A315"/>
      <c r="B315"/>
      <c r="C315" s="2"/>
      <c r="D315" s="2"/>
      <c r="E315" s="2"/>
      <c r="F315" s="2"/>
      <c r="G315" s="2"/>
      <c r="H315" s="2"/>
      <c r="I315" s="2"/>
      <c r="J315" s="2"/>
      <c r="K315" s="2"/>
      <c r="L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AA315" s="2"/>
      <c r="AB315" s="2"/>
      <c r="AC315" s="2"/>
      <c r="AD315" s="2"/>
      <c r="AE315" s="2"/>
      <c r="AP315" s="1"/>
      <c r="AQ315" s="1"/>
      <c r="AR315" s="1"/>
      <c r="AS315" s="1"/>
      <c r="AT315" s="1"/>
      <c r="AU315" s="1"/>
    </row>
    <row r="316" spans="1:47" s="3" customFormat="1" x14ac:dyDescent="0.25">
      <c r="A316"/>
      <c r="B316"/>
      <c r="C316" s="2"/>
      <c r="D316" s="2"/>
      <c r="E316" s="2"/>
      <c r="F316" s="2"/>
      <c r="G316" s="2"/>
      <c r="H316" s="2"/>
      <c r="I316" s="2"/>
      <c r="J316" s="2"/>
      <c r="K316" s="2"/>
      <c r="L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AA316" s="2"/>
      <c r="AB316" s="2"/>
      <c r="AC316" s="2"/>
      <c r="AD316" s="2"/>
      <c r="AE316" s="2"/>
      <c r="AP316" s="1"/>
      <c r="AQ316" s="1"/>
      <c r="AR316" s="1"/>
      <c r="AS316" s="1"/>
      <c r="AT316" s="1"/>
      <c r="AU316" s="1"/>
    </row>
    <row r="317" spans="1:47" s="3" customFormat="1" x14ac:dyDescent="0.25">
      <c r="A317"/>
      <c r="B317"/>
      <c r="C317" s="2"/>
      <c r="D317" s="2"/>
      <c r="E317" s="2"/>
      <c r="F317" s="2"/>
      <c r="G317" s="2"/>
      <c r="H317" s="2"/>
      <c r="I317" s="2"/>
      <c r="J317" s="2"/>
      <c r="K317" s="2"/>
      <c r="L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AA317" s="2"/>
      <c r="AB317" s="2"/>
      <c r="AC317" s="2"/>
      <c r="AD317" s="2"/>
      <c r="AE317" s="2"/>
      <c r="AP317" s="1"/>
      <c r="AQ317" s="1"/>
      <c r="AR317" s="1"/>
      <c r="AS317" s="1"/>
      <c r="AT317" s="1"/>
      <c r="AU317" s="1"/>
    </row>
    <row r="318" spans="1:47" s="3" customFormat="1" x14ac:dyDescent="0.25">
      <c r="A318"/>
      <c r="B318"/>
      <c r="C318" s="2"/>
      <c r="D318" s="2"/>
      <c r="E318" s="2"/>
      <c r="F318" s="2"/>
      <c r="G318" s="2"/>
      <c r="H318" s="2"/>
      <c r="I318" s="2"/>
      <c r="J318" s="2"/>
      <c r="K318" s="2"/>
      <c r="L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AA318" s="2"/>
      <c r="AB318" s="2"/>
      <c r="AC318" s="2"/>
      <c r="AD318" s="2"/>
      <c r="AE318" s="2"/>
      <c r="AP318" s="1"/>
      <c r="AQ318" s="1"/>
      <c r="AR318" s="1"/>
      <c r="AS318" s="1"/>
      <c r="AT318" s="1"/>
      <c r="AU318" s="1"/>
    </row>
    <row r="319" spans="1:47" s="3" customFormat="1" x14ac:dyDescent="0.25">
      <c r="A319"/>
      <c r="B319"/>
      <c r="C319" s="2"/>
      <c r="D319" s="2"/>
      <c r="E319" s="2"/>
      <c r="F319" s="2"/>
      <c r="G319" s="2"/>
      <c r="H319" s="2"/>
      <c r="I319" s="2"/>
      <c r="J319" s="2"/>
      <c r="K319" s="2"/>
      <c r="L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AA319" s="2"/>
      <c r="AB319" s="2"/>
      <c r="AC319" s="2"/>
      <c r="AD319" s="2"/>
      <c r="AE319" s="2"/>
      <c r="AP319" s="1"/>
      <c r="AQ319" s="1"/>
      <c r="AR319" s="1"/>
      <c r="AS319" s="1"/>
      <c r="AT319" s="1"/>
      <c r="AU319" s="1"/>
    </row>
    <row r="320" spans="1:47" s="3" customFormat="1" x14ac:dyDescent="0.25">
      <c r="A320"/>
      <c r="B320"/>
      <c r="C320" s="2"/>
      <c r="D320" s="2"/>
      <c r="E320" s="2"/>
      <c r="F320" s="2"/>
      <c r="G320" s="2"/>
      <c r="H320" s="2"/>
      <c r="I320" s="2"/>
      <c r="J320" s="2"/>
      <c r="K320" s="2"/>
      <c r="L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AA320" s="2"/>
      <c r="AB320" s="2"/>
      <c r="AC320" s="2"/>
      <c r="AD320" s="2"/>
      <c r="AE320" s="2"/>
      <c r="AP320" s="1"/>
      <c r="AQ320" s="1"/>
      <c r="AR320" s="1"/>
      <c r="AS320" s="1"/>
      <c r="AT320" s="1"/>
      <c r="AU320" s="1"/>
    </row>
    <row r="321" spans="1:47" s="3" customFormat="1" x14ac:dyDescent="0.25">
      <c r="A321"/>
      <c r="B321"/>
      <c r="C321" s="2"/>
      <c r="D321" s="2"/>
      <c r="E321" s="2"/>
      <c r="F321" s="2"/>
      <c r="G321" s="2"/>
      <c r="H321" s="2"/>
      <c r="I321" s="2"/>
      <c r="J321" s="2"/>
      <c r="K321" s="2"/>
      <c r="L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AA321" s="2"/>
      <c r="AB321" s="2"/>
      <c r="AC321" s="2"/>
      <c r="AD321" s="2"/>
      <c r="AE321" s="2"/>
      <c r="AP321" s="1"/>
      <c r="AQ321" s="1"/>
      <c r="AR321" s="1"/>
      <c r="AS321" s="1"/>
      <c r="AT321" s="1"/>
      <c r="AU321" s="1"/>
    </row>
    <row r="322" spans="1:47" s="3" customFormat="1" x14ac:dyDescent="0.25">
      <c r="A322"/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AA322" s="2"/>
      <c r="AB322" s="2"/>
      <c r="AC322" s="2"/>
      <c r="AD322" s="2"/>
      <c r="AE322" s="2"/>
      <c r="AP322" s="1"/>
      <c r="AQ322" s="1"/>
      <c r="AR322" s="1"/>
      <c r="AS322" s="1"/>
      <c r="AT322" s="1"/>
      <c r="AU322" s="1"/>
    </row>
    <row r="323" spans="1:47" s="3" customFormat="1" x14ac:dyDescent="0.25">
      <c r="A323"/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AA323" s="2"/>
      <c r="AB323" s="2"/>
      <c r="AC323" s="2"/>
      <c r="AD323" s="2"/>
      <c r="AE323" s="2"/>
      <c r="AP323" s="1"/>
      <c r="AQ323" s="1"/>
      <c r="AR323" s="1"/>
      <c r="AS323" s="1"/>
      <c r="AT323" s="1"/>
      <c r="AU323" s="1"/>
    </row>
    <row r="324" spans="1:47" s="3" customFormat="1" x14ac:dyDescent="0.25">
      <c r="A324"/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AA324" s="2"/>
      <c r="AB324" s="2"/>
      <c r="AC324" s="2"/>
      <c r="AD324" s="2"/>
      <c r="AE324" s="2"/>
      <c r="AP324" s="1"/>
      <c r="AQ324" s="1"/>
      <c r="AR324" s="1"/>
      <c r="AS324" s="1"/>
      <c r="AT324" s="1"/>
      <c r="AU324" s="1"/>
    </row>
    <row r="325" spans="1:47" s="3" customFormat="1" x14ac:dyDescent="0.25">
      <c r="A325"/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AA325" s="2"/>
      <c r="AB325" s="2"/>
      <c r="AC325" s="2"/>
      <c r="AD325" s="2"/>
      <c r="AE325" s="2"/>
      <c r="AP325" s="1"/>
      <c r="AQ325" s="1"/>
      <c r="AR325" s="1"/>
      <c r="AS325" s="1"/>
      <c r="AT325" s="1"/>
      <c r="AU325" s="1"/>
    </row>
    <row r="326" spans="1:47" s="3" customFormat="1" x14ac:dyDescent="0.25">
      <c r="A326"/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AA326" s="2"/>
      <c r="AB326" s="2"/>
      <c r="AC326" s="2"/>
      <c r="AD326" s="2"/>
      <c r="AE326" s="2"/>
      <c r="AP326" s="1"/>
      <c r="AQ326" s="1"/>
      <c r="AR326" s="1"/>
      <c r="AS326" s="1"/>
      <c r="AT326" s="1"/>
      <c r="AU326" s="1"/>
    </row>
    <row r="327" spans="1:47" s="3" customFormat="1" x14ac:dyDescent="0.25">
      <c r="A327"/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AA327" s="2"/>
      <c r="AB327" s="2"/>
      <c r="AC327" s="2"/>
      <c r="AD327" s="2"/>
      <c r="AE327" s="2"/>
      <c r="AP327" s="1"/>
      <c r="AQ327" s="1"/>
      <c r="AR327" s="1"/>
      <c r="AS327" s="1"/>
      <c r="AT327" s="1"/>
      <c r="AU327" s="1"/>
    </row>
    <row r="328" spans="1:47" s="3" customFormat="1" x14ac:dyDescent="0.25">
      <c r="A328"/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AA328" s="2"/>
      <c r="AB328" s="2"/>
      <c r="AC328" s="2"/>
      <c r="AD328" s="2"/>
      <c r="AE328" s="2"/>
      <c r="AP328" s="1"/>
      <c r="AQ328" s="1"/>
      <c r="AR328" s="1"/>
      <c r="AS328" s="1"/>
      <c r="AT328" s="1"/>
      <c r="AU328" s="1"/>
    </row>
    <row r="329" spans="1:47" s="3" customFormat="1" x14ac:dyDescent="0.25">
      <c r="A329"/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AA329" s="2"/>
      <c r="AB329" s="2"/>
      <c r="AC329" s="2"/>
      <c r="AD329" s="2"/>
      <c r="AE329" s="2"/>
      <c r="AP329" s="1"/>
      <c r="AQ329" s="1"/>
      <c r="AR329" s="1"/>
      <c r="AS329" s="1"/>
      <c r="AT329" s="1"/>
      <c r="AU329" s="1"/>
    </row>
    <row r="330" spans="1:47" s="3" customFormat="1" x14ac:dyDescent="0.25">
      <c r="A330"/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AA330" s="2"/>
      <c r="AB330" s="2"/>
      <c r="AC330" s="2"/>
      <c r="AD330" s="2"/>
      <c r="AE330" s="2"/>
      <c r="AP330" s="1"/>
      <c r="AQ330" s="1"/>
      <c r="AR330" s="1"/>
      <c r="AS330" s="1"/>
      <c r="AT330" s="1"/>
      <c r="AU330" s="1"/>
    </row>
    <row r="331" spans="1:47" s="3" customFormat="1" x14ac:dyDescent="0.25">
      <c r="A331"/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AA331" s="2"/>
      <c r="AB331" s="2"/>
      <c r="AC331" s="2"/>
      <c r="AD331" s="2"/>
      <c r="AE331" s="2"/>
      <c r="AP331" s="1"/>
      <c r="AQ331" s="1"/>
      <c r="AR331" s="1"/>
      <c r="AS331" s="1"/>
      <c r="AT331" s="1"/>
      <c r="AU331" s="1"/>
    </row>
    <row r="332" spans="1:47" s="3" customFormat="1" x14ac:dyDescent="0.25">
      <c r="A332"/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AA332" s="2"/>
      <c r="AB332" s="2"/>
      <c r="AC332" s="2"/>
      <c r="AD332" s="2"/>
      <c r="AE332" s="2"/>
      <c r="AP332" s="1"/>
      <c r="AQ332" s="1"/>
      <c r="AR332" s="1"/>
      <c r="AS332" s="1"/>
      <c r="AT332" s="1"/>
      <c r="AU332" s="1"/>
    </row>
    <row r="333" spans="1:47" s="3" customFormat="1" x14ac:dyDescent="0.25">
      <c r="A333"/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AA333" s="2"/>
      <c r="AB333" s="2"/>
      <c r="AC333" s="2"/>
      <c r="AD333" s="2"/>
      <c r="AE333" s="2"/>
      <c r="AP333" s="1"/>
      <c r="AQ333" s="1"/>
      <c r="AR333" s="1"/>
      <c r="AS333" s="1"/>
      <c r="AT333" s="1"/>
      <c r="AU333" s="1"/>
    </row>
    <row r="334" spans="1:47" s="3" customFormat="1" x14ac:dyDescent="0.25">
      <c r="A334"/>
      <c r="B334"/>
      <c r="C334" s="2"/>
      <c r="D334" s="2"/>
      <c r="E334" s="2"/>
      <c r="F334" s="2"/>
      <c r="G334" s="2"/>
      <c r="H334" s="2"/>
      <c r="I334" s="2"/>
      <c r="J334" s="2"/>
      <c r="K334" s="2"/>
      <c r="L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AA334" s="2"/>
      <c r="AB334" s="2"/>
      <c r="AC334" s="2"/>
      <c r="AD334" s="2"/>
      <c r="AE334" s="2"/>
      <c r="AP334" s="1"/>
      <c r="AQ334" s="1"/>
      <c r="AR334" s="1"/>
      <c r="AS334" s="1"/>
      <c r="AT334" s="1"/>
      <c r="AU334" s="1"/>
    </row>
    <row r="335" spans="1:47" s="3" customFormat="1" x14ac:dyDescent="0.25">
      <c r="A335"/>
      <c r="B335"/>
      <c r="C335" s="2"/>
      <c r="D335" s="2"/>
      <c r="E335" s="2"/>
      <c r="F335" s="2"/>
      <c r="G335" s="2"/>
      <c r="H335" s="2"/>
      <c r="I335" s="2"/>
      <c r="J335" s="2"/>
      <c r="K335" s="2"/>
      <c r="L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AA335" s="2"/>
      <c r="AB335" s="2"/>
      <c r="AC335" s="2"/>
      <c r="AD335" s="2"/>
      <c r="AE335" s="2"/>
      <c r="AP335" s="1"/>
      <c r="AQ335" s="1"/>
      <c r="AR335" s="1"/>
      <c r="AS335" s="1"/>
      <c r="AT335" s="1"/>
      <c r="AU335" s="1"/>
    </row>
    <row r="336" spans="1:47" s="3" customFormat="1" x14ac:dyDescent="0.25">
      <c r="A336"/>
      <c r="B336"/>
      <c r="C336" s="2"/>
      <c r="D336" s="2"/>
      <c r="E336" s="2"/>
      <c r="F336" s="2"/>
      <c r="G336" s="2"/>
      <c r="H336" s="2"/>
      <c r="I336" s="2"/>
      <c r="J336" s="2"/>
      <c r="K336" s="2"/>
      <c r="L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AA336" s="2"/>
      <c r="AB336" s="2"/>
      <c r="AC336" s="2"/>
      <c r="AD336" s="2"/>
      <c r="AE336" s="2"/>
      <c r="AP336" s="1"/>
      <c r="AQ336" s="1"/>
      <c r="AR336" s="1"/>
      <c r="AS336" s="1"/>
      <c r="AT336" s="1"/>
      <c r="AU336" s="1"/>
    </row>
    <row r="337" spans="1:47" s="3" customFormat="1" x14ac:dyDescent="0.25">
      <c r="A337"/>
      <c r="B337"/>
      <c r="C337" s="2"/>
      <c r="D337" s="2"/>
      <c r="E337" s="2"/>
      <c r="F337" s="2"/>
      <c r="G337" s="2"/>
      <c r="H337" s="2"/>
      <c r="I337" s="2"/>
      <c r="J337" s="2"/>
      <c r="K337" s="2"/>
      <c r="L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AA337" s="2"/>
      <c r="AB337" s="2"/>
      <c r="AC337" s="2"/>
      <c r="AD337" s="2"/>
      <c r="AE337" s="2"/>
      <c r="AP337" s="1"/>
      <c r="AQ337" s="1"/>
      <c r="AR337" s="1"/>
      <c r="AS337" s="1"/>
      <c r="AT337" s="1"/>
      <c r="AU337" s="1"/>
    </row>
    <row r="338" spans="1:47" s="3" customFormat="1" x14ac:dyDescent="0.25">
      <c r="A338"/>
      <c r="B338"/>
      <c r="C338" s="2"/>
      <c r="D338" s="2"/>
      <c r="E338" s="2"/>
      <c r="F338" s="2"/>
      <c r="G338" s="2"/>
      <c r="H338" s="2"/>
      <c r="I338" s="2"/>
      <c r="J338" s="2"/>
      <c r="K338" s="2"/>
      <c r="L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AA338" s="2"/>
      <c r="AB338" s="2"/>
      <c r="AC338" s="2"/>
      <c r="AD338" s="2"/>
      <c r="AE338" s="2"/>
      <c r="AP338" s="1"/>
      <c r="AQ338" s="1"/>
      <c r="AR338" s="1"/>
      <c r="AS338" s="1"/>
      <c r="AT338" s="1"/>
      <c r="AU338" s="1"/>
    </row>
    <row r="339" spans="1:47" s="3" customFormat="1" x14ac:dyDescent="0.25">
      <c r="A339"/>
      <c r="B339"/>
      <c r="C339" s="2"/>
      <c r="D339" s="2"/>
      <c r="E339" s="2"/>
      <c r="F339" s="2"/>
      <c r="G339" s="2"/>
      <c r="H339" s="2"/>
      <c r="I339" s="2"/>
      <c r="J339" s="2"/>
      <c r="K339" s="2"/>
      <c r="L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AA339" s="2"/>
      <c r="AB339" s="2"/>
      <c r="AC339" s="2"/>
      <c r="AD339" s="2"/>
      <c r="AE339" s="2"/>
      <c r="AP339" s="1"/>
      <c r="AQ339" s="1"/>
      <c r="AR339" s="1"/>
      <c r="AS339" s="1"/>
      <c r="AT339" s="1"/>
      <c r="AU339" s="1"/>
    </row>
    <row r="340" spans="1:47" s="3" customFormat="1" x14ac:dyDescent="0.25">
      <c r="A340"/>
      <c r="B340"/>
      <c r="C340" s="2"/>
      <c r="D340" s="2"/>
      <c r="E340" s="2"/>
      <c r="F340" s="2"/>
      <c r="G340" s="2"/>
      <c r="H340" s="2"/>
      <c r="I340" s="2"/>
      <c r="J340" s="2"/>
      <c r="K340" s="2"/>
      <c r="L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AA340" s="2"/>
      <c r="AB340" s="2"/>
      <c r="AC340" s="2"/>
      <c r="AD340" s="2"/>
      <c r="AE340" s="2"/>
      <c r="AP340" s="1"/>
      <c r="AQ340" s="1"/>
      <c r="AR340" s="1"/>
      <c r="AS340" s="1"/>
      <c r="AT340" s="1"/>
      <c r="AU340" s="1"/>
    </row>
    <row r="341" spans="1:47" s="3" customFormat="1" x14ac:dyDescent="0.25">
      <c r="A341"/>
      <c r="B341"/>
      <c r="C341" s="2"/>
      <c r="D341" s="2"/>
      <c r="E341" s="2"/>
      <c r="F341" s="2"/>
      <c r="G341" s="2"/>
      <c r="H341" s="2"/>
      <c r="I341" s="2"/>
      <c r="J341" s="2"/>
      <c r="K341" s="2"/>
      <c r="L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AA341" s="2"/>
      <c r="AB341" s="2"/>
      <c r="AC341" s="2"/>
      <c r="AD341" s="2"/>
      <c r="AE341" s="2"/>
      <c r="AP341" s="1"/>
      <c r="AQ341" s="1"/>
      <c r="AR341" s="1"/>
      <c r="AS341" s="1"/>
      <c r="AT341" s="1"/>
      <c r="AU341" s="1"/>
    </row>
    <row r="342" spans="1:47" s="3" customFormat="1" x14ac:dyDescent="0.25">
      <c r="A342"/>
      <c r="B342"/>
      <c r="C342" s="2"/>
      <c r="D342" s="2"/>
      <c r="E342" s="2"/>
      <c r="F342" s="2"/>
      <c r="G342" s="2"/>
      <c r="H342" s="2"/>
      <c r="I342" s="2"/>
      <c r="J342" s="2"/>
      <c r="K342" s="2"/>
      <c r="L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AA342" s="2"/>
      <c r="AB342" s="2"/>
      <c r="AC342" s="2"/>
      <c r="AD342" s="2"/>
      <c r="AE342" s="2"/>
      <c r="AP342" s="1"/>
      <c r="AQ342" s="1"/>
      <c r="AR342" s="1"/>
      <c r="AS342" s="1"/>
      <c r="AT342" s="1"/>
      <c r="AU342" s="1"/>
    </row>
    <row r="343" spans="1:47" s="3" customFormat="1" x14ac:dyDescent="0.25">
      <c r="A343"/>
      <c r="B343"/>
      <c r="C343" s="2"/>
      <c r="D343" s="2"/>
      <c r="E343" s="2"/>
      <c r="F343" s="2"/>
      <c r="G343" s="2"/>
      <c r="H343" s="2"/>
      <c r="I343" s="2"/>
      <c r="J343" s="2"/>
      <c r="K343" s="2"/>
      <c r="L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AA343" s="2"/>
      <c r="AB343" s="2"/>
      <c r="AC343" s="2"/>
      <c r="AD343" s="2"/>
      <c r="AE343" s="2"/>
      <c r="AP343" s="1"/>
      <c r="AQ343" s="1"/>
      <c r="AR343" s="1"/>
      <c r="AS343" s="1"/>
      <c r="AT343" s="1"/>
      <c r="AU343" s="1"/>
    </row>
    <row r="344" spans="1:47" s="3" customFormat="1" x14ac:dyDescent="0.25">
      <c r="A344"/>
      <c r="B344"/>
      <c r="C344" s="2"/>
      <c r="D344" s="2"/>
      <c r="E344" s="2"/>
      <c r="F344" s="2"/>
      <c r="G344" s="2"/>
      <c r="H344" s="2"/>
      <c r="I344" s="2"/>
      <c r="J344" s="2"/>
      <c r="K344" s="2"/>
      <c r="L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AA344" s="2"/>
      <c r="AB344" s="2"/>
      <c r="AC344" s="2"/>
      <c r="AD344" s="2"/>
      <c r="AE344" s="2"/>
      <c r="AP344" s="1"/>
      <c r="AQ344" s="1"/>
      <c r="AR344" s="1"/>
      <c r="AS344" s="1"/>
      <c r="AT344" s="1"/>
      <c r="AU344" s="1"/>
    </row>
    <row r="345" spans="1:47" s="3" customFormat="1" x14ac:dyDescent="0.25">
      <c r="A345"/>
      <c r="B345"/>
      <c r="C345" s="2"/>
      <c r="D345" s="2"/>
      <c r="E345" s="2"/>
      <c r="F345" s="2"/>
      <c r="G345" s="2"/>
      <c r="H345" s="2"/>
      <c r="I345" s="2"/>
      <c r="J345" s="2"/>
      <c r="K345" s="2"/>
      <c r="L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AA345" s="2"/>
      <c r="AB345" s="2"/>
      <c r="AC345" s="2"/>
      <c r="AD345" s="2"/>
      <c r="AE345" s="2"/>
      <c r="AP345" s="1"/>
      <c r="AQ345" s="1"/>
      <c r="AR345" s="1"/>
      <c r="AS345" s="1"/>
      <c r="AT345" s="1"/>
      <c r="AU345" s="1"/>
    </row>
    <row r="346" spans="1:47" s="3" customFormat="1" x14ac:dyDescent="0.25">
      <c r="A346"/>
      <c r="B346"/>
      <c r="C346" s="2"/>
      <c r="D346" s="2"/>
      <c r="E346" s="2"/>
      <c r="F346" s="2"/>
      <c r="G346" s="2"/>
      <c r="H346" s="2"/>
      <c r="I346" s="2"/>
      <c r="J346" s="2"/>
      <c r="K346" s="2"/>
      <c r="L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AA346" s="2"/>
      <c r="AB346" s="2"/>
      <c r="AC346" s="2"/>
      <c r="AD346" s="2"/>
      <c r="AE346" s="2"/>
      <c r="AP346" s="1"/>
      <c r="AQ346" s="1"/>
      <c r="AR346" s="1"/>
      <c r="AS346" s="1"/>
      <c r="AT346" s="1"/>
      <c r="AU346" s="1"/>
    </row>
    <row r="347" spans="1:47" s="3" customFormat="1" x14ac:dyDescent="0.25">
      <c r="A347"/>
      <c r="B347"/>
      <c r="C347" s="2"/>
      <c r="D347" s="2"/>
      <c r="E347" s="2"/>
      <c r="F347" s="2"/>
      <c r="G347" s="2"/>
      <c r="H347" s="2"/>
      <c r="I347" s="2"/>
      <c r="J347" s="2"/>
      <c r="K347" s="2"/>
      <c r="L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AA347" s="2"/>
      <c r="AB347" s="2"/>
      <c r="AC347" s="2"/>
      <c r="AD347" s="2"/>
      <c r="AE347" s="2"/>
      <c r="AP347" s="1"/>
      <c r="AQ347" s="1"/>
      <c r="AR347" s="1"/>
      <c r="AS347" s="1"/>
      <c r="AT347" s="1"/>
      <c r="AU347" s="1"/>
    </row>
    <row r="348" spans="1:47" s="3" customFormat="1" x14ac:dyDescent="0.25">
      <c r="A348"/>
      <c r="B348"/>
      <c r="C348" s="2"/>
      <c r="D348" s="2"/>
      <c r="E348" s="2"/>
      <c r="F348" s="2"/>
      <c r="G348" s="2"/>
      <c r="H348" s="2"/>
      <c r="I348" s="2"/>
      <c r="J348" s="2"/>
      <c r="K348" s="2"/>
      <c r="L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AA348" s="2"/>
      <c r="AB348" s="2"/>
      <c r="AC348" s="2"/>
      <c r="AD348" s="2"/>
      <c r="AE348" s="2"/>
      <c r="AP348" s="1"/>
      <c r="AQ348" s="1"/>
      <c r="AR348" s="1"/>
      <c r="AS348" s="1"/>
      <c r="AT348" s="1"/>
      <c r="AU348" s="1"/>
    </row>
    <row r="349" spans="1:47" s="3" customFormat="1" x14ac:dyDescent="0.25">
      <c r="A349"/>
      <c r="B349"/>
      <c r="C349" s="2"/>
      <c r="D349" s="2"/>
      <c r="E349" s="2"/>
      <c r="F349" s="2"/>
      <c r="G349" s="2"/>
      <c r="H349" s="2"/>
      <c r="I349" s="2"/>
      <c r="J349" s="2"/>
      <c r="K349" s="2"/>
      <c r="L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AA349" s="2"/>
      <c r="AB349" s="2"/>
      <c r="AC349" s="2"/>
      <c r="AD349" s="2"/>
      <c r="AE349" s="2"/>
      <c r="AP349" s="1"/>
      <c r="AQ349" s="1"/>
      <c r="AR349" s="1"/>
      <c r="AS349" s="1"/>
      <c r="AT349" s="1"/>
      <c r="AU349" s="1"/>
    </row>
    <row r="350" spans="1:47" s="3" customFormat="1" x14ac:dyDescent="0.25">
      <c r="A350"/>
      <c r="B350"/>
      <c r="C350" s="2"/>
      <c r="D350" s="2"/>
      <c r="E350" s="2"/>
      <c r="F350" s="2"/>
      <c r="G350" s="2"/>
      <c r="H350" s="2"/>
      <c r="I350" s="2"/>
      <c r="J350" s="2"/>
      <c r="K350" s="2"/>
      <c r="L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AA350" s="2"/>
      <c r="AB350" s="2"/>
      <c r="AC350" s="2"/>
      <c r="AD350" s="2"/>
      <c r="AE350" s="2"/>
      <c r="AP350" s="1"/>
      <c r="AQ350" s="1"/>
      <c r="AR350" s="1"/>
      <c r="AS350" s="1"/>
      <c r="AT350" s="1"/>
      <c r="AU350" s="1"/>
    </row>
    <row r="351" spans="1:47" s="3" customFormat="1" x14ac:dyDescent="0.25">
      <c r="A351"/>
      <c r="B351"/>
      <c r="C351" s="2"/>
      <c r="D351" s="2"/>
      <c r="E351" s="2"/>
      <c r="F351" s="2"/>
      <c r="G351" s="2"/>
      <c r="H351" s="2"/>
      <c r="I351" s="2"/>
      <c r="J351" s="2"/>
      <c r="K351" s="2"/>
      <c r="L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AA351" s="2"/>
      <c r="AB351" s="2"/>
      <c r="AC351" s="2"/>
      <c r="AD351" s="2"/>
      <c r="AE351" s="2"/>
      <c r="AP351" s="1"/>
      <c r="AQ351" s="1"/>
      <c r="AR351" s="1"/>
      <c r="AS351" s="1"/>
      <c r="AT351" s="1"/>
      <c r="AU351" s="1"/>
    </row>
    <row r="352" spans="1:47" s="3" customFormat="1" x14ac:dyDescent="0.25">
      <c r="A352"/>
      <c r="B352"/>
      <c r="C352" s="2"/>
      <c r="D352" s="2"/>
      <c r="E352" s="2"/>
      <c r="F352" s="2"/>
      <c r="G352" s="2"/>
      <c r="H352" s="2"/>
      <c r="I352" s="2"/>
      <c r="J352" s="2"/>
      <c r="K352" s="2"/>
      <c r="L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AA352" s="2"/>
      <c r="AB352" s="2"/>
      <c r="AC352" s="2"/>
      <c r="AD352" s="2"/>
      <c r="AE352" s="2"/>
      <c r="AP352" s="1"/>
      <c r="AQ352" s="1"/>
      <c r="AR352" s="1"/>
      <c r="AS352" s="1"/>
      <c r="AT352" s="1"/>
      <c r="AU352" s="1"/>
    </row>
    <row r="353" spans="1:47" s="3" customFormat="1" x14ac:dyDescent="0.25">
      <c r="A353"/>
      <c r="B353"/>
      <c r="C353" s="2"/>
      <c r="D353" s="2"/>
      <c r="E353" s="2"/>
      <c r="F353" s="2"/>
      <c r="G353" s="2"/>
      <c r="H353" s="2"/>
      <c r="I353" s="2"/>
      <c r="J353" s="2"/>
      <c r="K353" s="2"/>
      <c r="L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AA353" s="2"/>
      <c r="AB353" s="2"/>
      <c r="AC353" s="2"/>
      <c r="AD353" s="2"/>
      <c r="AE353" s="2"/>
      <c r="AP353" s="1"/>
      <c r="AQ353" s="1"/>
      <c r="AR353" s="1"/>
      <c r="AS353" s="1"/>
      <c r="AT353" s="1"/>
      <c r="AU353" s="1"/>
    </row>
    <row r="354" spans="1:47" s="3" customFormat="1" x14ac:dyDescent="0.25">
      <c r="A354"/>
      <c r="B354"/>
      <c r="C354" s="2"/>
      <c r="D354" s="2"/>
      <c r="E354" s="2"/>
      <c r="F354" s="2"/>
      <c r="G354" s="2"/>
      <c r="H354" s="2"/>
      <c r="I354" s="2"/>
      <c r="J354" s="2"/>
      <c r="K354" s="2"/>
      <c r="L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AA354" s="2"/>
      <c r="AB354" s="2"/>
      <c r="AC354" s="2"/>
      <c r="AD354" s="2"/>
      <c r="AE354" s="2"/>
      <c r="AP354" s="1"/>
      <c r="AQ354" s="1"/>
      <c r="AR354" s="1"/>
      <c r="AS354" s="1"/>
      <c r="AT354" s="1"/>
      <c r="AU354" s="1"/>
    </row>
    <row r="355" spans="1:47" s="3" customFormat="1" x14ac:dyDescent="0.25">
      <c r="A355"/>
      <c r="B355"/>
      <c r="C355" s="2"/>
      <c r="D355" s="2"/>
      <c r="E355" s="2"/>
      <c r="F355" s="2"/>
      <c r="G355" s="2"/>
      <c r="H355" s="2"/>
      <c r="I355" s="2"/>
      <c r="J355" s="2"/>
      <c r="K355" s="2"/>
      <c r="L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AA355" s="2"/>
      <c r="AB355" s="2"/>
      <c r="AC355" s="2"/>
      <c r="AD355" s="2"/>
      <c r="AE355" s="2"/>
      <c r="AP355" s="1"/>
      <c r="AQ355" s="1"/>
      <c r="AR355" s="1"/>
      <c r="AS355" s="1"/>
      <c r="AT355" s="1"/>
      <c r="AU355" s="1"/>
    </row>
    <row r="356" spans="1:47" s="3" customFormat="1" x14ac:dyDescent="0.25">
      <c r="A356"/>
      <c r="B356"/>
      <c r="C356" s="2"/>
      <c r="D356" s="2"/>
      <c r="E356" s="2"/>
      <c r="F356" s="2"/>
      <c r="G356" s="2"/>
      <c r="H356" s="2"/>
      <c r="I356" s="2"/>
      <c r="J356" s="2"/>
      <c r="K356" s="2"/>
      <c r="L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AA356" s="2"/>
      <c r="AB356" s="2"/>
      <c r="AC356" s="2"/>
      <c r="AD356" s="2"/>
      <c r="AE356" s="2"/>
      <c r="AP356" s="1"/>
      <c r="AQ356" s="1"/>
      <c r="AR356" s="1"/>
      <c r="AS356" s="1"/>
      <c r="AT356" s="1"/>
      <c r="AU356" s="1"/>
    </row>
    <row r="357" spans="1:47" s="3" customFormat="1" x14ac:dyDescent="0.25">
      <c r="A357"/>
      <c r="B357"/>
      <c r="C357" s="2"/>
      <c r="D357" s="2"/>
      <c r="E357" s="2"/>
      <c r="F357" s="2"/>
      <c r="G357" s="2"/>
      <c r="H357" s="2"/>
      <c r="I357" s="2"/>
      <c r="J357" s="2"/>
      <c r="K357" s="2"/>
      <c r="L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AA357" s="2"/>
      <c r="AB357" s="2"/>
      <c r="AC357" s="2"/>
      <c r="AD357" s="2"/>
      <c r="AE357" s="2"/>
      <c r="AP357" s="1"/>
      <c r="AQ357" s="1"/>
      <c r="AR357" s="1"/>
      <c r="AS357" s="1"/>
      <c r="AT357" s="1"/>
      <c r="AU357" s="1"/>
    </row>
    <row r="358" spans="1:47" s="3" customFormat="1" x14ac:dyDescent="0.25">
      <c r="A358"/>
      <c r="B358"/>
      <c r="C358" s="2"/>
      <c r="D358" s="2"/>
      <c r="E358" s="2"/>
      <c r="F358" s="2"/>
      <c r="G358" s="2"/>
      <c r="H358" s="2"/>
      <c r="I358" s="2"/>
      <c r="J358" s="2"/>
      <c r="K358" s="2"/>
      <c r="L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AA358" s="2"/>
      <c r="AB358" s="2"/>
      <c r="AC358" s="2"/>
      <c r="AD358" s="2"/>
      <c r="AE358" s="2"/>
      <c r="AP358" s="1"/>
      <c r="AQ358" s="1"/>
      <c r="AR358" s="1"/>
      <c r="AS358" s="1"/>
      <c r="AT358" s="1"/>
      <c r="AU358" s="1"/>
    </row>
    <row r="359" spans="1:47" s="3" customFormat="1" x14ac:dyDescent="0.25">
      <c r="A359"/>
      <c r="B359"/>
      <c r="C359" s="2"/>
      <c r="D359" s="2"/>
      <c r="E359" s="2"/>
      <c r="F359" s="2"/>
      <c r="G359" s="2"/>
      <c r="H359" s="2"/>
      <c r="I359" s="2"/>
      <c r="J359" s="2"/>
      <c r="K359" s="2"/>
      <c r="L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AA359" s="2"/>
      <c r="AB359" s="2"/>
      <c r="AC359" s="2"/>
      <c r="AD359" s="2"/>
      <c r="AE359" s="2"/>
      <c r="AP359" s="1"/>
      <c r="AQ359" s="1"/>
      <c r="AR359" s="1"/>
      <c r="AS359" s="1"/>
      <c r="AT359" s="1"/>
      <c r="AU359" s="1"/>
    </row>
    <row r="360" spans="1:47" s="3" customFormat="1" x14ac:dyDescent="0.25">
      <c r="A360"/>
      <c r="B360"/>
      <c r="C360" s="2"/>
      <c r="D360" s="2"/>
      <c r="E360" s="2"/>
      <c r="F360" s="2"/>
      <c r="G360" s="2"/>
      <c r="H360" s="2"/>
      <c r="I360" s="2"/>
      <c r="J360" s="2"/>
      <c r="K360" s="2"/>
      <c r="L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AA360" s="2"/>
      <c r="AB360" s="2"/>
      <c r="AC360" s="2"/>
      <c r="AD360" s="2"/>
      <c r="AE360" s="2"/>
      <c r="AP360" s="1"/>
      <c r="AQ360" s="1"/>
      <c r="AR360" s="1"/>
      <c r="AS360" s="1"/>
      <c r="AT360" s="1"/>
      <c r="AU360" s="1"/>
    </row>
    <row r="361" spans="1:47" s="3" customFormat="1" x14ac:dyDescent="0.25">
      <c r="A361"/>
      <c r="B361"/>
      <c r="C361" s="2"/>
      <c r="D361" s="2"/>
      <c r="E361" s="2"/>
      <c r="F361" s="2"/>
      <c r="G361" s="2"/>
      <c r="H361" s="2"/>
      <c r="I361" s="2"/>
      <c r="J361" s="2"/>
      <c r="K361" s="2"/>
      <c r="L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AA361" s="2"/>
      <c r="AB361" s="2"/>
      <c r="AC361" s="2"/>
      <c r="AD361" s="2"/>
      <c r="AE361" s="2"/>
      <c r="AP361" s="1"/>
      <c r="AQ361" s="1"/>
      <c r="AR361" s="1"/>
      <c r="AS361" s="1"/>
      <c r="AT361" s="1"/>
      <c r="AU361" s="1"/>
    </row>
    <row r="362" spans="1:47" s="3" customFormat="1" x14ac:dyDescent="0.25">
      <c r="A362"/>
      <c r="B362"/>
      <c r="C362" s="2"/>
      <c r="D362" s="2"/>
      <c r="E362" s="2"/>
      <c r="F362" s="2"/>
      <c r="G362" s="2"/>
      <c r="H362" s="2"/>
      <c r="I362" s="2"/>
      <c r="J362" s="2"/>
      <c r="K362" s="2"/>
      <c r="L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AA362" s="2"/>
      <c r="AB362" s="2"/>
      <c r="AC362" s="2"/>
      <c r="AD362" s="2"/>
      <c r="AE362" s="2"/>
      <c r="AP362" s="1"/>
      <c r="AQ362" s="1"/>
      <c r="AR362" s="1"/>
      <c r="AS362" s="1"/>
      <c r="AT362" s="1"/>
      <c r="AU362" s="1"/>
    </row>
    <row r="363" spans="1:47" s="3" customFormat="1" x14ac:dyDescent="0.25">
      <c r="A363"/>
      <c r="B363"/>
      <c r="C363" s="2"/>
      <c r="D363" s="2"/>
      <c r="E363" s="2"/>
      <c r="F363" s="2"/>
      <c r="G363" s="2"/>
      <c r="H363" s="2"/>
      <c r="I363" s="2"/>
      <c r="J363" s="2"/>
      <c r="K363" s="2"/>
      <c r="L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AA363" s="2"/>
      <c r="AB363" s="2"/>
      <c r="AC363" s="2"/>
      <c r="AD363" s="2"/>
      <c r="AE363" s="2"/>
      <c r="AP363" s="1"/>
      <c r="AQ363" s="1"/>
      <c r="AR363" s="1"/>
      <c r="AS363" s="1"/>
      <c r="AT363" s="1"/>
      <c r="AU363" s="1"/>
    </row>
    <row r="364" spans="1:47" s="3" customFormat="1" x14ac:dyDescent="0.25">
      <c r="A364"/>
      <c r="B364"/>
      <c r="C364" s="2"/>
      <c r="D364" s="2"/>
      <c r="E364" s="2"/>
      <c r="F364" s="2"/>
      <c r="G364" s="2"/>
      <c r="H364" s="2"/>
      <c r="I364" s="2"/>
      <c r="J364" s="2"/>
      <c r="K364" s="2"/>
      <c r="L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AA364" s="2"/>
      <c r="AB364" s="2"/>
      <c r="AC364" s="2"/>
      <c r="AD364" s="2"/>
      <c r="AE364" s="2"/>
      <c r="AP364" s="1"/>
      <c r="AQ364" s="1"/>
      <c r="AR364" s="1"/>
      <c r="AS364" s="1"/>
      <c r="AT364" s="1"/>
      <c r="AU364" s="1"/>
    </row>
    <row r="365" spans="1:47" s="3" customFormat="1" x14ac:dyDescent="0.25">
      <c r="A365"/>
      <c r="B365"/>
      <c r="C365" s="2"/>
      <c r="D365" s="2"/>
      <c r="E365" s="2"/>
      <c r="F365" s="2"/>
      <c r="G365" s="2"/>
      <c r="H365" s="2"/>
      <c r="I365" s="2"/>
      <c r="J365" s="2"/>
      <c r="K365" s="2"/>
      <c r="L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AA365" s="2"/>
      <c r="AB365" s="2"/>
      <c r="AC365" s="2"/>
      <c r="AD365" s="2"/>
      <c r="AE365" s="2"/>
      <c r="AP365" s="1"/>
      <c r="AQ365" s="1"/>
      <c r="AR365" s="1"/>
      <c r="AS365" s="1"/>
      <c r="AT365" s="1"/>
      <c r="AU365" s="1"/>
    </row>
    <row r="366" spans="1:47" s="3" customFormat="1" x14ac:dyDescent="0.25">
      <c r="A366"/>
      <c r="B366"/>
      <c r="C366" s="2"/>
      <c r="D366" s="2"/>
      <c r="E366" s="2"/>
      <c r="F366" s="2"/>
      <c r="G366" s="2"/>
      <c r="H366" s="2"/>
      <c r="I366" s="2"/>
      <c r="J366" s="2"/>
      <c r="K366" s="2"/>
      <c r="L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AA366" s="2"/>
      <c r="AB366" s="2"/>
      <c r="AC366" s="2"/>
      <c r="AD366" s="2"/>
      <c r="AE366" s="2"/>
      <c r="AP366" s="1"/>
      <c r="AQ366" s="1"/>
      <c r="AR366" s="1"/>
      <c r="AS366" s="1"/>
      <c r="AT366" s="1"/>
      <c r="AU366" s="1"/>
    </row>
    <row r="367" spans="1:47" s="3" customFormat="1" x14ac:dyDescent="0.25">
      <c r="A367"/>
      <c r="B367"/>
      <c r="C367" s="2"/>
      <c r="D367" s="2"/>
      <c r="E367" s="2"/>
      <c r="F367" s="2"/>
      <c r="G367" s="2"/>
      <c r="H367" s="2"/>
      <c r="I367" s="2"/>
      <c r="J367" s="2"/>
      <c r="K367" s="2"/>
      <c r="L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AA367" s="2"/>
      <c r="AB367" s="2"/>
      <c r="AC367" s="2"/>
      <c r="AD367" s="2"/>
      <c r="AE367" s="2"/>
      <c r="AP367" s="1"/>
      <c r="AQ367" s="1"/>
      <c r="AR367" s="1"/>
      <c r="AS367" s="1"/>
      <c r="AT367" s="1"/>
      <c r="AU367" s="1"/>
    </row>
    <row r="368" spans="1:47" s="3" customFormat="1" x14ac:dyDescent="0.25">
      <c r="A368"/>
      <c r="B368"/>
      <c r="C368" s="2"/>
      <c r="D368" s="2"/>
      <c r="E368" s="2"/>
      <c r="F368" s="2"/>
      <c r="G368" s="2"/>
      <c r="H368" s="2"/>
      <c r="I368" s="2"/>
      <c r="J368" s="2"/>
      <c r="K368" s="2"/>
      <c r="L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AA368" s="2"/>
      <c r="AB368" s="2"/>
      <c r="AC368" s="2"/>
      <c r="AD368" s="2"/>
      <c r="AE368" s="2"/>
      <c r="AP368" s="1"/>
      <c r="AQ368" s="1"/>
      <c r="AR368" s="1"/>
      <c r="AS368" s="1"/>
      <c r="AT368" s="1"/>
      <c r="AU368" s="1"/>
    </row>
    <row r="369" spans="1:47" s="3" customFormat="1" x14ac:dyDescent="0.25">
      <c r="A369"/>
      <c r="B369"/>
      <c r="C369" s="2"/>
      <c r="D369" s="2"/>
      <c r="E369" s="2"/>
      <c r="F369" s="2"/>
      <c r="G369" s="2"/>
      <c r="H369" s="2"/>
      <c r="I369" s="2"/>
      <c r="J369" s="2"/>
      <c r="K369" s="2"/>
      <c r="L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AA369" s="2"/>
      <c r="AB369" s="2"/>
      <c r="AC369" s="2"/>
      <c r="AD369" s="2"/>
      <c r="AE369" s="2"/>
      <c r="AP369" s="1"/>
      <c r="AQ369" s="1"/>
      <c r="AR369" s="1"/>
      <c r="AS369" s="1"/>
      <c r="AT369" s="1"/>
      <c r="AU369" s="1"/>
    </row>
    <row r="370" spans="1:47" s="3" customFormat="1" x14ac:dyDescent="0.25">
      <c r="A370"/>
      <c r="B370"/>
      <c r="C370" s="2"/>
      <c r="D370" s="2"/>
      <c r="E370" s="2"/>
      <c r="F370" s="2"/>
      <c r="G370" s="2"/>
      <c r="H370" s="2"/>
      <c r="I370" s="2"/>
      <c r="J370" s="2"/>
      <c r="K370" s="2"/>
      <c r="L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AA370" s="2"/>
      <c r="AB370" s="2"/>
      <c r="AC370" s="2"/>
      <c r="AD370" s="2"/>
      <c r="AE370" s="2"/>
      <c r="AP370" s="1"/>
      <c r="AQ370" s="1"/>
      <c r="AR370" s="1"/>
      <c r="AS370" s="1"/>
      <c r="AT370" s="1"/>
      <c r="AU370" s="1"/>
    </row>
    <row r="371" spans="1:47" s="3" customFormat="1" x14ac:dyDescent="0.25">
      <c r="A371"/>
      <c r="B371"/>
      <c r="C371" s="2"/>
      <c r="D371" s="2"/>
      <c r="E371" s="2"/>
      <c r="F371" s="2"/>
      <c r="G371" s="2"/>
      <c r="H371" s="2"/>
      <c r="I371" s="2"/>
      <c r="J371" s="2"/>
      <c r="K371" s="2"/>
      <c r="L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AA371" s="2"/>
      <c r="AB371" s="2"/>
      <c r="AC371" s="2"/>
      <c r="AD371" s="2"/>
      <c r="AE371" s="2"/>
      <c r="AP371" s="1"/>
      <c r="AQ371" s="1"/>
      <c r="AR371" s="1"/>
      <c r="AS371" s="1"/>
      <c r="AT371" s="1"/>
      <c r="AU371" s="1"/>
    </row>
    <row r="372" spans="1:47" s="3" customFormat="1" x14ac:dyDescent="0.25">
      <c r="A372"/>
      <c r="B372"/>
      <c r="C372" s="2"/>
      <c r="D372" s="2"/>
      <c r="E372" s="2"/>
      <c r="F372" s="2"/>
      <c r="G372" s="2"/>
      <c r="H372" s="2"/>
      <c r="I372" s="2"/>
      <c r="J372" s="2"/>
      <c r="K372" s="2"/>
      <c r="L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AA372" s="2"/>
      <c r="AB372" s="2"/>
      <c r="AC372" s="2"/>
      <c r="AD372" s="2"/>
      <c r="AE372" s="2"/>
      <c r="AP372" s="1"/>
      <c r="AQ372" s="1"/>
      <c r="AR372" s="1"/>
      <c r="AS372" s="1"/>
      <c r="AT372" s="1"/>
      <c r="AU372" s="1"/>
    </row>
    <row r="373" spans="1:47" s="3" customFormat="1" x14ac:dyDescent="0.25">
      <c r="A373"/>
      <c r="B373"/>
      <c r="C373" s="2"/>
      <c r="D373" s="2"/>
      <c r="E373" s="2"/>
      <c r="F373" s="2"/>
      <c r="G373" s="2"/>
      <c r="H373" s="2"/>
      <c r="I373" s="2"/>
      <c r="J373" s="2"/>
      <c r="K373" s="2"/>
      <c r="L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AA373" s="2"/>
      <c r="AB373" s="2"/>
      <c r="AC373" s="2"/>
      <c r="AD373" s="2"/>
      <c r="AE373" s="2"/>
      <c r="AP373" s="1"/>
      <c r="AQ373" s="1"/>
      <c r="AR373" s="1"/>
      <c r="AS373" s="1"/>
      <c r="AT373" s="1"/>
      <c r="AU373" s="1"/>
    </row>
    <row r="374" spans="1:47" s="3" customFormat="1" x14ac:dyDescent="0.25">
      <c r="A374"/>
      <c r="B374"/>
      <c r="C374" s="2"/>
      <c r="D374" s="2"/>
      <c r="E374" s="2"/>
      <c r="F374" s="2"/>
      <c r="G374" s="2"/>
      <c r="H374" s="2"/>
      <c r="I374" s="2"/>
      <c r="J374" s="2"/>
      <c r="K374" s="2"/>
      <c r="L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AA374" s="2"/>
      <c r="AB374" s="2"/>
      <c r="AC374" s="2"/>
      <c r="AD374" s="2"/>
      <c r="AE374" s="2"/>
      <c r="AP374" s="1"/>
      <c r="AQ374" s="1"/>
      <c r="AR374" s="1"/>
      <c r="AS374" s="1"/>
      <c r="AT374" s="1"/>
      <c r="AU374" s="1"/>
    </row>
    <row r="375" spans="1:47" s="3" customFormat="1" x14ac:dyDescent="0.25">
      <c r="A375"/>
      <c r="B375"/>
      <c r="C375" s="2"/>
      <c r="D375" s="2"/>
      <c r="E375" s="2"/>
      <c r="F375" s="2"/>
      <c r="G375" s="2"/>
      <c r="H375" s="2"/>
      <c r="I375" s="2"/>
      <c r="J375" s="2"/>
      <c r="K375" s="2"/>
      <c r="L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AA375" s="2"/>
      <c r="AB375" s="2"/>
      <c r="AC375" s="2"/>
      <c r="AD375" s="2"/>
      <c r="AE375" s="2"/>
      <c r="AP375" s="1"/>
      <c r="AQ375" s="1"/>
      <c r="AR375" s="1"/>
      <c r="AS375" s="1"/>
      <c r="AT375" s="1"/>
      <c r="AU375" s="1"/>
    </row>
    <row r="376" spans="1:47" s="3" customFormat="1" x14ac:dyDescent="0.25">
      <c r="A376"/>
      <c r="B376"/>
      <c r="C376" s="2"/>
      <c r="D376" s="2"/>
      <c r="E376" s="2"/>
      <c r="F376" s="2"/>
      <c r="G376" s="2"/>
      <c r="H376" s="2"/>
      <c r="I376" s="2"/>
      <c r="J376" s="2"/>
      <c r="K376" s="2"/>
      <c r="L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AA376" s="2"/>
      <c r="AB376" s="2"/>
      <c r="AC376" s="2"/>
      <c r="AD376" s="2"/>
      <c r="AE376" s="2"/>
      <c r="AP376" s="1"/>
      <c r="AQ376" s="1"/>
      <c r="AR376" s="1"/>
      <c r="AS376" s="1"/>
      <c r="AT376" s="1"/>
      <c r="AU376" s="1"/>
    </row>
    <row r="377" spans="1:47" s="3" customFormat="1" x14ac:dyDescent="0.25">
      <c r="A377"/>
      <c r="B377"/>
      <c r="C377" s="2"/>
      <c r="D377" s="2"/>
      <c r="E377" s="2"/>
      <c r="F377" s="2"/>
      <c r="G377" s="2"/>
      <c r="H377" s="2"/>
      <c r="I377" s="2"/>
      <c r="J377" s="2"/>
      <c r="K377" s="2"/>
      <c r="L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AA377" s="2"/>
      <c r="AB377" s="2"/>
      <c r="AC377" s="2"/>
      <c r="AD377" s="2"/>
      <c r="AE377" s="2"/>
      <c r="AP377" s="1"/>
      <c r="AQ377" s="1"/>
      <c r="AR377" s="1"/>
      <c r="AS377" s="1"/>
      <c r="AT377" s="1"/>
      <c r="AU377" s="1"/>
    </row>
    <row r="378" spans="1:47" s="3" customFormat="1" x14ac:dyDescent="0.25">
      <c r="A378"/>
      <c r="B378"/>
      <c r="C378" s="2"/>
      <c r="D378" s="2"/>
      <c r="E378" s="2"/>
      <c r="F378" s="2"/>
      <c r="G378" s="2"/>
      <c r="H378" s="2"/>
      <c r="I378" s="2"/>
      <c r="J378" s="2"/>
      <c r="K378" s="2"/>
      <c r="L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AA378" s="2"/>
      <c r="AB378" s="2"/>
      <c r="AC378" s="2"/>
      <c r="AD378" s="2"/>
      <c r="AE378" s="2"/>
      <c r="AP378" s="1"/>
      <c r="AQ378" s="1"/>
      <c r="AR378" s="1"/>
      <c r="AS378" s="1"/>
      <c r="AT378" s="1"/>
      <c r="AU378" s="1"/>
    </row>
    <row r="379" spans="1:47" s="3" customFormat="1" x14ac:dyDescent="0.25">
      <c r="A379"/>
      <c r="B379"/>
      <c r="C379" s="2"/>
      <c r="D379" s="2"/>
      <c r="E379" s="2"/>
      <c r="F379" s="2"/>
      <c r="G379" s="2"/>
      <c r="H379" s="2"/>
      <c r="I379" s="2"/>
      <c r="J379" s="2"/>
      <c r="K379" s="2"/>
      <c r="L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AA379" s="2"/>
      <c r="AB379" s="2"/>
      <c r="AC379" s="2"/>
      <c r="AD379" s="2"/>
      <c r="AE379" s="2"/>
      <c r="AP379" s="1"/>
      <c r="AQ379" s="1"/>
      <c r="AR379" s="1"/>
      <c r="AS379" s="1"/>
      <c r="AT379" s="1"/>
      <c r="AU379" s="1"/>
    </row>
    <row r="380" spans="1:47" s="3" customFormat="1" x14ac:dyDescent="0.25">
      <c r="A380"/>
      <c r="B380"/>
      <c r="C380" s="2"/>
      <c r="D380" s="2"/>
      <c r="E380" s="2"/>
      <c r="F380" s="2"/>
      <c r="G380" s="2"/>
      <c r="H380" s="2"/>
      <c r="I380" s="2"/>
      <c r="J380" s="2"/>
      <c r="K380" s="2"/>
      <c r="L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AA380" s="2"/>
      <c r="AB380" s="2"/>
      <c r="AC380" s="2"/>
      <c r="AD380" s="2"/>
      <c r="AE380" s="2"/>
      <c r="AP380" s="1"/>
      <c r="AQ380" s="1"/>
      <c r="AR380" s="1"/>
      <c r="AS380" s="1"/>
      <c r="AT380" s="1"/>
      <c r="AU380" s="1"/>
    </row>
    <row r="381" spans="1:47" s="3" customFormat="1" x14ac:dyDescent="0.25">
      <c r="A381"/>
      <c r="B381"/>
      <c r="C381" s="2"/>
      <c r="D381" s="2"/>
      <c r="E381" s="2"/>
      <c r="F381" s="2"/>
      <c r="G381" s="2"/>
      <c r="H381" s="2"/>
      <c r="I381" s="2"/>
      <c r="J381" s="2"/>
      <c r="K381" s="2"/>
      <c r="L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AA381" s="2"/>
      <c r="AB381" s="2"/>
      <c r="AC381" s="2"/>
      <c r="AD381" s="2"/>
      <c r="AE381" s="2"/>
      <c r="AP381" s="1"/>
      <c r="AQ381" s="1"/>
      <c r="AR381" s="1"/>
      <c r="AS381" s="1"/>
      <c r="AT381" s="1"/>
      <c r="AU381" s="1"/>
    </row>
    <row r="382" spans="1:47" s="3" customFormat="1" x14ac:dyDescent="0.25">
      <c r="A382"/>
      <c r="B382"/>
      <c r="C382" s="2"/>
      <c r="D382" s="2"/>
      <c r="E382" s="2"/>
      <c r="F382" s="2"/>
      <c r="G382" s="2"/>
      <c r="H382" s="2"/>
      <c r="I382" s="2"/>
      <c r="J382" s="2"/>
      <c r="K382" s="2"/>
      <c r="L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AA382" s="2"/>
      <c r="AB382" s="2"/>
      <c r="AC382" s="2"/>
      <c r="AD382" s="2"/>
      <c r="AE382" s="2"/>
      <c r="AP382" s="1"/>
      <c r="AQ382" s="1"/>
      <c r="AR382" s="1"/>
      <c r="AS382" s="1"/>
      <c r="AT382" s="1"/>
      <c r="AU382" s="1"/>
    </row>
    <row r="383" spans="1:47" s="3" customFormat="1" x14ac:dyDescent="0.25">
      <c r="A383"/>
      <c r="B383"/>
      <c r="C383" s="2"/>
      <c r="D383" s="2"/>
      <c r="E383" s="2"/>
      <c r="F383" s="2"/>
      <c r="G383" s="2"/>
      <c r="H383" s="2"/>
      <c r="I383" s="2"/>
      <c r="J383" s="2"/>
      <c r="K383" s="2"/>
      <c r="L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AA383" s="2"/>
      <c r="AB383" s="2"/>
      <c r="AC383" s="2"/>
      <c r="AD383" s="2"/>
      <c r="AE383" s="2"/>
      <c r="AP383" s="1"/>
      <c r="AQ383" s="1"/>
      <c r="AR383" s="1"/>
      <c r="AS383" s="1"/>
      <c r="AT383" s="1"/>
      <c r="AU383" s="1"/>
    </row>
    <row r="384" spans="1:47" s="3" customFormat="1" x14ac:dyDescent="0.25">
      <c r="A384"/>
      <c r="B384"/>
      <c r="C384" s="2"/>
      <c r="D384" s="2"/>
      <c r="E384" s="2"/>
      <c r="F384" s="2"/>
      <c r="G384" s="2"/>
      <c r="H384" s="2"/>
      <c r="I384" s="2"/>
      <c r="J384" s="2"/>
      <c r="K384" s="2"/>
      <c r="L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AA384" s="2"/>
      <c r="AB384" s="2"/>
      <c r="AC384" s="2"/>
      <c r="AD384" s="2"/>
      <c r="AE384" s="2"/>
      <c r="AP384" s="1"/>
      <c r="AQ384" s="1"/>
      <c r="AR384" s="1"/>
      <c r="AS384" s="1"/>
      <c r="AT384" s="1"/>
      <c r="AU384" s="1"/>
    </row>
    <row r="385" spans="1:47" s="3" customFormat="1" x14ac:dyDescent="0.25">
      <c r="A385"/>
      <c r="B385"/>
      <c r="C385" s="2"/>
      <c r="D385" s="2"/>
      <c r="E385" s="2"/>
      <c r="F385" s="2"/>
      <c r="G385" s="2"/>
      <c r="H385" s="2"/>
      <c r="I385" s="2"/>
      <c r="J385" s="2"/>
      <c r="K385" s="2"/>
      <c r="L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AA385" s="2"/>
      <c r="AB385" s="2"/>
      <c r="AC385" s="2"/>
      <c r="AD385" s="2"/>
      <c r="AE385" s="2"/>
      <c r="AP385" s="1"/>
      <c r="AQ385" s="1"/>
      <c r="AR385" s="1"/>
      <c r="AS385" s="1"/>
      <c r="AT385" s="1"/>
      <c r="AU385" s="1"/>
    </row>
    <row r="386" spans="1:47" s="3" customFormat="1" x14ac:dyDescent="0.25">
      <c r="A386"/>
      <c r="B386"/>
      <c r="C386" s="2"/>
      <c r="D386" s="2"/>
      <c r="E386" s="2"/>
      <c r="F386" s="2"/>
      <c r="G386" s="2"/>
      <c r="H386" s="2"/>
      <c r="I386" s="2"/>
      <c r="J386" s="2"/>
      <c r="K386" s="2"/>
      <c r="L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AA386" s="2"/>
      <c r="AB386" s="2"/>
      <c r="AC386" s="2"/>
      <c r="AD386" s="2"/>
      <c r="AE386" s="2"/>
      <c r="AP386" s="1"/>
      <c r="AQ386" s="1"/>
      <c r="AR386" s="1"/>
      <c r="AS386" s="1"/>
      <c r="AT386" s="1"/>
      <c r="AU386" s="1"/>
    </row>
    <row r="387" spans="1:47" s="3" customFormat="1" x14ac:dyDescent="0.25">
      <c r="A387"/>
      <c r="B387"/>
      <c r="C387" s="2"/>
      <c r="D387" s="2"/>
      <c r="E387" s="2"/>
      <c r="F387" s="2"/>
      <c r="G387" s="2"/>
      <c r="H387" s="2"/>
      <c r="I387" s="2"/>
      <c r="J387" s="2"/>
      <c r="K387" s="2"/>
      <c r="L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AA387" s="2"/>
      <c r="AB387" s="2"/>
      <c r="AC387" s="2"/>
      <c r="AD387" s="2"/>
      <c r="AE387" s="2"/>
      <c r="AP387" s="1"/>
      <c r="AQ387" s="1"/>
      <c r="AR387" s="1"/>
      <c r="AS387" s="1"/>
      <c r="AT387" s="1"/>
      <c r="AU387" s="1"/>
    </row>
    <row r="388" spans="1:47" s="3" customFormat="1" x14ac:dyDescent="0.25">
      <c r="A388"/>
      <c r="B388"/>
      <c r="C388" s="2"/>
      <c r="D388" s="2"/>
      <c r="E388" s="2"/>
      <c r="F388" s="2"/>
      <c r="G388" s="2"/>
      <c r="H388" s="2"/>
      <c r="I388" s="2"/>
      <c r="J388" s="2"/>
      <c r="K388" s="2"/>
      <c r="L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AA388" s="2"/>
      <c r="AB388" s="2"/>
      <c r="AC388" s="2"/>
      <c r="AD388" s="2"/>
      <c r="AE388" s="2"/>
      <c r="AP388" s="1"/>
      <c r="AQ388" s="1"/>
      <c r="AR388" s="1"/>
      <c r="AS388" s="1"/>
      <c r="AT388" s="1"/>
      <c r="AU388" s="1"/>
    </row>
    <row r="389" spans="1:47" s="3" customFormat="1" x14ac:dyDescent="0.25">
      <c r="A389"/>
      <c r="B389"/>
      <c r="C389" s="2"/>
      <c r="D389" s="2"/>
      <c r="E389" s="2"/>
      <c r="F389" s="2"/>
      <c r="G389" s="2"/>
      <c r="H389" s="2"/>
      <c r="I389" s="2"/>
      <c r="J389" s="2"/>
      <c r="K389" s="2"/>
      <c r="L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AA389" s="2"/>
      <c r="AB389" s="2"/>
      <c r="AC389" s="2"/>
      <c r="AD389" s="2"/>
      <c r="AE389" s="2"/>
      <c r="AP389" s="1"/>
      <c r="AQ389" s="1"/>
      <c r="AR389" s="1"/>
      <c r="AS389" s="1"/>
      <c r="AT389" s="1"/>
      <c r="AU389" s="1"/>
    </row>
    <row r="390" spans="1:47" s="3" customFormat="1" x14ac:dyDescent="0.25">
      <c r="A390"/>
      <c r="B390"/>
      <c r="C390" s="2"/>
      <c r="D390" s="2"/>
      <c r="E390" s="2"/>
      <c r="F390" s="2"/>
      <c r="G390" s="2"/>
      <c r="H390" s="2"/>
      <c r="I390" s="2"/>
      <c r="J390" s="2"/>
      <c r="K390" s="2"/>
      <c r="L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AA390" s="2"/>
      <c r="AB390" s="2"/>
      <c r="AC390" s="2"/>
      <c r="AD390" s="2"/>
      <c r="AE390" s="2"/>
      <c r="AP390" s="1"/>
      <c r="AQ390" s="1"/>
      <c r="AR390" s="1"/>
      <c r="AS390" s="1"/>
      <c r="AT390" s="1"/>
      <c r="AU390" s="1"/>
    </row>
    <row r="391" spans="1:47" s="3" customFormat="1" x14ac:dyDescent="0.25">
      <c r="A391"/>
      <c r="B391"/>
      <c r="C391" s="2"/>
      <c r="D391" s="2"/>
      <c r="E391" s="2"/>
      <c r="F391" s="2"/>
      <c r="G391" s="2"/>
      <c r="H391" s="2"/>
      <c r="I391" s="2"/>
      <c r="J391" s="2"/>
      <c r="K391" s="2"/>
      <c r="L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AA391" s="2"/>
      <c r="AB391" s="2"/>
      <c r="AC391" s="2"/>
      <c r="AD391" s="2"/>
      <c r="AE391" s="2"/>
      <c r="AP391" s="1"/>
      <c r="AQ391" s="1"/>
      <c r="AR391" s="1"/>
      <c r="AS391" s="1"/>
      <c r="AT391" s="1"/>
      <c r="AU391" s="1"/>
    </row>
    <row r="392" spans="1:47" s="3" customFormat="1" x14ac:dyDescent="0.25">
      <c r="A392"/>
      <c r="B392"/>
      <c r="C392" s="2"/>
      <c r="D392" s="2"/>
      <c r="E392" s="2"/>
      <c r="F392" s="2"/>
      <c r="G392" s="2"/>
      <c r="H392" s="2"/>
      <c r="I392" s="2"/>
      <c r="J392" s="2"/>
      <c r="K392" s="2"/>
      <c r="L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AA392" s="2"/>
      <c r="AB392" s="2"/>
      <c r="AC392" s="2"/>
      <c r="AD392" s="2"/>
      <c r="AE392" s="2"/>
      <c r="AP392" s="1"/>
      <c r="AQ392" s="1"/>
      <c r="AR392" s="1"/>
      <c r="AS392" s="1"/>
      <c r="AT392" s="1"/>
      <c r="AU392" s="1"/>
    </row>
    <row r="393" spans="1:47" s="3" customFormat="1" x14ac:dyDescent="0.25">
      <c r="A393"/>
      <c r="B393"/>
      <c r="C393" s="2"/>
      <c r="D393" s="2"/>
      <c r="E393" s="2"/>
      <c r="F393" s="2"/>
      <c r="G393" s="2"/>
      <c r="H393" s="2"/>
      <c r="I393" s="2"/>
      <c r="J393" s="2"/>
      <c r="K393" s="2"/>
      <c r="L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AA393" s="2"/>
      <c r="AB393" s="2"/>
      <c r="AC393" s="2"/>
      <c r="AD393" s="2"/>
      <c r="AE393" s="2"/>
      <c r="AP393" s="1"/>
      <c r="AQ393" s="1"/>
      <c r="AR393" s="1"/>
      <c r="AS393" s="1"/>
      <c r="AT393" s="1"/>
      <c r="AU393" s="1"/>
    </row>
    <row r="394" spans="1:47" s="3" customFormat="1" x14ac:dyDescent="0.25">
      <c r="A394"/>
      <c r="B394"/>
      <c r="C394" s="2"/>
      <c r="D394" s="2"/>
      <c r="E394" s="2"/>
      <c r="F394" s="2"/>
      <c r="G394" s="2"/>
      <c r="H394" s="2"/>
      <c r="I394" s="2"/>
      <c r="J394" s="2"/>
      <c r="K394" s="2"/>
      <c r="L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AA394" s="2"/>
      <c r="AB394" s="2"/>
      <c r="AC394" s="2"/>
      <c r="AD394" s="2"/>
      <c r="AE394" s="2"/>
      <c r="AP394" s="1"/>
      <c r="AQ394" s="1"/>
      <c r="AR394" s="1"/>
      <c r="AS394" s="1"/>
      <c r="AT394" s="1"/>
      <c r="AU394" s="1"/>
    </row>
    <row r="395" spans="1:47" s="3" customFormat="1" x14ac:dyDescent="0.25">
      <c r="A395"/>
      <c r="B395"/>
      <c r="C395" s="2"/>
      <c r="D395" s="2"/>
      <c r="E395" s="2"/>
      <c r="F395" s="2"/>
      <c r="G395" s="2"/>
      <c r="H395" s="2"/>
      <c r="I395" s="2"/>
      <c r="J395" s="2"/>
      <c r="K395" s="2"/>
      <c r="L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AA395" s="2"/>
      <c r="AB395" s="2"/>
      <c r="AC395" s="2"/>
      <c r="AD395" s="2"/>
      <c r="AE395" s="2"/>
      <c r="AP395" s="1"/>
      <c r="AQ395" s="1"/>
      <c r="AR395" s="1"/>
      <c r="AS395" s="1"/>
      <c r="AT395" s="1"/>
      <c r="AU395" s="1"/>
    </row>
    <row r="396" spans="1:47" s="3" customFormat="1" x14ac:dyDescent="0.25">
      <c r="A396"/>
      <c r="B396"/>
      <c r="C396" s="2"/>
      <c r="D396" s="2"/>
      <c r="E396" s="2"/>
      <c r="F396" s="2"/>
      <c r="G396" s="2"/>
      <c r="H396" s="2"/>
      <c r="I396" s="2"/>
      <c r="J396" s="2"/>
      <c r="K396" s="2"/>
      <c r="L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AA396" s="2"/>
      <c r="AB396" s="2"/>
      <c r="AC396" s="2"/>
      <c r="AD396" s="2"/>
      <c r="AE396" s="2"/>
      <c r="AP396" s="1"/>
      <c r="AQ396" s="1"/>
      <c r="AR396" s="1"/>
      <c r="AS396" s="1"/>
      <c r="AT396" s="1"/>
      <c r="AU396" s="1"/>
    </row>
    <row r="397" spans="1:47" s="3" customFormat="1" x14ac:dyDescent="0.25">
      <c r="A397"/>
      <c r="B397"/>
      <c r="C397" s="2"/>
      <c r="D397" s="2"/>
      <c r="E397" s="2"/>
      <c r="F397" s="2"/>
      <c r="G397" s="2"/>
      <c r="H397" s="2"/>
      <c r="I397" s="2"/>
      <c r="J397" s="2"/>
      <c r="K397" s="2"/>
      <c r="L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AA397" s="2"/>
      <c r="AB397" s="2"/>
      <c r="AC397" s="2"/>
      <c r="AD397" s="2"/>
      <c r="AE397" s="2"/>
      <c r="AP397" s="1"/>
      <c r="AQ397" s="1"/>
      <c r="AR397" s="1"/>
      <c r="AS397" s="1"/>
      <c r="AT397" s="1"/>
      <c r="AU397" s="1"/>
    </row>
    <row r="398" spans="1:47" s="3" customFormat="1" x14ac:dyDescent="0.25">
      <c r="A398"/>
      <c r="B398"/>
      <c r="C398" s="2"/>
      <c r="D398" s="2"/>
      <c r="E398" s="2"/>
      <c r="F398" s="2"/>
      <c r="G398" s="2"/>
      <c r="H398" s="2"/>
      <c r="I398" s="2"/>
      <c r="J398" s="2"/>
      <c r="K398" s="2"/>
      <c r="L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AA398" s="2"/>
      <c r="AB398" s="2"/>
      <c r="AC398" s="2"/>
      <c r="AD398" s="2"/>
      <c r="AE398" s="2"/>
      <c r="AP398" s="1"/>
      <c r="AQ398" s="1"/>
      <c r="AR398" s="1"/>
      <c r="AS398" s="1"/>
      <c r="AT398" s="1"/>
      <c r="AU398" s="1"/>
    </row>
    <row r="399" spans="1:47" s="3" customFormat="1" x14ac:dyDescent="0.25">
      <c r="A399"/>
      <c r="B399"/>
      <c r="C399" s="2"/>
      <c r="D399" s="2"/>
      <c r="E399" s="2"/>
      <c r="F399" s="2"/>
      <c r="G399" s="2"/>
      <c r="H399" s="2"/>
      <c r="I399" s="2"/>
      <c r="J399" s="2"/>
      <c r="K399" s="2"/>
      <c r="L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AA399" s="2"/>
      <c r="AB399" s="2"/>
      <c r="AC399" s="2"/>
      <c r="AD399" s="2"/>
      <c r="AE399" s="2"/>
      <c r="AP399" s="1"/>
      <c r="AQ399" s="1"/>
      <c r="AR399" s="1"/>
      <c r="AS399" s="1"/>
      <c r="AT399" s="1"/>
      <c r="AU399" s="1"/>
    </row>
    <row r="400" spans="1:47" s="3" customFormat="1" x14ac:dyDescent="0.25">
      <c r="A400"/>
      <c r="B400"/>
      <c r="C400" s="2"/>
      <c r="D400" s="2"/>
      <c r="E400" s="2"/>
      <c r="F400" s="2"/>
      <c r="G400" s="2"/>
      <c r="H400" s="2"/>
      <c r="I400" s="2"/>
      <c r="J400" s="2"/>
      <c r="K400" s="2"/>
      <c r="L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AA400" s="2"/>
      <c r="AB400" s="2"/>
      <c r="AC400" s="2"/>
      <c r="AD400" s="2"/>
      <c r="AE400" s="2"/>
      <c r="AP400" s="1"/>
      <c r="AQ400" s="1"/>
      <c r="AR400" s="1"/>
      <c r="AS400" s="1"/>
      <c r="AT400" s="1"/>
      <c r="AU400" s="1"/>
    </row>
    <row r="401" spans="1:47" s="3" customFormat="1" x14ac:dyDescent="0.25">
      <c r="A401"/>
      <c r="B401"/>
      <c r="C401" s="2"/>
      <c r="D401" s="2"/>
      <c r="E401" s="2"/>
      <c r="F401" s="2"/>
      <c r="G401" s="2"/>
      <c r="H401" s="2"/>
      <c r="I401" s="2"/>
      <c r="J401" s="2"/>
      <c r="K401" s="2"/>
      <c r="L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AA401" s="2"/>
      <c r="AB401" s="2"/>
      <c r="AC401" s="2"/>
      <c r="AD401" s="2"/>
      <c r="AE401" s="2"/>
      <c r="AP401" s="1"/>
      <c r="AQ401" s="1"/>
      <c r="AR401" s="1"/>
      <c r="AS401" s="1"/>
      <c r="AT401" s="1"/>
      <c r="AU401" s="1"/>
    </row>
    <row r="402" spans="1:47" s="3" customFormat="1" x14ac:dyDescent="0.25">
      <c r="A402"/>
      <c r="B402"/>
      <c r="C402" s="2"/>
      <c r="D402" s="2"/>
      <c r="E402" s="2"/>
      <c r="F402" s="2"/>
      <c r="G402" s="2"/>
      <c r="H402" s="2"/>
      <c r="I402" s="2"/>
      <c r="J402" s="2"/>
      <c r="K402" s="2"/>
      <c r="L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AA402" s="2"/>
      <c r="AB402" s="2"/>
      <c r="AC402" s="2"/>
      <c r="AD402" s="2"/>
      <c r="AE402" s="2"/>
      <c r="AP402" s="1"/>
      <c r="AQ402" s="1"/>
      <c r="AR402" s="1"/>
      <c r="AS402" s="1"/>
      <c r="AT402" s="1"/>
      <c r="AU402" s="1"/>
    </row>
    <row r="403" spans="1:47" s="3" customFormat="1" x14ac:dyDescent="0.25">
      <c r="A403"/>
      <c r="B403"/>
      <c r="C403" s="2"/>
      <c r="D403" s="2"/>
      <c r="E403" s="2"/>
      <c r="F403" s="2"/>
      <c r="G403" s="2"/>
      <c r="H403" s="2"/>
      <c r="I403" s="2"/>
      <c r="J403" s="2"/>
      <c r="K403" s="2"/>
      <c r="L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AA403" s="2"/>
      <c r="AB403" s="2"/>
      <c r="AC403" s="2"/>
      <c r="AD403" s="2"/>
      <c r="AE403" s="2"/>
      <c r="AP403" s="1"/>
      <c r="AQ403" s="1"/>
      <c r="AR403" s="1"/>
      <c r="AS403" s="1"/>
      <c r="AT403" s="1"/>
      <c r="AU403" s="1"/>
    </row>
    <row r="404" spans="1:47" s="3" customFormat="1" x14ac:dyDescent="0.25">
      <c r="A404"/>
      <c r="B404"/>
      <c r="C404" s="2"/>
      <c r="D404" s="2"/>
      <c r="E404" s="2"/>
      <c r="F404" s="2"/>
      <c r="G404" s="2"/>
      <c r="H404" s="2"/>
      <c r="I404" s="2"/>
      <c r="J404" s="2"/>
      <c r="K404" s="2"/>
      <c r="L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AA404" s="2"/>
      <c r="AB404" s="2"/>
      <c r="AC404" s="2"/>
      <c r="AD404" s="2"/>
      <c r="AE404" s="2"/>
      <c r="AP404" s="1"/>
      <c r="AQ404" s="1"/>
      <c r="AR404" s="1"/>
      <c r="AS404" s="1"/>
      <c r="AT404" s="1"/>
      <c r="AU404" s="1"/>
    </row>
    <row r="405" spans="1:47" s="3" customFormat="1" x14ac:dyDescent="0.25">
      <c r="A405"/>
      <c r="B405"/>
      <c r="C405" s="2"/>
      <c r="D405" s="2"/>
      <c r="E405" s="2"/>
      <c r="F405" s="2"/>
      <c r="G405" s="2"/>
      <c r="H405" s="2"/>
      <c r="I405" s="2"/>
      <c r="J405" s="2"/>
      <c r="K405" s="2"/>
      <c r="L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AA405" s="2"/>
      <c r="AB405" s="2"/>
      <c r="AC405" s="2"/>
      <c r="AD405" s="2"/>
      <c r="AE405" s="2"/>
      <c r="AP405" s="1"/>
      <c r="AQ405" s="1"/>
      <c r="AR405" s="1"/>
      <c r="AS405" s="1"/>
      <c r="AT405" s="1"/>
      <c r="AU405" s="1"/>
    </row>
    <row r="406" spans="1:47" s="3" customFormat="1" x14ac:dyDescent="0.25">
      <c r="A406"/>
      <c r="B406"/>
      <c r="C406" s="2"/>
      <c r="D406" s="2"/>
      <c r="E406" s="2"/>
      <c r="F406" s="2"/>
      <c r="G406" s="2"/>
      <c r="H406" s="2"/>
      <c r="I406" s="2"/>
      <c r="J406" s="2"/>
      <c r="K406" s="2"/>
      <c r="L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AA406" s="2"/>
      <c r="AB406" s="2"/>
      <c r="AC406" s="2"/>
      <c r="AD406" s="2"/>
      <c r="AE406" s="2"/>
      <c r="AP406" s="1"/>
      <c r="AQ406" s="1"/>
      <c r="AR406" s="1"/>
      <c r="AS406" s="1"/>
      <c r="AT406" s="1"/>
      <c r="AU406" s="1"/>
    </row>
    <row r="407" spans="1:47" s="3" customFormat="1" x14ac:dyDescent="0.25">
      <c r="A407"/>
      <c r="B407"/>
      <c r="C407" s="2"/>
      <c r="D407" s="2"/>
      <c r="E407" s="2"/>
      <c r="F407" s="2"/>
      <c r="G407" s="2"/>
      <c r="H407" s="2"/>
      <c r="I407" s="2"/>
      <c r="J407" s="2"/>
      <c r="K407" s="2"/>
      <c r="L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AA407" s="2"/>
      <c r="AB407" s="2"/>
      <c r="AC407" s="2"/>
      <c r="AD407" s="2"/>
      <c r="AE407" s="2"/>
      <c r="AP407" s="1"/>
      <c r="AQ407" s="1"/>
      <c r="AR407" s="1"/>
      <c r="AS407" s="1"/>
      <c r="AT407" s="1"/>
      <c r="AU407" s="1"/>
    </row>
    <row r="408" spans="1:47" s="3" customFormat="1" x14ac:dyDescent="0.25">
      <c r="A408"/>
      <c r="B408"/>
      <c r="C408" s="2"/>
      <c r="D408" s="2"/>
      <c r="E408" s="2"/>
      <c r="F408" s="2"/>
      <c r="G408" s="2"/>
      <c r="H408" s="2"/>
      <c r="I408" s="2"/>
      <c r="J408" s="2"/>
      <c r="K408" s="2"/>
      <c r="L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AA408" s="2"/>
      <c r="AB408" s="2"/>
      <c r="AC408" s="2"/>
      <c r="AD408" s="2"/>
      <c r="AE408" s="2"/>
      <c r="AP408" s="1"/>
      <c r="AQ408" s="1"/>
      <c r="AR408" s="1"/>
      <c r="AS408" s="1"/>
      <c r="AT408" s="1"/>
      <c r="AU408" s="1"/>
    </row>
    <row r="409" spans="1:47" s="3" customFormat="1" x14ac:dyDescent="0.25">
      <c r="A409"/>
      <c r="B409"/>
      <c r="C409" s="2"/>
      <c r="D409" s="2"/>
      <c r="E409" s="2"/>
      <c r="F409" s="2"/>
      <c r="G409" s="2"/>
      <c r="H409" s="2"/>
      <c r="I409" s="2"/>
      <c r="J409" s="2"/>
      <c r="K409" s="2"/>
      <c r="L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AA409" s="2"/>
      <c r="AB409" s="2"/>
      <c r="AC409" s="2"/>
      <c r="AD409" s="2"/>
      <c r="AE409" s="2"/>
      <c r="AP409" s="1"/>
      <c r="AQ409" s="1"/>
      <c r="AR409" s="1"/>
      <c r="AS409" s="1"/>
      <c r="AT409" s="1"/>
      <c r="AU409" s="1"/>
    </row>
    <row r="410" spans="1:47" s="3" customFormat="1" x14ac:dyDescent="0.25">
      <c r="A410"/>
      <c r="B410"/>
      <c r="C410" s="2"/>
      <c r="D410" s="2"/>
      <c r="E410" s="2"/>
      <c r="F410" s="2"/>
      <c r="G410" s="2"/>
      <c r="H410" s="2"/>
      <c r="I410" s="2"/>
      <c r="J410" s="2"/>
      <c r="K410" s="2"/>
      <c r="L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AA410" s="2"/>
      <c r="AB410" s="2"/>
      <c r="AC410" s="2"/>
      <c r="AD410" s="2"/>
      <c r="AE410" s="2"/>
      <c r="AP410" s="1"/>
      <c r="AQ410" s="1"/>
      <c r="AR410" s="1"/>
      <c r="AS410" s="1"/>
      <c r="AT410" s="1"/>
      <c r="AU410" s="1"/>
    </row>
    <row r="411" spans="1:47" s="3" customFormat="1" x14ac:dyDescent="0.25">
      <c r="A411"/>
      <c r="B411"/>
      <c r="C411" s="2"/>
      <c r="D411" s="2"/>
      <c r="E411" s="2"/>
      <c r="F411" s="2"/>
      <c r="G411" s="2"/>
      <c r="H411" s="2"/>
      <c r="I411" s="2"/>
      <c r="J411" s="2"/>
      <c r="K411" s="2"/>
      <c r="L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AA411" s="2"/>
      <c r="AB411" s="2"/>
      <c r="AC411" s="2"/>
      <c r="AD411" s="2"/>
      <c r="AE411" s="2"/>
      <c r="AP411" s="1"/>
      <c r="AQ411" s="1"/>
      <c r="AR411" s="1"/>
      <c r="AS411" s="1"/>
      <c r="AT411" s="1"/>
      <c r="AU411" s="1"/>
    </row>
    <row r="412" spans="1:47" s="3" customFormat="1" x14ac:dyDescent="0.25">
      <c r="A412"/>
      <c r="B412"/>
      <c r="C412" s="2"/>
      <c r="D412" s="2"/>
      <c r="E412" s="2"/>
      <c r="F412" s="2"/>
      <c r="G412" s="2"/>
      <c r="H412" s="2"/>
      <c r="I412" s="2"/>
      <c r="J412" s="2"/>
      <c r="K412" s="2"/>
      <c r="L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AA412" s="2"/>
      <c r="AB412" s="2"/>
      <c r="AC412" s="2"/>
      <c r="AD412" s="2"/>
      <c r="AE412" s="2"/>
      <c r="AP412" s="1"/>
      <c r="AQ412" s="1"/>
      <c r="AR412" s="1"/>
      <c r="AS412" s="1"/>
      <c r="AT412" s="1"/>
      <c r="AU412" s="1"/>
    </row>
    <row r="413" spans="1:47" s="3" customFormat="1" x14ac:dyDescent="0.25">
      <c r="A413"/>
      <c r="B413"/>
      <c r="C413" s="2"/>
      <c r="D413" s="2"/>
      <c r="E413" s="2"/>
      <c r="F413" s="2"/>
      <c r="G413" s="2"/>
      <c r="H413" s="2"/>
      <c r="I413" s="2"/>
      <c r="J413" s="2"/>
      <c r="K413" s="2"/>
      <c r="L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AA413" s="2"/>
      <c r="AB413" s="2"/>
      <c r="AC413" s="2"/>
      <c r="AD413" s="2"/>
      <c r="AE413" s="2"/>
      <c r="AP413" s="1"/>
      <c r="AQ413" s="1"/>
      <c r="AR413" s="1"/>
      <c r="AS413" s="1"/>
      <c r="AT413" s="1"/>
      <c r="AU413" s="1"/>
    </row>
    <row r="414" spans="1:47" s="3" customFormat="1" x14ac:dyDescent="0.25">
      <c r="A414"/>
      <c r="B414"/>
      <c r="C414" s="2"/>
      <c r="D414" s="2"/>
      <c r="E414" s="2"/>
      <c r="F414" s="2"/>
      <c r="G414" s="2"/>
      <c r="H414" s="2"/>
      <c r="I414" s="2"/>
      <c r="J414" s="2"/>
      <c r="K414" s="2"/>
      <c r="L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AA414" s="2"/>
      <c r="AB414" s="2"/>
      <c r="AC414" s="2"/>
      <c r="AD414" s="2"/>
      <c r="AE414" s="2"/>
      <c r="AP414" s="1"/>
      <c r="AQ414" s="1"/>
      <c r="AR414" s="1"/>
      <c r="AS414" s="1"/>
      <c r="AT414" s="1"/>
      <c r="AU414" s="1"/>
    </row>
    <row r="415" spans="1:47" s="3" customFormat="1" x14ac:dyDescent="0.25">
      <c r="A415"/>
      <c r="B415"/>
      <c r="C415" s="2"/>
      <c r="D415" s="2"/>
      <c r="E415" s="2"/>
      <c r="F415" s="2"/>
      <c r="G415" s="2"/>
      <c r="H415" s="2"/>
      <c r="I415" s="2"/>
      <c r="J415" s="2"/>
      <c r="K415" s="2"/>
      <c r="L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AA415" s="2"/>
      <c r="AB415" s="2"/>
      <c r="AC415" s="2"/>
      <c r="AD415" s="2"/>
      <c r="AE415" s="2"/>
      <c r="AP415" s="1"/>
      <c r="AQ415" s="1"/>
      <c r="AR415" s="1"/>
      <c r="AS415" s="1"/>
      <c r="AT415" s="1"/>
      <c r="AU415" s="1"/>
    </row>
    <row r="416" spans="1:47" s="3" customFormat="1" x14ac:dyDescent="0.25">
      <c r="A416"/>
      <c r="B416"/>
      <c r="C416" s="2"/>
      <c r="D416" s="2"/>
      <c r="E416" s="2"/>
      <c r="F416" s="2"/>
      <c r="G416" s="2"/>
      <c r="H416" s="2"/>
      <c r="I416" s="2"/>
      <c r="J416" s="2"/>
      <c r="K416" s="2"/>
      <c r="L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AA416" s="2"/>
      <c r="AB416" s="2"/>
      <c r="AC416" s="2"/>
      <c r="AD416" s="2"/>
      <c r="AE416" s="2"/>
      <c r="AP416" s="1"/>
      <c r="AQ416" s="1"/>
      <c r="AR416" s="1"/>
      <c r="AS416" s="1"/>
      <c r="AT416" s="1"/>
      <c r="AU416" s="1"/>
    </row>
    <row r="417" spans="1:47" s="3" customFormat="1" x14ac:dyDescent="0.25">
      <c r="A417"/>
      <c r="B417"/>
      <c r="C417" s="2"/>
      <c r="D417" s="2"/>
      <c r="E417" s="2"/>
      <c r="F417" s="2"/>
      <c r="G417" s="2"/>
      <c r="H417" s="2"/>
      <c r="I417" s="2"/>
      <c r="J417" s="2"/>
      <c r="K417" s="2"/>
      <c r="L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AA417" s="2"/>
      <c r="AB417" s="2"/>
      <c r="AC417" s="2"/>
      <c r="AD417" s="2"/>
      <c r="AE417" s="2"/>
      <c r="AP417" s="1"/>
      <c r="AQ417" s="1"/>
      <c r="AR417" s="1"/>
      <c r="AS417" s="1"/>
      <c r="AT417" s="1"/>
      <c r="AU417" s="1"/>
    </row>
    <row r="418" spans="1:47" s="3" customFormat="1" x14ac:dyDescent="0.25">
      <c r="A418"/>
      <c r="B418"/>
      <c r="C418" s="2"/>
      <c r="D418" s="2"/>
      <c r="E418" s="2"/>
      <c r="F418" s="2"/>
      <c r="G418" s="2"/>
      <c r="H418" s="2"/>
      <c r="I418" s="2"/>
      <c r="J418" s="2"/>
      <c r="K418" s="2"/>
      <c r="L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AA418" s="2"/>
      <c r="AB418" s="2"/>
      <c r="AC418" s="2"/>
      <c r="AD418" s="2"/>
      <c r="AE418" s="2"/>
      <c r="AP418" s="1"/>
      <c r="AQ418" s="1"/>
      <c r="AR418" s="1"/>
      <c r="AS418" s="1"/>
      <c r="AT418" s="1"/>
      <c r="AU418" s="1"/>
    </row>
    <row r="419" spans="1:47" s="3" customFormat="1" x14ac:dyDescent="0.25">
      <c r="A419"/>
      <c r="B419"/>
      <c r="C419" s="2"/>
      <c r="D419" s="2"/>
      <c r="E419" s="2"/>
      <c r="F419" s="2"/>
      <c r="G419" s="2"/>
      <c r="H419" s="2"/>
      <c r="I419" s="2"/>
      <c r="J419" s="2"/>
      <c r="K419" s="2"/>
      <c r="L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AA419" s="2"/>
      <c r="AB419" s="2"/>
      <c r="AC419" s="2"/>
      <c r="AD419" s="2"/>
      <c r="AE419" s="2"/>
      <c r="AP419" s="1"/>
      <c r="AQ419" s="1"/>
      <c r="AR419" s="1"/>
      <c r="AS419" s="1"/>
      <c r="AT419" s="1"/>
      <c r="AU419" s="1"/>
    </row>
    <row r="420" spans="1:47" s="3" customFormat="1" x14ac:dyDescent="0.25">
      <c r="A420"/>
      <c r="B420"/>
      <c r="C420" s="2"/>
      <c r="D420" s="2"/>
      <c r="E420" s="2"/>
      <c r="F420" s="2"/>
      <c r="G420" s="2"/>
      <c r="H420" s="2"/>
      <c r="I420" s="2"/>
      <c r="J420" s="2"/>
      <c r="K420" s="2"/>
      <c r="L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AA420" s="2"/>
      <c r="AB420" s="2"/>
      <c r="AC420" s="2"/>
      <c r="AD420" s="2"/>
      <c r="AE420" s="2"/>
      <c r="AP420" s="1"/>
      <c r="AQ420" s="1"/>
      <c r="AR420" s="1"/>
      <c r="AS420" s="1"/>
      <c r="AT420" s="1"/>
      <c r="AU420" s="1"/>
    </row>
    <row r="421" spans="1:47" s="3" customFormat="1" x14ac:dyDescent="0.25">
      <c r="A421"/>
      <c r="B421"/>
      <c r="C421" s="2"/>
      <c r="D421" s="2"/>
      <c r="E421" s="2"/>
      <c r="F421" s="2"/>
      <c r="G421" s="2"/>
      <c r="H421" s="2"/>
      <c r="I421" s="2"/>
      <c r="J421" s="2"/>
      <c r="K421" s="2"/>
      <c r="L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AA421" s="2"/>
      <c r="AB421" s="2"/>
      <c r="AC421" s="2"/>
      <c r="AD421" s="2"/>
      <c r="AE421" s="2"/>
      <c r="AP421" s="1"/>
      <c r="AQ421" s="1"/>
      <c r="AR421" s="1"/>
      <c r="AS421" s="1"/>
      <c r="AT421" s="1"/>
      <c r="AU421" s="1"/>
    </row>
    <row r="422" spans="1:47" s="3" customFormat="1" x14ac:dyDescent="0.25">
      <c r="A422"/>
      <c r="B422"/>
      <c r="C422" s="2"/>
      <c r="D422" s="2"/>
      <c r="E422" s="2"/>
      <c r="F422" s="2"/>
      <c r="G422" s="2"/>
      <c r="H422" s="2"/>
      <c r="I422" s="2"/>
      <c r="J422" s="2"/>
      <c r="K422" s="2"/>
      <c r="L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AA422" s="2"/>
      <c r="AB422" s="2"/>
      <c r="AC422" s="2"/>
      <c r="AD422" s="2"/>
      <c r="AE422" s="2"/>
      <c r="AP422" s="1"/>
      <c r="AQ422" s="1"/>
      <c r="AR422" s="1"/>
      <c r="AS422" s="1"/>
      <c r="AT422" s="1"/>
      <c r="AU422" s="1"/>
    </row>
    <row r="423" spans="1:47" s="3" customFormat="1" x14ac:dyDescent="0.25">
      <c r="A423"/>
      <c r="B423"/>
      <c r="C423" s="2"/>
      <c r="D423" s="2"/>
      <c r="E423" s="2"/>
      <c r="F423" s="2"/>
      <c r="G423" s="2"/>
      <c r="H423" s="2"/>
      <c r="I423" s="2"/>
      <c r="J423" s="2"/>
      <c r="K423" s="2"/>
      <c r="L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AA423" s="2"/>
      <c r="AB423" s="2"/>
      <c r="AC423" s="2"/>
      <c r="AD423" s="2"/>
      <c r="AE423" s="2"/>
      <c r="AP423" s="1"/>
      <c r="AQ423" s="1"/>
      <c r="AR423" s="1"/>
      <c r="AS423" s="1"/>
      <c r="AT423" s="1"/>
      <c r="AU423" s="1"/>
    </row>
    <row r="424" spans="1:47" s="3" customFormat="1" x14ac:dyDescent="0.25">
      <c r="A424"/>
      <c r="B424"/>
      <c r="C424" s="2"/>
      <c r="D424" s="2"/>
      <c r="E424" s="2"/>
      <c r="F424" s="2"/>
      <c r="G424" s="2"/>
      <c r="H424" s="2"/>
      <c r="I424" s="2"/>
      <c r="J424" s="2"/>
      <c r="K424" s="2"/>
      <c r="L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AA424" s="2"/>
      <c r="AB424" s="2"/>
      <c r="AC424" s="2"/>
      <c r="AD424" s="2"/>
      <c r="AE424" s="2"/>
      <c r="AP424" s="1"/>
      <c r="AQ424" s="1"/>
      <c r="AR424" s="1"/>
      <c r="AS424" s="1"/>
      <c r="AT424" s="1"/>
      <c r="AU424" s="1"/>
    </row>
    <row r="425" spans="1:47" s="3" customFormat="1" x14ac:dyDescent="0.25">
      <c r="A425"/>
      <c r="B425"/>
      <c r="C425" s="2"/>
      <c r="D425" s="2"/>
      <c r="E425" s="2"/>
      <c r="F425" s="2"/>
      <c r="G425" s="2"/>
      <c r="H425" s="2"/>
      <c r="I425" s="2"/>
      <c r="J425" s="2"/>
      <c r="K425" s="2"/>
      <c r="L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AA425" s="2"/>
      <c r="AB425" s="2"/>
      <c r="AC425" s="2"/>
      <c r="AD425" s="2"/>
      <c r="AE425" s="2"/>
      <c r="AP425" s="1"/>
      <c r="AQ425" s="1"/>
      <c r="AR425" s="1"/>
      <c r="AS425" s="1"/>
      <c r="AT425" s="1"/>
      <c r="AU425" s="1"/>
    </row>
    <row r="426" spans="1:47" s="3" customFormat="1" x14ac:dyDescent="0.25">
      <c r="A426"/>
      <c r="B426"/>
      <c r="C426" s="2"/>
      <c r="D426" s="2"/>
      <c r="E426" s="2"/>
      <c r="F426" s="2"/>
      <c r="G426" s="2"/>
      <c r="H426" s="2"/>
      <c r="I426" s="2"/>
      <c r="J426" s="2"/>
      <c r="K426" s="2"/>
      <c r="L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AA426" s="2"/>
      <c r="AB426" s="2"/>
      <c r="AC426" s="2"/>
      <c r="AD426" s="2"/>
      <c r="AE426" s="2"/>
      <c r="AP426" s="1"/>
      <c r="AQ426" s="1"/>
      <c r="AR426" s="1"/>
      <c r="AS426" s="1"/>
      <c r="AT426" s="1"/>
      <c r="AU426" s="1"/>
    </row>
    <row r="427" spans="1:47" s="3" customFormat="1" x14ac:dyDescent="0.25">
      <c r="A427"/>
      <c r="B427"/>
      <c r="C427" s="2"/>
      <c r="D427" s="2"/>
      <c r="E427" s="2"/>
      <c r="F427" s="2"/>
      <c r="G427" s="2"/>
      <c r="H427" s="2"/>
      <c r="I427" s="2"/>
      <c r="J427" s="2"/>
      <c r="K427" s="2"/>
      <c r="L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AA427" s="2"/>
      <c r="AB427" s="2"/>
      <c r="AC427" s="2"/>
      <c r="AD427" s="2"/>
      <c r="AE427" s="2"/>
      <c r="AP427" s="1"/>
      <c r="AQ427" s="1"/>
      <c r="AR427" s="1"/>
      <c r="AS427" s="1"/>
      <c r="AT427" s="1"/>
      <c r="AU427" s="1"/>
    </row>
    <row r="428" spans="1:47" s="3" customFormat="1" x14ac:dyDescent="0.25">
      <c r="A428"/>
      <c r="B428"/>
      <c r="C428" s="2"/>
      <c r="D428" s="2"/>
      <c r="E428" s="2"/>
      <c r="F428" s="2"/>
      <c r="G428" s="2"/>
      <c r="H428" s="2"/>
      <c r="I428" s="2"/>
      <c r="J428" s="2"/>
      <c r="K428" s="2"/>
      <c r="L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AA428" s="2"/>
      <c r="AB428" s="2"/>
      <c r="AC428" s="2"/>
      <c r="AD428" s="2"/>
      <c r="AE428" s="2"/>
      <c r="AP428" s="1"/>
      <c r="AQ428" s="1"/>
      <c r="AR428" s="1"/>
      <c r="AS428" s="1"/>
      <c r="AT428" s="1"/>
      <c r="AU428" s="1"/>
    </row>
    <row r="429" spans="1:47" s="3" customFormat="1" x14ac:dyDescent="0.25">
      <c r="A429"/>
      <c r="B429"/>
      <c r="C429" s="2"/>
      <c r="D429" s="2"/>
      <c r="E429" s="2"/>
      <c r="F429" s="2"/>
      <c r="G429" s="2"/>
      <c r="H429" s="2"/>
      <c r="I429" s="2"/>
      <c r="J429" s="2"/>
      <c r="K429" s="2"/>
      <c r="L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AA429" s="2"/>
      <c r="AB429" s="2"/>
      <c r="AC429" s="2"/>
      <c r="AD429" s="2"/>
      <c r="AE429" s="2"/>
      <c r="AP429" s="1"/>
      <c r="AQ429" s="1"/>
      <c r="AR429" s="1"/>
      <c r="AS429" s="1"/>
      <c r="AT429" s="1"/>
      <c r="AU429" s="1"/>
    </row>
    <row r="430" spans="1:47" s="3" customFormat="1" x14ac:dyDescent="0.25">
      <c r="A430"/>
      <c r="B430"/>
      <c r="C430" s="2"/>
      <c r="D430" s="2"/>
      <c r="E430" s="2"/>
      <c r="F430" s="2"/>
      <c r="G430" s="2"/>
      <c r="H430" s="2"/>
      <c r="I430" s="2"/>
      <c r="J430" s="2"/>
      <c r="K430" s="2"/>
      <c r="L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AA430" s="2"/>
      <c r="AB430" s="2"/>
      <c r="AC430" s="2"/>
      <c r="AD430" s="2"/>
      <c r="AE430" s="2"/>
      <c r="AP430" s="1"/>
      <c r="AQ430" s="1"/>
      <c r="AR430" s="1"/>
      <c r="AS430" s="1"/>
      <c r="AT430" s="1"/>
      <c r="AU430" s="1"/>
    </row>
    <row r="431" spans="1:47" s="3" customFormat="1" x14ac:dyDescent="0.25">
      <c r="A431"/>
      <c r="B431"/>
      <c r="C431" s="2"/>
      <c r="D431" s="2"/>
      <c r="E431" s="2"/>
      <c r="F431" s="2"/>
      <c r="G431" s="2"/>
      <c r="H431" s="2"/>
      <c r="I431" s="2"/>
      <c r="J431" s="2"/>
      <c r="K431" s="2"/>
      <c r="L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AA431" s="2"/>
      <c r="AB431" s="2"/>
      <c r="AC431" s="2"/>
      <c r="AD431" s="2"/>
      <c r="AE431" s="2"/>
      <c r="AP431" s="1"/>
      <c r="AQ431" s="1"/>
      <c r="AR431" s="1"/>
      <c r="AS431" s="1"/>
      <c r="AT431" s="1"/>
      <c r="AU431" s="1"/>
    </row>
    <row r="432" spans="1:47" s="3" customFormat="1" x14ac:dyDescent="0.25">
      <c r="A432"/>
      <c r="B432"/>
      <c r="C432" s="2"/>
      <c r="D432" s="2"/>
      <c r="E432" s="2"/>
      <c r="F432" s="2"/>
      <c r="G432" s="2"/>
      <c r="H432" s="2"/>
      <c r="I432" s="2"/>
      <c r="J432" s="2"/>
      <c r="K432" s="2"/>
      <c r="L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AA432" s="2"/>
      <c r="AB432" s="2"/>
      <c r="AC432" s="2"/>
      <c r="AD432" s="2"/>
      <c r="AE432" s="2"/>
      <c r="AP432" s="1"/>
      <c r="AQ432" s="1"/>
      <c r="AR432" s="1"/>
      <c r="AS432" s="1"/>
      <c r="AT432" s="1"/>
      <c r="AU432" s="1"/>
    </row>
    <row r="433" spans="1:47" s="3" customFormat="1" x14ac:dyDescent="0.25">
      <c r="A433"/>
      <c r="B433"/>
      <c r="C433" s="2"/>
      <c r="D433" s="2"/>
      <c r="E433" s="2"/>
      <c r="F433" s="2"/>
      <c r="G433" s="2"/>
      <c r="H433" s="2"/>
      <c r="I433" s="2"/>
      <c r="J433" s="2"/>
      <c r="K433" s="2"/>
      <c r="L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AA433" s="2"/>
      <c r="AB433" s="2"/>
      <c r="AC433" s="2"/>
      <c r="AD433" s="2"/>
      <c r="AE433" s="2"/>
      <c r="AP433" s="1"/>
      <c r="AQ433" s="1"/>
      <c r="AR433" s="1"/>
      <c r="AS433" s="1"/>
      <c r="AT433" s="1"/>
      <c r="AU433" s="1"/>
    </row>
    <row r="434" spans="1:47" s="3" customFormat="1" x14ac:dyDescent="0.25">
      <c r="A434"/>
      <c r="B434"/>
      <c r="C434" s="2"/>
      <c r="D434" s="2"/>
      <c r="E434" s="2"/>
      <c r="F434" s="2"/>
      <c r="G434" s="2"/>
      <c r="H434" s="2"/>
      <c r="I434" s="2"/>
      <c r="J434" s="2"/>
      <c r="K434" s="2"/>
      <c r="L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AA434" s="2"/>
      <c r="AB434" s="2"/>
      <c r="AC434" s="2"/>
      <c r="AD434" s="2"/>
      <c r="AE434" s="2"/>
      <c r="AP434" s="1"/>
      <c r="AQ434" s="1"/>
      <c r="AR434" s="1"/>
      <c r="AS434" s="1"/>
      <c r="AT434" s="1"/>
      <c r="AU434" s="1"/>
    </row>
    <row r="435" spans="1:47" s="3" customFormat="1" x14ac:dyDescent="0.25">
      <c r="A435"/>
      <c r="B435"/>
      <c r="C435" s="2"/>
      <c r="D435" s="2"/>
      <c r="E435" s="2"/>
      <c r="F435" s="2"/>
      <c r="G435" s="2"/>
      <c r="H435" s="2"/>
      <c r="I435" s="2"/>
      <c r="J435" s="2"/>
      <c r="K435" s="2"/>
      <c r="L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AA435" s="2"/>
      <c r="AB435" s="2"/>
      <c r="AC435" s="2"/>
      <c r="AD435" s="2"/>
      <c r="AE435" s="2"/>
      <c r="AP435" s="1"/>
      <c r="AQ435" s="1"/>
      <c r="AR435" s="1"/>
      <c r="AS435" s="1"/>
      <c r="AT435" s="1"/>
      <c r="AU435" s="1"/>
    </row>
    <row r="436" spans="1:47" s="3" customFormat="1" x14ac:dyDescent="0.25">
      <c r="A436"/>
      <c r="B436"/>
      <c r="C436" s="2"/>
      <c r="D436" s="2"/>
      <c r="E436" s="2"/>
      <c r="F436" s="2"/>
      <c r="G436" s="2"/>
      <c r="H436" s="2"/>
      <c r="I436" s="2"/>
      <c r="J436" s="2"/>
      <c r="K436" s="2"/>
      <c r="L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AA436" s="2"/>
      <c r="AB436" s="2"/>
      <c r="AC436" s="2"/>
      <c r="AD436" s="2"/>
      <c r="AE436" s="2"/>
      <c r="AP436" s="1"/>
      <c r="AQ436" s="1"/>
      <c r="AR436" s="1"/>
      <c r="AS436" s="1"/>
      <c r="AT436" s="1"/>
      <c r="AU436" s="1"/>
    </row>
    <row r="437" spans="1:47" s="3" customFormat="1" x14ac:dyDescent="0.25">
      <c r="A437"/>
      <c r="B437"/>
      <c r="C437" s="2"/>
      <c r="D437" s="2"/>
      <c r="E437" s="2"/>
      <c r="F437" s="2"/>
      <c r="G437" s="2"/>
      <c r="H437" s="2"/>
      <c r="I437" s="2"/>
      <c r="J437" s="2"/>
      <c r="K437" s="2"/>
      <c r="L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AA437" s="2"/>
      <c r="AB437" s="2"/>
      <c r="AC437" s="2"/>
      <c r="AD437" s="2"/>
      <c r="AE437" s="2"/>
      <c r="AP437" s="1"/>
      <c r="AQ437" s="1"/>
      <c r="AR437" s="1"/>
      <c r="AS437" s="1"/>
      <c r="AT437" s="1"/>
      <c r="AU437" s="1"/>
    </row>
    <row r="438" spans="1:47" s="3" customFormat="1" x14ac:dyDescent="0.25">
      <c r="A438"/>
      <c r="B438"/>
      <c r="C438" s="2"/>
      <c r="D438" s="2"/>
      <c r="E438" s="2"/>
      <c r="F438" s="2"/>
      <c r="G438" s="2"/>
      <c r="H438" s="2"/>
      <c r="I438" s="2"/>
      <c r="J438" s="2"/>
      <c r="K438" s="2"/>
      <c r="L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AA438" s="2"/>
      <c r="AB438" s="2"/>
      <c r="AC438" s="2"/>
      <c r="AD438" s="2"/>
      <c r="AE438" s="2"/>
      <c r="AP438" s="1"/>
      <c r="AQ438" s="1"/>
      <c r="AR438" s="1"/>
      <c r="AS438" s="1"/>
      <c r="AT438" s="1"/>
      <c r="AU438" s="1"/>
    </row>
    <row r="439" spans="1:47" s="3" customFormat="1" x14ac:dyDescent="0.25">
      <c r="A439"/>
      <c r="B439"/>
      <c r="C439" s="2"/>
      <c r="D439" s="2"/>
      <c r="E439" s="2"/>
      <c r="F439" s="2"/>
      <c r="G439" s="2"/>
      <c r="H439" s="2"/>
      <c r="I439" s="2"/>
      <c r="J439" s="2"/>
      <c r="K439" s="2"/>
      <c r="L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AA439" s="2"/>
      <c r="AB439" s="2"/>
      <c r="AC439" s="2"/>
      <c r="AD439" s="2"/>
      <c r="AE439" s="2"/>
      <c r="AP439" s="1"/>
      <c r="AQ439" s="1"/>
      <c r="AR439" s="1"/>
      <c r="AS439" s="1"/>
      <c r="AT439" s="1"/>
      <c r="AU439" s="1"/>
    </row>
    <row r="440" spans="1:47" s="3" customFormat="1" x14ac:dyDescent="0.25">
      <c r="A440"/>
      <c r="B440"/>
      <c r="C440" s="2"/>
      <c r="D440" s="2"/>
      <c r="E440" s="2"/>
      <c r="F440" s="2"/>
      <c r="G440" s="2"/>
      <c r="H440" s="2"/>
      <c r="I440" s="2"/>
      <c r="J440" s="2"/>
      <c r="K440" s="2"/>
      <c r="L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AA440" s="2"/>
      <c r="AB440" s="2"/>
      <c r="AC440" s="2"/>
      <c r="AD440" s="2"/>
      <c r="AE440" s="2"/>
      <c r="AP440" s="1"/>
      <c r="AQ440" s="1"/>
      <c r="AR440" s="1"/>
      <c r="AS440" s="1"/>
      <c r="AT440" s="1"/>
      <c r="AU440" s="1"/>
    </row>
    <row r="441" spans="1:47" s="3" customFormat="1" x14ac:dyDescent="0.25">
      <c r="A441"/>
      <c r="B441"/>
      <c r="C441" s="2"/>
      <c r="D441" s="2"/>
      <c r="E441" s="2"/>
      <c r="F441" s="2"/>
      <c r="G441" s="2"/>
      <c r="H441" s="2"/>
      <c r="I441" s="2"/>
      <c r="J441" s="2"/>
      <c r="K441" s="2"/>
      <c r="L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AA441" s="2"/>
      <c r="AB441" s="2"/>
      <c r="AC441" s="2"/>
      <c r="AD441" s="2"/>
      <c r="AE441" s="2"/>
      <c r="AP441" s="1"/>
      <c r="AQ441" s="1"/>
      <c r="AR441" s="1"/>
      <c r="AS441" s="1"/>
      <c r="AT441" s="1"/>
      <c r="AU441" s="1"/>
    </row>
    <row r="442" spans="1:47" s="3" customFormat="1" x14ac:dyDescent="0.25">
      <c r="A442"/>
      <c r="B442"/>
      <c r="C442" s="2"/>
      <c r="D442" s="2"/>
      <c r="E442" s="2"/>
      <c r="F442" s="2"/>
      <c r="G442" s="2"/>
      <c r="H442" s="2"/>
      <c r="I442" s="2"/>
      <c r="J442" s="2"/>
      <c r="K442" s="2"/>
      <c r="L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AA442" s="2"/>
      <c r="AB442" s="2"/>
      <c r="AC442" s="2"/>
      <c r="AD442" s="2"/>
      <c r="AE442" s="2"/>
      <c r="AP442" s="1"/>
      <c r="AQ442" s="1"/>
      <c r="AR442" s="1"/>
      <c r="AS442" s="1"/>
      <c r="AT442" s="1"/>
      <c r="AU442" s="1"/>
    </row>
    <row r="443" spans="1:47" s="3" customFormat="1" x14ac:dyDescent="0.25">
      <c r="A443"/>
      <c r="B443"/>
      <c r="C443" s="2"/>
      <c r="D443" s="2"/>
      <c r="E443" s="2"/>
      <c r="F443" s="2"/>
      <c r="G443" s="2"/>
      <c r="H443" s="2"/>
      <c r="I443" s="2"/>
      <c r="J443" s="2"/>
      <c r="K443" s="2"/>
      <c r="L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AA443" s="2"/>
      <c r="AB443" s="2"/>
      <c r="AC443" s="2"/>
      <c r="AD443" s="2"/>
      <c r="AE443" s="2"/>
      <c r="AP443" s="1"/>
      <c r="AQ443" s="1"/>
      <c r="AR443" s="1"/>
      <c r="AS443" s="1"/>
      <c r="AT443" s="1"/>
      <c r="AU443" s="1"/>
    </row>
    <row r="444" spans="1:47" s="3" customFormat="1" x14ac:dyDescent="0.25">
      <c r="A444"/>
      <c r="B444"/>
      <c r="C444" s="2"/>
      <c r="D444" s="2"/>
      <c r="E444" s="2"/>
      <c r="F444" s="2"/>
      <c r="G444" s="2"/>
      <c r="H444" s="2"/>
      <c r="I444" s="2"/>
      <c r="J444" s="2"/>
      <c r="K444" s="2"/>
      <c r="L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AA444" s="2"/>
      <c r="AB444" s="2"/>
      <c r="AC444" s="2"/>
      <c r="AD444" s="2"/>
      <c r="AE444" s="2"/>
      <c r="AP444" s="1"/>
      <c r="AQ444" s="1"/>
      <c r="AR444" s="1"/>
      <c r="AS444" s="1"/>
      <c r="AT444" s="1"/>
      <c r="AU444" s="1"/>
    </row>
    <row r="445" spans="1:47" s="3" customFormat="1" x14ac:dyDescent="0.25">
      <c r="A445"/>
      <c r="B445"/>
      <c r="C445" s="2"/>
      <c r="D445" s="2"/>
      <c r="E445" s="2"/>
      <c r="F445" s="2"/>
      <c r="G445" s="2"/>
      <c r="H445" s="2"/>
      <c r="I445" s="2"/>
      <c r="J445" s="2"/>
      <c r="K445" s="2"/>
      <c r="L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AA445" s="2"/>
      <c r="AB445" s="2"/>
      <c r="AC445" s="2"/>
      <c r="AD445" s="2"/>
      <c r="AE445" s="2"/>
      <c r="AP445" s="1"/>
      <c r="AQ445" s="1"/>
      <c r="AR445" s="1"/>
      <c r="AS445" s="1"/>
      <c r="AT445" s="1"/>
      <c r="AU445" s="1"/>
    </row>
    <row r="446" spans="1:47" s="3" customFormat="1" x14ac:dyDescent="0.25">
      <c r="A446"/>
      <c r="B446"/>
      <c r="C446" s="2"/>
      <c r="D446" s="2"/>
      <c r="E446" s="2"/>
      <c r="F446" s="2"/>
      <c r="G446" s="2"/>
      <c r="H446" s="2"/>
      <c r="I446" s="2"/>
      <c r="J446" s="2"/>
      <c r="K446" s="2"/>
      <c r="L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AA446" s="2"/>
      <c r="AB446" s="2"/>
      <c r="AC446" s="2"/>
      <c r="AD446" s="2"/>
      <c r="AE446" s="2"/>
      <c r="AP446" s="1"/>
      <c r="AQ446" s="1"/>
      <c r="AR446" s="1"/>
      <c r="AS446" s="1"/>
      <c r="AT446" s="1"/>
      <c r="AU446" s="1"/>
    </row>
    <row r="447" spans="1:47" s="3" customFormat="1" x14ac:dyDescent="0.25">
      <c r="A447"/>
      <c r="B447"/>
      <c r="C447" s="2"/>
      <c r="D447" s="2"/>
      <c r="E447" s="2"/>
      <c r="F447" s="2"/>
      <c r="G447" s="2"/>
      <c r="H447" s="2"/>
      <c r="I447" s="2"/>
      <c r="J447" s="2"/>
      <c r="K447" s="2"/>
      <c r="L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AA447" s="2"/>
      <c r="AB447" s="2"/>
      <c r="AC447" s="2"/>
      <c r="AD447" s="2"/>
      <c r="AE447" s="2"/>
      <c r="AP447" s="1"/>
      <c r="AQ447" s="1"/>
      <c r="AR447" s="1"/>
      <c r="AS447" s="1"/>
      <c r="AT447" s="1"/>
      <c r="AU447" s="1"/>
    </row>
    <row r="448" spans="1:47" s="3" customFormat="1" x14ac:dyDescent="0.25">
      <c r="A448"/>
      <c r="B448"/>
      <c r="C448" s="2"/>
      <c r="D448" s="2"/>
      <c r="E448" s="2"/>
      <c r="F448" s="2"/>
      <c r="G448" s="2"/>
      <c r="H448" s="2"/>
      <c r="I448" s="2"/>
      <c r="J448" s="2"/>
      <c r="K448" s="2"/>
      <c r="L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AA448" s="2"/>
      <c r="AB448" s="2"/>
      <c r="AC448" s="2"/>
      <c r="AD448" s="2"/>
      <c r="AE448" s="2"/>
      <c r="AP448" s="1"/>
      <c r="AQ448" s="1"/>
      <c r="AR448" s="1"/>
      <c r="AS448" s="1"/>
      <c r="AT448" s="1"/>
      <c r="AU448" s="1"/>
    </row>
    <row r="449" spans="1:47" s="3" customFormat="1" x14ac:dyDescent="0.25">
      <c r="A449"/>
      <c r="B449"/>
      <c r="C449" s="2"/>
      <c r="D449" s="2"/>
      <c r="E449" s="2"/>
      <c r="F449" s="2"/>
      <c r="G449" s="2"/>
      <c r="H449" s="2"/>
      <c r="I449" s="2"/>
      <c r="J449" s="2"/>
      <c r="K449" s="2"/>
      <c r="L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AA449" s="2"/>
      <c r="AB449" s="2"/>
      <c r="AC449" s="2"/>
      <c r="AD449" s="2"/>
      <c r="AE449" s="2"/>
      <c r="AP449" s="1"/>
      <c r="AQ449" s="1"/>
      <c r="AR449" s="1"/>
      <c r="AS449" s="1"/>
      <c r="AT449" s="1"/>
      <c r="AU449" s="1"/>
    </row>
    <row r="450" spans="1:47" s="3" customFormat="1" x14ac:dyDescent="0.25">
      <c r="A450"/>
      <c r="B450"/>
      <c r="C450" s="2"/>
      <c r="D450" s="2"/>
      <c r="E450" s="2"/>
      <c r="F450" s="2"/>
      <c r="G450" s="2"/>
      <c r="H450" s="2"/>
      <c r="I450" s="2"/>
      <c r="J450" s="2"/>
      <c r="K450" s="2"/>
      <c r="L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AA450" s="2"/>
      <c r="AB450" s="2"/>
      <c r="AC450" s="2"/>
      <c r="AD450" s="2"/>
      <c r="AE450" s="2"/>
      <c r="AP450" s="1"/>
      <c r="AQ450" s="1"/>
      <c r="AR450" s="1"/>
      <c r="AS450" s="1"/>
      <c r="AT450" s="1"/>
      <c r="AU450" s="1"/>
    </row>
    <row r="451" spans="1:47" s="3" customFormat="1" x14ac:dyDescent="0.25">
      <c r="A451"/>
      <c r="B451"/>
      <c r="C451" s="2"/>
      <c r="D451" s="2"/>
      <c r="E451" s="2"/>
      <c r="F451" s="2"/>
      <c r="G451" s="2"/>
      <c r="H451" s="2"/>
      <c r="I451" s="2"/>
      <c r="J451" s="2"/>
      <c r="K451" s="2"/>
      <c r="L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AA451" s="2"/>
      <c r="AB451" s="2"/>
      <c r="AC451" s="2"/>
      <c r="AD451" s="2"/>
      <c r="AE451" s="2"/>
      <c r="AP451" s="1"/>
      <c r="AQ451" s="1"/>
      <c r="AR451" s="1"/>
      <c r="AS451" s="1"/>
      <c r="AT451" s="1"/>
      <c r="AU451" s="1"/>
    </row>
    <row r="452" spans="1:47" s="3" customFormat="1" x14ac:dyDescent="0.25">
      <c r="A452"/>
      <c r="B452"/>
      <c r="C452" s="2"/>
      <c r="D452" s="2"/>
      <c r="E452" s="2"/>
      <c r="F452" s="2"/>
      <c r="G452" s="2"/>
      <c r="H452" s="2"/>
      <c r="I452" s="2"/>
      <c r="J452" s="2"/>
      <c r="K452" s="2"/>
      <c r="L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AA452" s="2"/>
      <c r="AB452" s="2"/>
      <c r="AC452" s="2"/>
      <c r="AD452" s="2"/>
      <c r="AE452" s="2"/>
      <c r="AP452" s="1"/>
      <c r="AQ452" s="1"/>
      <c r="AR452" s="1"/>
      <c r="AS452" s="1"/>
      <c r="AT452" s="1"/>
      <c r="AU452" s="1"/>
    </row>
    <row r="453" spans="1:47" s="3" customFormat="1" x14ac:dyDescent="0.25">
      <c r="A453"/>
      <c r="B453"/>
      <c r="C453" s="2"/>
      <c r="D453" s="2"/>
      <c r="E453" s="2"/>
      <c r="F453" s="2"/>
      <c r="G453" s="2"/>
      <c r="H453" s="2"/>
      <c r="I453" s="2"/>
      <c r="J453" s="2"/>
      <c r="K453" s="2"/>
      <c r="L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AA453" s="2"/>
      <c r="AB453" s="2"/>
      <c r="AC453" s="2"/>
      <c r="AD453" s="2"/>
      <c r="AE453" s="2"/>
      <c r="AP453" s="1"/>
      <c r="AQ453" s="1"/>
      <c r="AR453" s="1"/>
      <c r="AS453" s="1"/>
      <c r="AT453" s="1"/>
      <c r="AU453" s="1"/>
    </row>
    <row r="454" spans="1:47" s="3" customFormat="1" x14ac:dyDescent="0.25">
      <c r="A454"/>
      <c r="B454"/>
      <c r="C454" s="2"/>
      <c r="D454" s="2"/>
      <c r="E454" s="2"/>
      <c r="F454" s="2"/>
      <c r="G454" s="2"/>
      <c r="H454" s="2"/>
      <c r="I454" s="2"/>
      <c r="J454" s="2"/>
      <c r="K454" s="2"/>
      <c r="L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AA454" s="2"/>
      <c r="AB454" s="2"/>
      <c r="AC454" s="2"/>
      <c r="AD454" s="2"/>
      <c r="AE454" s="2"/>
      <c r="AP454" s="1"/>
      <c r="AQ454" s="1"/>
      <c r="AR454" s="1"/>
      <c r="AS454" s="1"/>
      <c r="AT454" s="1"/>
      <c r="AU454" s="1"/>
    </row>
    <row r="455" spans="1:47" s="3" customFormat="1" x14ac:dyDescent="0.25">
      <c r="A455"/>
      <c r="B455"/>
      <c r="C455" s="2"/>
      <c r="D455" s="2"/>
      <c r="E455" s="2"/>
      <c r="F455" s="2"/>
      <c r="G455" s="2"/>
      <c r="H455" s="2"/>
      <c r="I455" s="2"/>
      <c r="J455" s="2"/>
      <c r="K455" s="2"/>
      <c r="L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AA455" s="2"/>
      <c r="AB455" s="2"/>
      <c r="AC455" s="2"/>
      <c r="AD455" s="2"/>
      <c r="AE455" s="2"/>
      <c r="AP455" s="1"/>
      <c r="AQ455" s="1"/>
      <c r="AR455" s="1"/>
      <c r="AS455" s="1"/>
      <c r="AT455" s="1"/>
      <c r="AU455" s="1"/>
    </row>
    <row r="456" spans="1:47" s="3" customFormat="1" x14ac:dyDescent="0.25">
      <c r="A456"/>
      <c r="B456"/>
      <c r="C456" s="2"/>
      <c r="D456" s="2"/>
      <c r="E456" s="2"/>
      <c r="F456" s="2"/>
      <c r="G456" s="2"/>
      <c r="H456" s="2"/>
      <c r="I456" s="2"/>
      <c r="J456" s="2"/>
      <c r="K456" s="2"/>
      <c r="L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AA456" s="2"/>
      <c r="AB456" s="2"/>
      <c r="AC456" s="2"/>
      <c r="AD456" s="2"/>
      <c r="AE456" s="2"/>
      <c r="AP456" s="1"/>
      <c r="AQ456" s="1"/>
      <c r="AR456" s="1"/>
      <c r="AS456" s="1"/>
      <c r="AT456" s="1"/>
      <c r="AU456" s="1"/>
    </row>
    <row r="457" spans="1:47" s="3" customFormat="1" x14ac:dyDescent="0.25">
      <c r="A457"/>
      <c r="B457"/>
      <c r="C457" s="2"/>
      <c r="D457" s="2"/>
      <c r="E457" s="2"/>
      <c r="F457" s="2"/>
      <c r="G457" s="2"/>
      <c r="H457" s="2"/>
      <c r="I457" s="2"/>
      <c r="J457" s="2"/>
      <c r="K457" s="2"/>
      <c r="L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AA457" s="2"/>
      <c r="AB457" s="2"/>
      <c r="AC457" s="2"/>
      <c r="AD457" s="2"/>
      <c r="AE457" s="2"/>
      <c r="AP457" s="1"/>
      <c r="AQ457" s="1"/>
      <c r="AR457" s="1"/>
      <c r="AS457" s="1"/>
      <c r="AT457" s="1"/>
      <c r="AU457" s="1"/>
    </row>
    <row r="458" spans="1:47" s="3" customFormat="1" x14ac:dyDescent="0.25">
      <c r="A458"/>
      <c r="B458"/>
      <c r="C458" s="2"/>
      <c r="D458" s="2"/>
      <c r="E458" s="2"/>
      <c r="F458" s="2"/>
      <c r="G458" s="2"/>
      <c r="H458" s="2"/>
      <c r="I458" s="2"/>
      <c r="J458" s="2"/>
      <c r="K458" s="2"/>
      <c r="L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AA458" s="2"/>
      <c r="AB458" s="2"/>
      <c r="AC458" s="2"/>
      <c r="AD458" s="2"/>
      <c r="AE458" s="2"/>
      <c r="AP458" s="1"/>
      <c r="AQ458" s="1"/>
      <c r="AR458" s="1"/>
      <c r="AS458" s="1"/>
      <c r="AT458" s="1"/>
      <c r="AU458" s="1"/>
    </row>
    <row r="459" spans="1:47" s="3" customFormat="1" x14ac:dyDescent="0.25">
      <c r="A459"/>
      <c r="B459"/>
      <c r="C459" s="2"/>
      <c r="D459" s="2"/>
      <c r="E459" s="2"/>
      <c r="F459" s="2"/>
      <c r="G459" s="2"/>
      <c r="H459" s="2"/>
      <c r="I459" s="2"/>
      <c r="J459" s="2"/>
      <c r="K459" s="2"/>
      <c r="L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AA459" s="2"/>
      <c r="AB459" s="2"/>
      <c r="AC459" s="2"/>
      <c r="AD459" s="2"/>
      <c r="AE459" s="2"/>
      <c r="AP459" s="1"/>
      <c r="AQ459" s="1"/>
      <c r="AR459" s="1"/>
      <c r="AS459" s="1"/>
      <c r="AT459" s="1"/>
      <c r="AU459" s="1"/>
    </row>
    <row r="460" spans="1:47" s="3" customFormat="1" x14ac:dyDescent="0.25">
      <c r="A460"/>
      <c r="B460"/>
      <c r="C460" s="2"/>
      <c r="D460" s="2"/>
      <c r="E460" s="2"/>
      <c r="F460" s="2"/>
      <c r="G460" s="2"/>
      <c r="H460" s="2"/>
      <c r="I460" s="2"/>
      <c r="J460" s="2"/>
      <c r="K460" s="2"/>
      <c r="L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AA460" s="2"/>
      <c r="AB460" s="2"/>
      <c r="AC460" s="2"/>
      <c r="AD460" s="2"/>
      <c r="AE460" s="2"/>
      <c r="AP460" s="1"/>
      <c r="AQ460" s="1"/>
      <c r="AR460" s="1"/>
      <c r="AS460" s="1"/>
      <c r="AT460" s="1"/>
      <c r="AU460" s="1"/>
    </row>
    <row r="461" spans="1:47" s="3" customFormat="1" x14ac:dyDescent="0.25">
      <c r="A461"/>
      <c r="B461"/>
      <c r="C461" s="2"/>
      <c r="D461" s="2"/>
      <c r="E461" s="2"/>
      <c r="F461" s="2"/>
      <c r="G461" s="2"/>
      <c r="H461" s="2"/>
      <c r="I461" s="2"/>
      <c r="J461" s="2"/>
      <c r="K461" s="2"/>
      <c r="L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AA461" s="2"/>
      <c r="AB461" s="2"/>
      <c r="AC461" s="2"/>
      <c r="AD461" s="2"/>
      <c r="AE461" s="2"/>
      <c r="AP461" s="1"/>
      <c r="AQ461" s="1"/>
      <c r="AR461" s="1"/>
      <c r="AS461" s="1"/>
      <c r="AT461" s="1"/>
      <c r="AU461" s="1"/>
    </row>
    <row r="462" spans="1:47" s="3" customFormat="1" x14ac:dyDescent="0.25">
      <c r="A462"/>
      <c r="B462"/>
      <c r="C462" s="2"/>
      <c r="D462" s="2"/>
      <c r="E462" s="2"/>
      <c r="F462" s="2"/>
      <c r="G462" s="2"/>
      <c r="H462" s="2"/>
      <c r="I462" s="2"/>
      <c r="J462" s="2"/>
      <c r="K462" s="2"/>
      <c r="L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AA462" s="2"/>
      <c r="AB462" s="2"/>
      <c r="AC462" s="2"/>
      <c r="AD462" s="2"/>
      <c r="AE462" s="2"/>
      <c r="AP462" s="1"/>
      <c r="AQ462" s="1"/>
      <c r="AR462" s="1"/>
      <c r="AS462" s="1"/>
      <c r="AT462" s="1"/>
      <c r="AU462" s="1"/>
    </row>
    <row r="463" spans="1:47" s="3" customFormat="1" x14ac:dyDescent="0.25">
      <c r="A463"/>
      <c r="B463"/>
      <c r="C463" s="2"/>
      <c r="D463" s="2"/>
      <c r="E463" s="2"/>
      <c r="F463" s="2"/>
      <c r="G463" s="2"/>
      <c r="H463" s="2"/>
      <c r="I463" s="2"/>
      <c r="J463" s="2"/>
      <c r="K463" s="2"/>
      <c r="L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AA463" s="2"/>
      <c r="AB463" s="2"/>
      <c r="AC463" s="2"/>
      <c r="AD463" s="2"/>
      <c r="AE463" s="2"/>
      <c r="AP463" s="1"/>
      <c r="AQ463" s="1"/>
      <c r="AR463" s="1"/>
      <c r="AS463" s="1"/>
      <c r="AT463" s="1"/>
      <c r="AU463" s="1"/>
    </row>
    <row r="464" spans="1:47" s="3" customFormat="1" x14ac:dyDescent="0.25">
      <c r="A464"/>
      <c r="B464"/>
      <c r="C464" s="2"/>
      <c r="D464" s="2"/>
      <c r="E464" s="2"/>
      <c r="F464" s="2"/>
      <c r="G464" s="2"/>
      <c r="H464" s="2"/>
      <c r="I464" s="2"/>
      <c r="J464" s="2"/>
      <c r="K464" s="2"/>
      <c r="L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AA464" s="2"/>
      <c r="AB464" s="2"/>
      <c r="AC464" s="2"/>
      <c r="AD464" s="2"/>
      <c r="AE464" s="2"/>
      <c r="AP464" s="1"/>
      <c r="AQ464" s="1"/>
      <c r="AR464" s="1"/>
      <c r="AS464" s="1"/>
      <c r="AT464" s="1"/>
      <c r="AU464" s="1"/>
    </row>
    <row r="465" spans="1:47" s="3" customFormat="1" x14ac:dyDescent="0.25">
      <c r="A465"/>
      <c r="B465"/>
      <c r="C465" s="2"/>
      <c r="D465" s="2"/>
      <c r="E465" s="2"/>
      <c r="F465" s="2"/>
      <c r="G465" s="2"/>
      <c r="H465" s="2"/>
      <c r="I465" s="2"/>
      <c r="J465" s="2"/>
      <c r="K465" s="2"/>
      <c r="L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AA465" s="2"/>
      <c r="AB465" s="2"/>
      <c r="AC465" s="2"/>
      <c r="AD465" s="2"/>
      <c r="AE465" s="2"/>
      <c r="AP465" s="1"/>
      <c r="AQ465" s="1"/>
      <c r="AR465" s="1"/>
      <c r="AS465" s="1"/>
      <c r="AT465" s="1"/>
      <c r="AU465" s="1"/>
    </row>
    <row r="466" spans="1:47" s="3" customFormat="1" x14ac:dyDescent="0.25">
      <c r="A466"/>
      <c r="B466"/>
      <c r="C466" s="2"/>
      <c r="D466" s="2"/>
      <c r="E466" s="2"/>
      <c r="F466" s="2"/>
      <c r="G466" s="2"/>
      <c r="H466" s="2"/>
      <c r="I466" s="2"/>
      <c r="J466" s="2"/>
      <c r="K466" s="2"/>
      <c r="L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AA466" s="2"/>
      <c r="AB466" s="2"/>
      <c r="AC466" s="2"/>
      <c r="AD466" s="2"/>
      <c r="AE466" s="2"/>
      <c r="AP466" s="1"/>
      <c r="AQ466" s="1"/>
      <c r="AR466" s="1"/>
      <c r="AS466" s="1"/>
      <c r="AT466" s="1"/>
      <c r="AU466" s="1"/>
    </row>
    <row r="467" spans="1:47" s="3" customFormat="1" x14ac:dyDescent="0.25">
      <c r="A467"/>
      <c r="B467"/>
      <c r="C467" s="2"/>
      <c r="D467" s="2"/>
      <c r="E467" s="2"/>
      <c r="F467" s="2"/>
      <c r="G467" s="2"/>
      <c r="H467" s="2"/>
      <c r="I467" s="2"/>
      <c r="J467" s="2"/>
      <c r="K467" s="2"/>
      <c r="L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AA467" s="2"/>
      <c r="AB467" s="2"/>
      <c r="AC467" s="2"/>
      <c r="AD467" s="2"/>
      <c r="AE467" s="2"/>
      <c r="AP467" s="1"/>
      <c r="AQ467" s="1"/>
      <c r="AR467" s="1"/>
      <c r="AS467" s="1"/>
      <c r="AT467" s="1"/>
      <c r="AU467" s="1"/>
    </row>
    <row r="468" spans="1:47" s="3" customFormat="1" x14ac:dyDescent="0.25">
      <c r="A468"/>
      <c r="B468"/>
      <c r="C468" s="2"/>
      <c r="D468" s="2"/>
      <c r="E468" s="2"/>
      <c r="F468" s="2"/>
      <c r="G468" s="2"/>
      <c r="H468" s="2"/>
      <c r="I468" s="2"/>
      <c r="J468" s="2"/>
      <c r="K468" s="2"/>
      <c r="L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AA468" s="2"/>
      <c r="AB468" s="2"/>
      <c r="AC468" s="2"/>
      <c r="AD468" s="2"/>
      <c r="AE468" s="2"/>
      <c r="AP468" s="1"/>
      <c r="AQ468" s="1"/>
      <c r="AR468" s="1"/>
      <c r="AS468" s="1"/>
      <c r="AT468" s="1"/>
      <c r="AU468" s="1"/>
    </row>
    <row r="469" spans="1:47" s="3" customFormat="1" x14ac:dyDescent="0.25">
      <c r="A469"/>
      <c r="B469"/>
      <c r="C469" s="2"/>
      <c r="D469" s="2"/>
      <c r="E469" s="2"/>
      <c r="F469" s="2"/>
      <c r="G469" s="2"/>
      <c r="H469" s="2"/>
      <c r="I469" s="2"/>
      <c r="J469" s="2"/>
      <c r="K469" s="2"/>
      <c r="L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AA469" s="2"/>
      <c r="AB469" s="2"/>
      <c r="AC469" s="2"/>
      <c r="AD469" s="2"/>
      <c r="AE469" s="2"/>
      <c r="AP469" s="1"/>
      <c r="AQ469" s="1"/>
      <c r="AR469" s="1"/>
      <c r="AS469" s="1"/>
      <c r="AT469" s="1"/>
      <c r="AU469" s="1"/>
    </row>
    <row r="470" spans="1:47" s="3" customFormat="1" x14ac:dyDescent="0.25">
      <c r="A470"/>
      <c r="B470"/>
      <c r="C470" s="2"/>
      <c r="D470" s="2"/>
      <c r="E470" s="2"/>
      <c r="F470" s="2"/>
      <c r="G470" s="2"/>
      <c r="H470" s="2"/>
      <c r="I470" s="2"/>
      <c r="J470" s="2"/>
      <c r="K470" s="2"/>
      <c r="L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AA470" s="2"/>
      <c r="AB470" s="2"/>
      <c r="AC470" s="2"/>
      <c r="AD470" s="2"/>
      <c r="AE470" s="2"/>
      <c r="AP470" s="1"/>
      <c r="AQ470" s="1"/>
      <c r="AR470" s="1"/>
      <c r="AS470" s="1"/>
      <c r="AT470" s="1"/>
      <c r="AU470" s="1"/>
    </row>
    <row r="471" spans="1:47" s="3" customFormat="1" x14ac:dyDescent="0.25">
      <c r="A471"/>
      <c r="B471"/>
      <c r="C471" s="2"/>
      <c r="D471" s="2"/>
      <c r="E471" s="2"/>
      <c r="F471" s="2"/>
      <c r="G471" s="2"/>
      <c r="H471" s="2"/>
      <c r="I471" s="2"/>
      <c r="J471" s="2"/>
      <c r="K471" s="2"/>
      <c r="L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AA471" s="2"/>
      <c r="AB471" s="2"/>
      <c r="AC471" s="2"/>
      <c r="AD471" s="2"/>
      <c r="AE471" s="2"/>
      <c r="AP471" s="1"/>
      <c r="AQ471" s="1"/>
      <c r="AR471" s="1"/>
      <c r="AS471" s="1"/>
      <c r="AT471" s="1"/>
      <c r="AU471" s="1"/>
    </row>
    <row r="472" spans="1:47" s="3" customFormat="1" x14ac:dyDescent="0.25">
      <c r="A472"/>
      <c r="B472"/>
      <c r="C472" s="2"/>
      <c r="D472" s="2"/>
      <c r="E472" s="2"/>
      <c r="F472" s="2"/>
      <c r="G472" s="2"/>
      <c r="H472" s="2"/>
      <c r="I472" s="2"/>
      <c r="J472" s="2"/>
      <c r="K472" s="2"/>
      <c r="L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AA472" s="2"/>
      <c r="AB472" s="2"/>
      <c r="AC472" s="2"/>
      <c r="AD472" s="2"/>
      <c r="AE472" s="2"/>
      <c r="AP472" s="1"/>
      <c r="AQ472" s="1"/>
      <c r="AR472" s="1"/>
      <c r="AS472" s="1"/>
      <c r="AT472" s="1"/>
      <c r="AU472" s="1"/>
    </row>
    <row r="473" spans="1:47" s="3" customFormat="1" x14ac:dyDescent="0.25">
      <c r="A473"/>
      <c r="B473"/>
      <c r="C473" s="2"/>
      <c r="D473" s="2"/>
      <c r="E473" s="2"/>
      <c r="F473" s="2"/>
      <c r="G473" s="2"/>
      <c r="H473" s="2"/>
      <c r="I473" s="2"/>
      <c r="J473" s="2"/>
      <c r="K473" s="2"/>
      <c r="L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AA473" s="2"/>
      <c r="AB473" s="2"/>
      <c r="AC473" s="2"/>
      <c r="AD473" s="2"/>
      <c r="AE473" s="2"/>
      <c r="AP473" s="1"/>
      <c r="AQ473" s="1"/>
      <c r="AR473" s="1"/>
      <c r="AS473" s="1"/>
      <c r="AT473" s="1"/>
      <c r="AU473" s="1"/>
    </row>
    <row r="474" spans="1:47" s="3" customFormat="1" x14ac:dyDescent="0.25">
      <c r="A474"/>
      <c r="B474"/>
      <c r="C474" s="2"/>
      <c r="D474" s="2"/>
      <c r="E474" s="2"/>
      <c r="F474" s="2"/>
      <c r="G474" s="2"/>
      <c r="H474" s="2"/>
      <c r="I474" s="2"/>
      <c r="J474" s="2"/>
      <c r="K474" s="2"/>
      <c r="L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AA474" s="2"/>
      <c r="AB474" s="2"/>
      <c r="AC474" s="2"/>
      <c r="AD474" s="2"/>
      <c r="AE474" s="2"/>
      <c r="AP474" s="1"/>
      <c r="AQ474" s="1"/>
      <c r="AR474" s="1"/>
      <c r="AS474" s="1"/>
      <c r="AT474" s="1"/>
      <c r="AU474" s="1"/>
    </row>
    <row r="475" spans="1:47" s="3" customFormat="1" x14ac:dyDescent="0.25">
      <c r="A475"/>
      <c r="B475"/>
      <c r="C475" s="2"/>
      <c r="D475" s="2"/>
      <c r="E475" s="2"/>
      <c r="F475" s="2"/>
      <c r="G475" s="2"/>
      <c r="H475" s="2"/>
      <c r="I475" s="2"/>
      <c r="J475" s="2"/>
      <c r="K475" s="2"/>
      <c r="L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AA475" s="2"/>
      <c r="AB475" s="2"/>
      <c r="AC475" s="2"/>
      <c r="AD475" s="2"/>
      <c r="AE475" s="2"/>
      <c r="AP475" s="1"/>
      <c r="AQ475" s="1"/>
      <c r="AR475" s="1"/>
      <c r="AS475" s="1"/>
      <c r="AT475" s="1"/>
      <c r="AU475" s="1"/>
    </row>
    <row r="476" spans="1:47" s="3" customFormat="1" x14ac:dyDescent="0.25">
      <c r="A476"/>
      <c r="B476"/>
      <c r="C476" s="2"/>
      <c r="D476" s="2"/>
      <c r="E476" s="2"/>
      <c r="F476" s="2"/>
      <c r="G476" s="2"/>
      <c r="H476" s="2"/>
      <c r="I476" s="2"/>
      <c r="J476" s="2"/>
      <c r="K476" s="2"/>
      <c r="L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AA476" s="2"/>
      <c r="AB476" s="2"/>
      <c r="AC476" s="2"/>
      <c r="AD476" s="2"/>
      <c r="AE476" s="2"/>
      <c r="AP476" s="1"/>
      <c r="AQ476" s="1"/>
      <c r="AR476" s="1"/>
      <c r="AS476" s="1"/>
      <c r="AT476" s="1"/>
      <c r="AU476" s="1"/>
    </row>
    <row r="477" spans="1:47" s="3" customFormat="1" x14ac:dyDescent="0.25">
      <c r="A477"/>
      <c r="B477"/>
      <c r="C477" s="2"/>
      <c r="D477" s="2"/>
      <c r="E477" s="2"/>
      <c r="F477" s="2"/>
      <c r="G477" s="2"/>
      <c r="H477" s="2"/>
      <c r="I477" s="2"/>
      <c r="J477" s="2"/>
      <c r="K477" s="2"/>
      <c r="L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AA477" s="2"/>
      <c r="AB477" s="2"/>
      <c r="AC477" s="2"/>
      <c r="AD477" s="2"/>
      <c r="AE477" s="2"/>
      <c r="AP477" s="1"/>
      <c r="AQ477" s="1"/>
      <c r="AR477" s="1"/>
      <c r="AS477" s="1"/>
      <c r="AT477" s="1"/>
      <c r="AU477" s="1"/>
    </row>
    <row r="478" spans="1:47" s="3" customFormat="1" x14ac:dyDescent="0.25">
      <c r="A478"/>
      <c r="B478"/>
      <c r="C478" s="2"/>
      <c r="D478" s="2"/>
      <c r="E478" s="2"/>
      <c r="F478" s="2"/>
      <c r="G478" s="2"/>
      <c r="H478" s="2"/>
      <c r="I478" s="2"/>
      <c r="J478" s="2"/>
      <c r="K478" s="2"/>
      <c r="L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AA478" s="2"/>
      <c r="AB478" s="2"/>
      <c r="AC478" s="2"/>
      <c r="AD478" s="2"/>
      <c r="AE478" s="2"/>
      <c r="AP478" s="1"/>
      <c r="AQ478" s="1"/>
      <c r="AR478" s="1"/>
      <c r="AS478" s="1"/>
      <c r="AT478" s="1"/>
      <c r="AU478" s="1"/>
    </row>
    <row r="479" spans="1:47" s="3" customFormat="1" x14ac:dyDescent="0.25">
      <c r="A479"/>
      <c r="B479"/>
      <c r="C479" s="2"/>
      <c r="D479" s="2"/>
      <c r="E479" s="2"/>
      <c r="F479" s="2"/>
      <c r="G479" s="2"/>
      <c r="H479" s="2"/>
      <c r="I479" s="2"/>
      <c r="J479" s="2"/>
      <c r="K479" s="2"/>
      <c r="L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AA479" s="2"/>
      <c r="AB479" s="2"/>
      <c r="AC479" s="2"/>
      <c r="AD479" s="2"/>
      <c r="AE479" s="2"/>
      <c r="AP479" s="1"/>
      <c r="AQ479" s="1"/>
      <c r="AR479" s="1"/>
      <c r="AS479" s="1"/>
      <c r="AT479" s="1"/>
      <c r="AU479" s="1"/>
    </row>
    <row r="480" spans="1:47" s="3" customFormat="1" x14ac:dyDescent="0.25">
      <c r="A480"/>
      <c r="B480"/>
      <c r="C480" s="2"/>
      <c r="D480" s="2"/>
      <c r="E480" s="2"/>
      <c r="F480" s="2"/>
      <c r="G480" s="2"/>
      <c r="H480" s="2"/>
      <c r="I480" s="2"/>
      <c r="J480" s="2"/>
      <c r="K480" s="2"/>
      <c r="L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AA480" s="2"/>
      <c r="AB480" s="2"/>
      <c r="AC480" s="2"/>
      <c r="AD480" s="2"/>
      <c r="AE480" s="2"/>
      <c r="AP480" s="1"/>
      <c r="AQ480" s="1"/>
      <c r="AR480" s="1"/>
      <c r="AS480" s="1"/>
      <c r="AT480" s="1"/>
      <c r="AU480" s="1"/>
    </row>
    <row r="481" spans="1:47" s="3" customFormat="1" x14ac:dyDescent="0.25">
      <c r="A481"/>
      <c r="B481"/>
      <c r="C481" s="2"/>
      <c r="D481" s="2"/>
      <c r="E481" s="2"/>
      <c r="F481" s="2"/>
      <c r="G481" s="2"/>
      <c r="H481" s="2"/>
      <c r="I481" s="2"/>
      <c r="J481" s="2"/>
      <c r="K481" s="2"/>
      <c r="L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AA481" s="2"/>
      <c r="AB481" s="2"/>
      <c r="AC481" s="2"/>
      <c r="AD481" s="2"/>
      <c r="AE481" s="2"/>
      <c r="AP481" s="1"/>
      <c r="AQ481" s="1"/>
      <c r="AR481" s="1"/>
      <c r="AS481" s="1"/>
      <c r="AT481" s="1"/>
      <c r="AU481" s="1"/>
    </row>
    <row r="482" spans="1:47" s="3" customFormat="1" x14ac:dyDescent="0.25">
      <c r="A482"/>
      <c r="B482"/>
      <c r="C482" s="2"/>
      <c r="D482" s="2"/>
      <c r="E482" s="2"/>
      <c r="F482" s="2"/>
      <c r="G482" s="2"/>
      <c r="H482" s="2"/>
      <c r="I482" s="2"/>
      <c r="J482" s="2"/>
      <c r="K482" s="2"/>
      <c r="L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AA482" s="2"/>
      <c r="AB482" s="2"/>
      <c r="AC482" s="2"/>
      <c r="AD482" s="2"/>
      <c r="AE482" s="2"/>
      <c r="AP482" s="1"/>
      <c r="AQ482" s="1"/>
      <c r="AR482" s="1"/>
      <c r="AS482" s="1"/>
      <c r="AT482" s="1"/>
      <c r="AU482" s="1"/>
    </row>
    <row r="483" spans="1:47" s="3" customFormat="1" x14ac:dyDescent="0.25">
      <c r="A483"/>
      <c r="B483"/>
      <c r="C483" s="2"/>
      <c r="D483" s="2"/>
      <c r="E483" s="2"/>
      <c r="F483" s="2"/>
      <c r="G483" s="2"/>
      <c r="H483" s="2"/>
      <c r="I483" s="2"/>
      <c r="J483" s="2"/>
      <c r="K483" s="2"/>
      <c r="L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AA483" s="2"/>
      <c r="AB483" s="2"/>
      <c r="AC483" s="2"/>
      <c r="AD483" s="2"/>
      <c r="AE483" s="2"/>
      <c r="AP483" s="1"/>
      <c r="AQ483" s="1"/>
      <c r="AR483" s="1"/>
      <c r="AS483" s="1"/>
      <c r="AT483" s="1"/>
      <c r="AU483" s="1"/>
    </row>
    <row r="484" spans="1:47" s="3" customFormat="1" x14ac:dyDescent="0.25">
      <c r="A484"/>
      <c r="B484"/>
      <c r="C484" s="2"/>
      <c r="D484" s="2"/>
      <c r="E484" s="2"/>
      <c r="F484" s="2"/>
      <c r="G484" s="2"/>
      <c r="H484" s="2"/>
      <c r="I484" s="2"/>
      <c r="J484" s="2"/>
      <c r="K484" s="2"/>
      <c r="L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AA484" s="2"/>
      <c r="AB484" s="2"/>
      <c r="AC484" s="2"/>
      <c r="AD484" s="2"/>
      <c r="AE484" s="2"/>
      <c r="AP484" s="1"/>
      <c r="AQ484" s="1"/>
      <c r="AR484" s="1"/>
      <c r="AS484" s="1"/>
      <c r="AT484" s="1"/>
      <c r="AU484" s="1"/>
    </row>
    <row r="485" spans="1:47" s="3" customFormat="1" x14ac:dyDescent="0.25">
      <c r="A485"/>
      <c r="B485"/>
      <c r="C485" s="2"/>
      <c r="D485" s="2"/>
      <c r="E485" s="2"/>
      <c r="F485" s="2"/>
      <c r="G485" s="2"/>
      <c r="H485" s="2"/>
      <c r="I485" s="2"/>
      <c r="J485" s="2"/>
      <c r="K485" s="2"/>
      <c r="L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AA485" s="2"/>
      <c r="AB485" s="2"/>
      <c r="AC485" s="2"/>
      <c r="AD485" s="2"/>
      <c r="AE485" s="2"/>
      <c r="AP485" s="1"/>
      <c r="AQ485" s="1"/>
      <c r="AR485" s="1"/>
      <c r="AS485" s="1"/>
      <c r="AT485" s="1"/>
      <c r="AU485" s="1"/>
    </row>
    <row r="486" spans="1:47" s="3" customFormat="1" x14ac:dyDescent="0.25">
      <c r="A486"/>
      <c r="B486"/>
      <c r="C486" s="2"/>
      <c r="D486" s="2"/>
      <c r="E486" s="2"/>
      <c r="F486" s="2"/>
      <c r="G486" s="2"/>
      <c r="H486" s="2"/>
      <c r="I486" s="2"/>
      <c r="J486" s="2"/>
      <c r="K486" s="2"/>
      <c r="L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AA486" s="2"/>
      <c r="AB486" s="2"/>
      <c r="AC486" s="2"/>
      <c r="AD486" s="2"/>
      <c r="AE486" s="2"/>
      <c r="AP486" s="1"/>
      <c r="AQ486" s="1"/>
      <c r="AR486" s="1"/>
      <c r="AS486" s="1"/>
      <c r="AT486" s="1"/>
      <c r="AU486" s="1"/>
    </row>
    <row r="487" spans="1:47" s="3" customFormat="1" x14ac:dyDescent="0.25">
      <c r="A487"/>
      <c r="B487"/>
      <c r="C487" s="2"/>
      <c r="D487" s="2"/>
      <c r="E487" s="2"/>
      <c r="F487" s="2"/>
      <c r="G487" s="2"/>
      <c r="H487" s="2"/>
      <c r="I487" s="2"/>
      <c r="J487" s="2"/>
      <c r="K487" s="2"/>
      <c r="L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AA487" s="2"/>
      <c r="AB487" s="2"/>
      <c r="AC487" s="2"/>
      <c r="AD487" s="2"/>
      <c r="AE487" s="2"/>
      <c r="AP487" s="1"/>
      <c r="AQ487" s="1"/>
      <c r="AR487" s="1"/>
      <c r="AS487" s="1"/>
      <c r="AT487" s="1"/>
      <c r="AU487" s="1"/>
    </row>
    <row r="488" spans="1:47" s="3" customFormat="1" x14ac:dyDescent="0.25">
      <c r="A488"/>
      <c r="B488"/>
      <c r="C488" s="2"/>
      <c r="D488" s="2"/>
      <c r="E488" s="2"/>
      <c r="F488" s="2"/>
      <c r="G488" s="2"/>
      <c r="H488" s="2"/>
      <c r="I488" s="2"/>
      <c r="J488" s="2"/>
      <c r="K488" s="2"/>
      <c r="L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AA488" s="2"/>
      <c r="AB488" s="2"/>
      <c r="AC488" s="2"/>
      <c r="AD488" s="2"/>
      <c r="AE488" s="2"/>
      <c r="AP488" s="1"/>
      <c r="AQ488" s="1"/>
      <c r="AR488" s="1"/>
      <c r="AS488" s="1"/>
      <c r="AT488" s="1"/>
      <c r="AU488" s="1"/>
    </row>
    <row r="489" spans="1:47" s="3" customFormat="1" x14ac:dyDescent="0.25">
      <c r="A489"/>
      <c r="B489"/>
      <c r="C489" s="2"/>
      <c r="D489" s="2"/>
      <c r="E489" s="2"/>
      <c r="F489" s="2"/>
      <c r="G489" s="2"/>
      <c r="H489" s="2"/>
      <c r="I489" s="2"/>
      <c r="J489" s="2"/>
      <c r="K489" s="2"/>
      <c r="L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AA489" s="2"/>
      <c r="AB489" s="2"/>
      <c r="AC489" s="2"/>
      <c r="AD489" s="2"/>
      <c r="AE489" s="2"/>
      <c r="AP489" s="1"/>
      <c r="AQ489" s="1"/>
      <c r="AR489" s="1"/>
      <c r="AS489" s="1"/>
      <c r="AT489" s="1"/>
      <c r="AU489" s="1"/>
    </row>
    <row r="490" spans="1:47" s="3" customFormat="1" x14ac:dyDescent="0.25">
      <c r="A490"/>
      <c r="B490"/>
      <c r="C490" s="2"/>
      <c r="D490" s="2"/>
      <c r="E490" s="2"/>
      <c r="F490" s="2"/>
      <c r="G490" s="2"/>
      <c r="H490" s="2"/>
      <c r="I490" s="2"/>
      <c r="J490" s="2"/>
      <c r="K490" s="2"/>
      <c r="L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AA490" s="2"/>
      <c r="AB490" s="2"/>
      <c r="AC490" s="2"/>
      <c r="AD490" s="2"/>
      <c r="AE490" s="2"/>
      <c r="AP490" s="1"/>
      <c r="AQ490" s="1"/>
      <c r="AR490" s="1"/>
      <c r="AS490" s="1"/>
      <c r="AT490" s="1"/>
      <c r="AU490" s="1"/>
    </row>
    <row r="491" spans="1:47" s="3" customFormat="1" x14ac:dyDescent="0.25">
      <c r="A491"/>
      <c r="B491"/>
      <c r="C491" s="2"/>
      <c r="D491" s="2"/>
      <c r="E491" s="2"/>
      <c r="F491" s="2"/>
      <c r="G491" s="2"/>
      <c r="H491" s="2"/>
      <c r="I491" s="2"/>
      <c r="J491" s="2"/>
      <c r="K491" s="2"/>
      <c r="L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AA491" s="2"/>
      <c r="AB491" s="2"/>
      <c r="AC491" s="2"/>
      <c r="AD491" s="2"/>
      <c r="AE491" s="2"/>
      <c r="AP491" s="1"/>
      <c r="AQ491" s="1"/>
      <c r="AR491" s="1"/>
      <c r="AS491" s="1"/>
      <c r="AT491" s="1"/>
      <c r="AU491" s="1"/>
    </row>
    <row r="492" spans="1:47" s="3" customFormat="1" x14ac:dyDescent="0.25">
      <c r="A492"/>
      <c r="B492"/>
      <c r="C492" s="2"/>
      <c r="D492" s="2"/>
      <c r="E492" s="2"/>
      <c r="F492" s="2"/>
      <c r="G492" s="2"/>
      <c r="H492" s="2"/>
      <c r="I492" s="2"/>
      <c r="J492" s="2"/>
      <c r="K492" s="2"/>
      <c r="L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AA492" s="2"/>
      <c r="AB492" s="2"/>
      <c r="AC492" s="2"/>
      <c r="AD492" s="2"/>
      <c r="AE492" s="2"/>
      <c r="AP492" s="1"/>
      <c r="AQ492" s="1"/>
      <c r="AR492" s="1"/>
      <c r="AS492" s="1"/>
      <c r="AT492" s="1"/>
      <c r="AU492" s="1"/>
    </row>
    <row r="493" spans="1:47" s="3" customFormat="1" x14ac:dyDescent="0.25">
      <c r="A493"/>
      <c r="B493"/>
      <c r="C493" s="2"/>
      <c r="D493" s="2"/>
      <c r="E493" s="2"/>
      <c r="F493" s="2"/>
      <c r="G493" s="2"/>
      <c r="H493" s="2"/>
      <c r="I493" s="2"/>
      <c r="J493" s="2"/>
      <c r="K493" s="2"/>
      <c r="L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AA493" s="2"/>
      <c r="AB493" s="2"/>
      <c r="AC493" s="2"/>
      <c r="AD493" s="2"/>
      <c r="AE493" s="2"/>
      <c r="AP493" s="1"/>
      <c r="AQ493" s="1"/>
      <c r="AR493" s="1"/>
      <c r="AS493" s="1"/>
      <c r="AT493" s="1"/>
      <c r="AU493" s="1"/>
    </row>
    <row r="494" spans="1:47" s="3" customFormat="1" x14ac:dyDescent="0.25">
      <c r="A494"/>
      <c r="B494"/>
      <c r="C494" s="2"/>
      <c r="D494" s="2"/>
      <c r="E494" s="2"/>
      <c r="F494" s="2"/>
      <c r="G494" s="2"/>
      <c r="H494" s="2"/>
      <c r="I494" s="2"/>
      <c r="J494" s="2"/>
      <c r="K494" s="2"/>
      <c r="L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AA494" s="2"/>
      <c r="AB494" s="2"/>
      <c r="AC494" s="2"/>
      <c r="AD494" s="2"/>
      <c r="AE494" s="2"/>
      <c r="AP494" s="1"/>
      <c r="AQ494" s="1"/>
      <c r="AR494" s="1"/>
      <c r="AS494" s="1"/>
      <c r="AT494" s="1"/>
      <c r="AU494" s="1"/>
    </row>
    <row r="495" spans="1:47" s="3" customFormat="1" x14ac:dyDescent="0.25">
      <c r="A495"/>
      <c r="B495"/>
      <c r="C495" s="2"/>
      <c r="D495" s="2"/>
      <c r="E495" s="2"/>
      <c r="F495" s="2"/>
      <c r="G495" s="2"/>
      <c r="H495" s="2"/>
      <c r="I495" s="2"/>
      <c r="J495" s="2"/>
      <c r="K495" s="2"/>
      <c r="L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AA495" s="2"/>
      <c r="AB495" s="2"/>
      <c r="AC495" s="2"/>
      <c r="AD495" s="2"/>
      <c r="AE495" s="2"/>
      <c r="AP495" s="1"/>
      <c r="AQ495" s="1"/>
      <c r="AR495" s="1"/>
      <c r="AS495" s="1"/>
      <c r="AT495" s="1"/>
      <c r="AU495" s="1"/>
    </row>
    <row r="496" spans="1:47" s="3" customFormat="1" x14ac:dyDescent="0.25">
      <c r="A496"/>
      <c r="B496"/>
      <c r="C496" s="2"/>
      <c r="D496" s="2"/>
      <c r="E496" s="2"/>
      <c r="F496" s="2"/>
      <c r="G496" s="2"/>
      <c r="H496" s="2"/>
      <c r="I496" s="2"/>
      <c r="J496" s="2"/>
      <c r="K496" s="2"/>
      <c r="L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AA496" s="2"/>
      <c r="AB496" s="2"/>
      <c r="AC496" s="2"/>
      <c r="AD496" s="2"/>
      <c r="AE496" s="2"/>
      <c r="AP496" s="1"/>
      <c r="AQ496" s="1"/>
      <c r="AR496" s="1"/>
      <c r="AS496" s="1"/>
      <c r="AT496" s="1"/>
      <c r="AU496" s="1"/>
    </row>
    <row r="497" spans="1:47" s="3" customFormat="1" x14ac:dyDescent="0.25">
      <c r="A497"/>
      <c r="B497"/>
      <c r="C497" s="2"/>
      <c r="D497" s="2"/>
      <c r="E497" s="2"/>
      <c r="F497" s="2"/>
      <c r="G497" s="2"/>
      <c r="H497" s="2"/>
      <c r="I497" s="2"/>
      <c r="J497" s="2"/>
      <c r="K497" s="2"/>
      <c r="L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"AT497" s="1"/>
      <c r="AU497" s="1"/>
    </row>
    <row r="498" spans="1:47" s="3" customFormat="1" x14ac:dyDescent="0.25">
      <c r="A498"/>
      <c r="B498"/>
      <c r="C498" s="2"/>
      <c r="D498" s="2"/>
      <c r="E498" s="2"/>
      <c r="F498" s="2"/>
      <c r="G498" s="2"/>
      <c r="H498" s="2"/>
      <c r="I498" s="2"/>
      <c r="J498" s="2"/>
      <c r="K498" s="2"/>
      <c r="L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AA498" s="2"/>
      <c r="AB498" s="2"/>
      <c r="AC498" s="2"/>
      <c r="AD498" s="2"/>
      <c r="AE498" s="2"/>
      <c r="AP498" s="1"/>
      <c r="AQ498" s="1"/>
      <c r="AR498" s="1"/>
      <c r="AS498" s="1"/>
      <c r="AT498" s="1"/>
      <c r="AU498" s="1"/>
    </row>
    <row r="499" spans="1:47" s="3" customFormat="1" x14ac:dyDescent="0.25">
      <c r="A499"/>
      <c r="B499"/>
      <c r="C499" s="2"/>
      <c r="D499" s="2"/>
      <c r="E499" s="2"/>
      <c r="F499" s="2"/>
      <c r="G499" s="2"/>
      <c r="H499" s="2"/>
      <c r="I499" s="2"/>
      <c r="J499" s="2"/>
      <c r="K499" s="2"/>
      <c r="L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AA499" s="2"/>
      <c r="AB499" s="2"/>
      <c r="AC499" s="2"/>
      <c r="AD499" s="2"/>
      <c r="AE499" s="2"/>
      <c r="AP499" s="1"/>
      <c r="AQ499" s="1"/>
      <c r="AR499" s="1"/>
      <c r="AS499" s="1"/>
      <c r="AT499" s="1"/>
      <c r="AU499" s="1"/>
    </row>
    <row r="500" spans="1:47" s="3" customFormat="1" x14ac:dyDescent="0.25">
      <c r="A500"/>
      <c r="B500"/>
      <c r="C500" s="2"/>
      <c r="D500" s="2"/>
      <c r="E500" s="2"/>
      <c r="F500" s="2"/>
      <c r="G500" s="2"/>
      <c r="H500" s="2"/>
      <c r="I500" s="2"/>
      <c r="J500" s="2"/>
      <c r="K500" s="2"/>
      <c r="L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AA500" s="2"/>
      <c r="AB500" s="2"/>
      <c r="AC500" s="2"/>
      <c r="AD500" s="2"/>
      <c r="AE500" s="2"/>
      <c r="AP500" s="1"/>
      <c r="AQ500" s="1"/>
      <c r="AR500" s="1"/>
      <c r="AS500" s="1"/>
      <c r="AT500" s="1"/>
      <c r="AU500" s="1"/>
    </row>
    <row r="501" spans="1:47" s="3" customFormat="1" x14ac:dyDescent="0.25">
      <c r="A501"/>
      <c r="B501"/>
      <c r="C501" s="2"/>
      <c r="D501" s="2"/>
      <c r="E501" s="2"/>
      <c r="F501" s="2"/>
      <c r="G501" s="2"/>
      <c r="H501" s="2"/>
      <c r="I501" s="2"/>
      <c r="J501" s="2"/>
      <c r="K501" s="2"/>
      <c r="L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AA501" s="2"/>
      <c r="AB501" s="2"/>
      <c r="AC501" s="2"/>
      <c r="AD501" s="2"/>
      <c r="AE501" s="2"/>
      <c r="AP501" s="1"/>
      <c r="AQ501" s="1"/>
      <c r="AR501" s="1"/>
      <c r="AS501" s="1"/>
      <c r="AT501" s="1"/>
      <c r="AU501" s="1"/>
    </row>
    <row r="502" spans="1:47" s="3" customFormat="1" x14ac:dyDescent="0.25">
      <c r="A502"/>
      <c r="B502"/>
      <c r="C502" s="2"/>
      <c r="D502" s="2"/>
      <c r="E502" s="2"/>
      <c r="F502" s="2"/>
      <c r="G502" s="2"/>
      <c r="H502" s="2"/>
      <c r="I502" s="2"/>
      <c r="J502" s="2"/>
      <c r="K502" s="2"/>
      <c r="L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AA502" s="2"/>
      <c r="AB502" s="2"/>
      <c r="AC502" s="2"/>
      <c r="AD502" s="2"/>
      <c r="AE502" s="2"/>
      <c r="AP502" s="1"/>
      <c r="AQ502" s="1"/>
      <c r="AR502" s="1"/>
      <c r="AS502" s="1"/>
      <c r="AT502" s="1"/>
      <c r="AU502" s="1"/>
    </row>
    <row r="503" spans="1:47" s="3" customFormat="1" x14ac:dyDescent="0.25">
      <c r="A503"/>
      <c r="B503"/>
      <c r="C503" s="2"/>
      <c r="D503" s="2"/>
      <c r="E503" s="2"/>
      <c r="F503" s="2"/>
      <c r="G503" s="2"/>
      <c r="H503" s="2"/>
      <c r="I503" s="2"/>
      <c r="J503" s="2"/>
      <c r="K503" s="2"/>
      <c r="L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AA503" s="2"/>
      <c r="AB503" s="2"/>
      <c r="AC503" s="2"/>
      <c r="AD503" s="2"/>
      <c r="AE503" s="2"/>
      <c r="AP503" s="1"/>
      <c r="AQ503" s="1"/>
      <c r="AR503" s="1"/>
      <c r="AS503" s="1"/>
      <c r="AT503" s="1"/>
      <c r="AU503" s="1"/>
    </row>
    <row r="504" spans="1:47" s="3" customFormat="1" x14ac:dyDescent="0.25">
      <c r="A504"/>
      <c r="B504"/>
      <c r="C504" s="2"/>
      <c r="D504" s="2"/>
      <c r="E504" s="2"/>
      <c r="F504" s="2"/>
      <c r="G504" s="2"/>
      <c r="H504" s="2"/>
      <c r="I504" s="2"/>
      <c r="J504" s="2"/>
      <c r="K504" s="2"/>
      <c r="L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AA504" s="2"/>
      <c r="AB504" s="2"/>
      <c r="AC504" s="2"/>
      <c r="AD504" s="2"/>
      <c r="AE504" s="2"/>
      <c r="AP504" s="1"/>
      <c r="AQ504" s="1"/>
      <c r="AR504" s="1"/>
      <c r="AS504" s="1"/>
      <c r="AT504" s="1"/>
      <c r="AU504" s="1"/>
    </row>
    <row r="505" spans="1:47" s="3" customFormat="1" x14ac:dyDescent="0.25">
      <c r="A505"/>
      <c r="B505"/>
      <c r="C505" s="2"/>
      <c r="D505" s="2"/>
      <c r="E505" s="2"/>
      <c r="F505" s="2"/>
      <c r="G505" s="2"/>
      <c r="H505" s="2"/>
      <c r="I505" s="2"/>
      <c r="J505" s="2"/>
      <c r="K505" s="2"/>
      <c r="L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AA505" s="2"/>
      <c r="AB505" s="2"/>
      <c r="AC505" s="2"/>
      <c r="AD505" s="2"/>
      <c r="AE505" s="2"/>
      <c r="AP505" s="1"/>
      <c r="AQ505" s="1"/>
      <c r="AR505" s="1"/>
      <c r="AS505" s="1"/>
      <c r="AT505" s="1"/>
      <c r="AU505" s="1"/>
    </row>
    <row r="506" spans="1:47" s="3" customFormat="1" x14ac:dyDescent="0.25">
      <c r="A506"/>
      <c r="B506"/>
      <c r="C506" s="2"/>
      <c r="D506" s="2"/>
      <c r="E506" s="2"/>
      <c r="F506" s="2"/>
      <c r="G506" s="2"/>
      <c r="H506" s="2"/>
      <c r="I506" s="2"/>
      <c r="J506" s="2"/>
      <c r="K506" s="2"/>
      <c r="L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AA506" s="2"/>
      <c r="AB506" s="2"/>
      <c r="AC506" s="2"/>
      <c r="AD506" s="2"/>
      <c r="AE506" s="2"/>
      <c r="AP506" s="1"/>
      <c r="AQ506" s="1"/>
      <c r="AR506" s="1"/>
      <c r="AS506" s="1"/>
      <c r="AT506" s="1"/>
      <c r="AU506" s="1"/>
    </row>
    <row r="507" spans="1:47" s="3" customFormat="1" x14ac:dyDescent="0.25">
      <c r="A507"/>
      <c r="B507"/>
      <c r="C507" s="2"/>
      <c r="D507" s="2"/>
      <c r="E507" s="2"/>
      <c r="F507" s="2"/>
      <c r="G507" s="2"/>
      <c r="H507" s="2"/>
      <c r="I507" s="2"/>
      <c r="J507" s="2"/>
      <c r="K507" s="2"/>
      <c r="L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AA507" s="2"/>
      <c r="AB507" s="2"/>
      <c r="AC507" s="2"/>
      <c r="AD507" s="2"/>
      <c r="AE507" s="2"/>
      <c r="AP507" s="1"/>
      <c r="AQ507" s="1"/>
      <c r="AR507" s="1"/>
      <c r="AS507" s="1"/>
      <c r="AT507" s="1"/>
      <c r="AU507" s="1"/>
    </row>
    <row r="508" spans="1:47" s="3" customFormat="1" x14ac:dyDescent="0.25">
      <c r="A508"/>
      <c r="B508"/>
      <c r="C508" s="2"/>
      <c r="D508" s="2"/>
      <c r="E508" s="2"/>
      <c r="F508" s="2"/>
      <c r="G508" s="2"/>
      <c r="H508" s="2"/>
      <c r="I508" s="2"/>
      <c r="J508" s="2"/>
      <c r="K508" s="2"/>
      <c r="L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AA508" s="2"/>
      <c r="AB508" s="2"/>
      <c r="AC508" s="2"/>
      <c r="AD508" s="2"/>
      <c r="AE508" s="2"/>
      <c r="AP508" s="1"/>
      <c r="AQ508" s="1"/>
      <c r="AR508" s="1"/>
      <c r="AS508" s="1"/>
      <c r="AT508" s="1"/>
      <c r="AU508" s="1"/>
    </row>
    <row r="509" spans="1:47" s="3" customFormat="1" x14ac:dyDescent="0.25">
      <c r="A509"/>
      <c r="B509"/>
      <c r="C509" s="2"/>
      <c r="D509" s="2"/>
      <c r="E509" s="2"/>
      <c r="F509" s="2"/>
      <c r="G509" s="2"/>
      <c r="H509" s="2"/>
      <c r="I509" s="2"/>
      <c r="J509" s="2"/>
      <c r="K509" s="2"/>
      <c r="L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AA509" s="2"/>
      <c r="AB509" s="2"/>
      <c r="AC509" s="2"/>
      <c r="AD509" s="2"/>
      <c r="AE509" s="2"/>
      <c r="AP509" s="1"/>
      <c r="AQ509" s="1"/>
      <c r="AR509" s="1"/>
      <c r="AS509" s="1"/>
      <c r="AT509" s="1"/>
      <c r="AU509" s="1"/>
    </row>
    <row r="510" spans="1:47" s="3" customFormat="1" x14ac:dyDescent="0.25">
      <c r="A510"/>
      <c r="B510"/>
      <c r="C510" s="2"/>
      <c r="D510" s="2"/>
      <c r="E510" s="2"/>
      <c r="F510" s="2"/>
      <c r="G510" s="2"/>
      <c r="H510" s="2"/>
      <c r="I510" s="2"/>
      <c r="J510" s="2"/>
      <c r="K510" s="2"/>
      <c r="L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AA510" s="2"/>
      <c r="AB510" s="2"/>
      <c r="AC510" s="2"/>
      <c r="AD510" s="2"/>
      <c r="AE510" s="2"/>
      <c r="AP510" s="1"/>
      <c r="AQ510" s="1"/>
      <c r="AR510" s="1"/>
      <c r="AS510" s="1"/>
      <c r="AT510" s="1"/>
      <c r="AU510" s="1"/>
    </row>
    <row r="511" spans="1:47" s="3" customFormat="1" x14ac:dyDescent="0.25">
      <c r="A511"/>
      <c r="B511"/>
      <c r="C511" s="2"/>
      <c r="D511" s="2"/>
      <c r="E511" s="2"/>
      <c r="F511" s="2"/>
      <c r="G511" s="2"/>
      <c r="H511" s="2"/>
      <c r="I511" s="2"/>
      <c r="J511" s="2"/>
      <c r="K511" s="2"/>
      <c r="L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AA511" s="2"/>
      <c r="AB511" s="2"/>
      <c r="AC511" s="2"/>
      <c r="AD511" s="2"/>
      <c r="AE511" s="2"/>
      <c r="AP511" s="1"/>
      <c r="AQ511" s="1"/>
      <c r="AR511" s="1"/>
      <c r="AS511" s="1"/>
      <c r="AT511" s="1"/>
      <c r="AU511" s="1"/>
    </row>
    <row r="512" spans="1:47" s="3" customFormat="1" x14ac:dyDescent="0.25">
      <c r="A512"/>
      <c r="B512"/>
      <c r="C512" s="2"/>
      <c r="D512" s="2"/>
      <c r="E512" s="2"/>
      <c r="F512" s="2"/>
      <c r="G512" s="2"/>
      <c r="H512" s="2"/>
      <c r="I512" s="2"/>
      <c r="J512" s="2"/>
      <c r="K512" s="2"/>
      <c r="L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AA512" s="2"/>
      <c r="AB512" s="2"/>
      <c r="AC512" s="2"/>
      <c r="AD512" s="2"/>
      <c r="AE512" s="2"/>
      <c r="AP512" s="1"/>
      <c r="AQ512" s="1"/>
      <c r="AR512" s="1"/>
      <c r="AS512" s="1"/>
      <c r="AT512" s="1"/>
      <c r="AU512" s="1"/>
    </row>
    <row r="513" spans="1:47" s="3" customFormat="1" x14ac:dyDescent="0.25">
      <c r="A513"/>
      <c r="B513"/>
      <c r="C513" s="2"/>
      <c r="D513" s="2"/>
      <c r="E513" s="2"/>
      <c r="F513" s="2"/>
      <c r="G513" s="2"/>
      <c r="H513" s="2"/>
      <c r="I513" s="2"/>
      <c r="J513" s="2"/>
      <c r="K513" s="2"/>
      <c r="L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AA513" s="2"/>
      <c r="AB513" s="2"/>
      <c r="AC513" s="2"/>
      <c r="AD513" s="2"/>
      <c r="AE513" s="2"/>
      <c r="AP513" s="1"/>
      <c r="AQ513" s="1"/>
      <c r="AR513" s="1"/>
      <c r="AS513" s="1"/>
      <c r="AT513" s="1"/>
      <c r="AU513" s="1"/>
    </row>
    <row r="514" spans="1:47" s="3" customFormat="1" x14ac:dyDescent="0.25">
      <c r="A514"/>
      <c r="B514"/>
      <c r="C514" s="2"/>
      <c r="D514" s="2"/>
      <c r="E514" s="2"/>
      <c r="F514" s="2"/>
      <c r="G514" s="2"/>
      <c r="H514" s="2"/>
      <c r="I514" s="2"/>
      <c r="J514" s="2"/>
      <c r="K514" s="2"/>
      <c r="L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AA514" s="2"/>
      <c r="AB514" s="2"/>
      <c r="AC514" s="2"/>
      <c r="AD514" s="2"/>
      <c r="AE514" s="2"/>
      <c r="AP514" s="1"/>
      <c r="AQ514" s="1"/>
      <c r="AR514" s="1"/>
      <c r="AS514" s="1"/>
      <c r="AT514" s="1"/>
      <c r="AU514" s="1"/>
    </row>
    <row r="515" spans="1:47" s="3" customFormat="1" x14ac:dyDescent="0.25">
      <c r="A515"/>
      <c r="B515"/>
      <c r="C515" s="2"/>
      <c r="D515" s="2"/>
      <c r="E515" s="2"/>
      <c r="F515" s="2"/>
      <c r="G515" s="2"/>
      <c r="H515" s="2"/>
      <c r="I515" s="2"/>
      <c r="J515" s="2"/>
      <c r="K515" s="2"/>
      <c r="L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AA515" s="2"/>
      <c r="AB515" s="2"/>
      <c r="AC515" s="2"/>
      <c r="AD515" s="2"/>
      <c r="AE515" s="2"/>
      <c r="AP515" s="1"/>
      <c r="AQ515" s="1"/>
      <c r="AR515" s="1"/>
      <c r="AS515" s="1"/>
      <c r="AT515" s="1"/>
      <c r="AU515" s="1"/>
    </row>
    <row r="516" spans="1:47" s="3" customFormat="1" x14ac:dyDescent="0.25">
      <c r="A516"/>
      <c r="B516"/>
      <c r="C516" s="2"/>
      <c r="D516" s="2"/>
      <c r="E516" s="2"/>
      <c r="F516" s="2"/>
      <c r="G516" s="2"/>
      <c r="H516" s="2"/>
      <c r="I516" s="2"/>
      <c r="J516" s="2"/>
      <c r="K516" s="2"/>
      <c r="L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AA516" s="2"/>
      <c r="AB516" s="2"/>
      <c r="AC516" s="2"/>
      <c r="AD516" s="2"/>
      <c r="AE516" s="2"/>
      <c r="AP516" s="1"/>
      <c r="AQ516" s="1"/>
      <c r="AR516" s="1"/>
      <c r="AS516" s="1"/>
      <c r="AT516" s="1"/>
      <c r="AU516" s="1"/>
    </row>
    <row r="517" spans="1:47" s="3" customFormat="1" x14ac:dyDescent="0.25">
      <c r="A517"/>
      <c r="B517"/>
      <c r="C517" s="2"/>
      <c r="D517" s="2"/>
      <c r="E517" s="2"/>
      <c r="F517" s="2"/>
      <c r="G517" s="2"/>
      <c r="H517" s="2"/>
      <c r="I517" s="2"/>
      <c r="J517" s="2"/>
      <c r="K517" s="2"/>
      <c r="L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AA517" s="2"/>
      <c r="AB517" s="2"/>
      <c r="AC517" s="2"/>
      <c r="AD517" s="2"/>
      <c r="AE517" s="2"/>
      <c r="AP517" s="1"/>
      <c r="AQ517" s="1"/>
      <c r="AR517" s="1"/>
      <c r="AS517" s="1"/>
      <c r="AT517" s="1"/>
      <c r="AU517" s="1"/>
    </row>
    <row r="518" spans="1:47" s="3" customFormat="1" x14ac:dyDescent="0.25">
      <c r="A518"/>
      <c r="B518"/>
      <c r="C518" s="2"/>
      <c r="D518" s="2"/>
      <c r="E518" s="2"/>
      <c r="F518" s="2"/>
      <c r="G518" s="2"/>
      <c r="H518" s="2"/>
      <c r="I518" s="2"/>
      <c r="J518" s="2"/>
      <c r="K518" s="2"/>
      <c r="L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AA518" s="2"/>
      <c r="AB518" s="2"/>
      <c r="AC518" s="2"/>
      <c r="AD518" s="2"/>
      <c r="AE518" s="2"/>
      <c r="AP518" s="1"/>
      <c r="AQ518" s="1"/>
      <c r="AR518" s="1"/>
      <c r="AS518" s="1"/>
      <c r="AT518" s="1"/>
      <c r="AU518" s="1"/>
    </row>
    <row r="519" spans="1:47" s="3" customFormat="1" x14ac:dyDescent="0.25">
      <c r="A519"/>
      <c r="B519"/>
      <c r="C519" s="2"/>
      <c r="D519" s="2"/>
      <c r="E519" s="2"/>
      <c r="F519" s="2"/>
      <c r="G519" s="2"/>
      <c r="H519" s="2"/>
      <c r="I519" s="2"/>
      <c r="J519" s="2"/>
      <c r="K519" s="2"/>
      <c r="L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AA519" s="2"/>
      <c r="AB519" s="2"/>
      <c r="AC519" s="2"/>
      <c r="AD519" s="2"/>
      <c r="AE519" s="2"/>
      <c r="AP519" s="1"/>
      <c r="AQ519" s="1"/>
      <c r="AR519" s="1"/>
      <c r="AS519" s="1"/>
      <c r="AT519" s="1"/>
      <c r="AU519" s="1"/>
    </row>
    <row r="520" spans="1:47" s="3" customFormat="1" x14ac:dyDescent="0.25">
      <c r="A520"/>
      <c r="B520"/>
      <c r="C520" s="2"/>
      <c r="D520" s="2"/>
      <c r="E520" s="2"/>
      <c r="F520" s="2"/>
      <c r="G520" s="2"/>
      <c r="H520" s="2"/>
      <c r="I520" s="2"/>
      <c r="J520" s="2"/>
      <c r="K520" s="2"/>
      <c r="L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AA520" s="2"/>
      <c r="AB520" s="2"/>
      <c r="AC520" s="2"/>
      <c r="AD520" s="2"/>
      <c r="AE520" s="2"/>
      <c r="AP520" s="1"/>
      <c r="AQ520" s="1"/>
      <c r="AR520" s="1"/>
      <c r="AS520" s="1"/>
      <c r="AT520" s="1"/>
      <c r="AU520" s="1"/>
    </row>
    <row r="521" spans="1:47" s="3" customFormat="1" x14ac:dyDescent="0.25">
      <c r="A521"/>
      <c r="B521"/>
      <c r="C521" s="2"/>
      <c r="D521" s="2"/>
      <c r="E521" s="2"/>
      <c r="F521" s="2"/>
      <c r="G521" s="2"/>
      <c r="H521" s="2"/>
      <c r="I521" s="2"/>
      <c r="J521" s="2"/>
      <c r="K521" s="2"/>
      <c r="L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AA521" s="2"/>
      <c r="AB521" s="2"/>
      <c r="AC521" s="2"/>
      <c r="AD521" s="2"/>
      <c r="AE521" s="2"/>
      <c r="AP521" s="1"/>
      <c r="AQ521" s="1"/>
      <c r="AR521" s="1"/>
      <c r="AS521" s="1"/>
      <c r="AT521" s="1"/>
      <c r="AU521" s="1"/>
    </row>
    <row r="522" spans="1:47" s="3" customFormat="1" x14ac:dyDescent="0.25">
      <c r="A522"/>
      <c r="B522"/>
      <c r="C522" s="2"/>
      <c r="D522" s="2"/>
      <c r="E522" s="2"/>
      <c r="F522" s="2"/>
      <c r="G522" s="2"/>
      <c r="H522" s="2"/>
      <c r="I522" s="2"/>
      <c r="J522" s="2"/>
      <c r="K522" s="2"/>
      <c r="L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AA522" s="2"/>
      <c r="AB522" s="2"/>
      <c r="AC522" s="2"/>
      <c r="AD522" s="2"/>
      <c r="AE522" s="2"/>
      <c r="AP522" s="1"/>
      <c r="AQ522" s="1"/>
      <c r="AR522" s="1"/>
      <c r="AS522" s="1"/>
      <c r="AT522" s="1"/>
      <c r="AU522" s="1"/>
    </row>
    <row r="523" spans="1:47" s="3" customFormat="1" x14ac:dyDescent="0.25">
      <c r="A523"/>
      <c r="B523"/>
      <c r="C523" s="2"/>
      <c r="D523" s="2"/>
      <c r="E523" s="2"/>
      <c r="F523" s="2"/>
      <c r="G523" s="2"/>
      <c r="H523" s="2"/>
      <c r="I523" s="2"/>
      <c r="J523" s="2"/>
      <c r="K523" s="2"/>
      <c r="L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AA523" s="2"/>
      <c r="AB523" s="2"/>
      <c r="AC523" s="2"/>
      <c r="AD523" s="2"/>
      <c r="AE523" s="2"/>
      <c r="AP523" s="1"/>
      <c r="AQ523" s="1"/>
      <c r="AR523" s="1"/>
      <c r="AS523" s="1"/>
      <c r="AT523" s="1"/>
      <c r="AU523" s="1"/>
    </row>
    <row r="524" spans="1:47" s="3" customFormat="1" x14ac:dyDescent="0.25">
      <c r="A524"/>
      <c r="B524"/>
      <c r="C524" s="2"/>
      <c r="D524" s="2"/>
      <c r="E524" s="2"/>
      <c r="F524" s="2"/>
      <c r="G524" s="2"/>
      <c r="H524" s="2"/>
      <c r="I524" s="2"/>
      <c r="J524" s="2"/>
      <c r="K524" s="2"/>
      <c r="L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AA524" s="2"/>
      <c r="AB524" s="2"/>
      <c r="AC524" s="2"/>
      <c r="AD524" s="2"/>
      <c r="AE524" s="2"/>
      <c r="AP524" s="1"/>
      <c r="AQ524" s="1"/>
      <c r="AR524" s="1"/>
      <c r="AS524" s="1"/>
      <c r="AT524" s="1"/>
      <c r="AU524" s="1"/>
    </row>
    <row r="525" spans="1:47" s="3" customFormat="1" x14ac:dyDescent="0.25">
      <c r="A525"/>
      <c r="B525"/>
      <c r="C525" s="2"/>
      <c r="D525" s="2"/>
      <c r="E525" s="2"/>
      <c r="F525" s="2"/>
      <c r="G525" s="2"/>
      <c r="H525" s="2"/>
      <c r="I525" s="2"/>
      <c r="J525" s="2"/>
      <c r="K525" s="2"/>
      <c r="L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AA525" s="2"/>
      <c r="AB525" s="2"/>
      <c r="AC525" s="2"/>
      <c r="AD525" s="2"/>
      <c r="AE525" s="2"/>
      <c r="AP525" s="1"/>
      <c r="AQ525" s="1"/>
      <c r="AR525" s="1"/>
      <c r="AS525" s="1"/>
      <c r="AT525" s="1"/>
      <c r="AU525" s="1"/>
    </row>
    <row r="526" spans="1:47" s="3" customFormat="1" x14ac:dyDescent="0.25">
      <c r="A526"/>
      <c r="B526"/>
      <c r="C526" s="2"/>
      <c r="D526" s="2"/>
      <c r="E526" s="2"/>
      <c r="F526" s="2"/>
      <c r="G526" s="2"/>
      <c r="H526" s="2"/>
      <c r="I526" s="2"/>
      <c r="J526" s="2"/>
      <c r="K526" s="2"/>
      <c r="L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AA526" s="2"/>
      <c r="AB526" s="2"/>
      <c r="AC526" s="2"/>
      <c r="AD526" s="2"/>
      <c r="AE526" s="2"/>
      <c r="AP526" s="1"/>
      <c r="AQ526" s="1"/>
      <c r="AR526" s="1"/>
      <c r="AS526" s="1"/>
      <c r="AT526" s="1"/>
      <c r="AU526" s="1"/>
    </row>
    <row r="527" spans="1:47" s="3" customFormat="1" x14ac:dyDescent="0.25">
      <c r="A527"/>
      <c r="B527"/>
      <c r="C527" s="2"/>
      <c r="D527" s="2"/>
      <c r="E527" s="2"/>
      <c r="F527" s="2"/>
      <c r="G527" s="2"/>
      <c r="H527" s="2"/>
      <c r="I527" s="2"/>
      <c r="J527" s="2"/>
      <c r="K527" s="2"/>
      <c r="L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AA527" s="2"/>
      <c r="AB527" s="2"/>
      <c r="AC527" s="2"/>
      <c r="AD527" s="2"/>
      <c r="AE527" s="2"/>
      <c r="AP527" s="1"/>
      <c r="AQ527" s="1"/>
      <c r="AR527" s="1"/>
      <c r="AS527" s="1"/>
      <c r="AT527" s="1"/>
      <c r="AU527" s="1"/>
    </row>
    <row r="528" spans="1:47" s="3" customFormat="1" x14ac:dyDescent="0.25">
      <c r="A528"/>
      <c r="B528"/>
      <c r="C528" s="2"/>
      <c r="D528" s="2"/>
      <c r="E528" s="2"/>
      <c r="F528" s="2"/>
      <c r="G528" s="2"/>
      <c r="H528" s="2"/>
      <c r="I528" s="2"/>
      <c r="J528" s="2"/>
      <c r="K528" s="2"/>
      <c r="L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AA528" s="2"/>
      <c r="AB528" s="2"/>
      <c r="AC528" s="2"/>
      <c r="AD528" s="2"/>
      <c r="AE528" s="2"/>
      <c r="AP528" s="1"/>
      <c r="AQ528" s="1"/>
      <c r="AR528" s="1"/>
      <c r="AS528" s="1"/>
      <c r="AT528" s="1"/>
      <c r="AU528" s="1"/>
    </row>
    <row r="529" spans="1:47" s="3" customFormat="1" x14ac:dyDescent="0.25">
      <c r="A529"/>
      <c r="B529"/>
      <c r="C529" s="2"/>
      <c r="D529" s="2"/>
      <c r="E529" s="2"/>
      <c r="F529" s="2"/>
      <c r="G529" s="2"/>
      <c r="H529" s="2"/>
      <c r="I529" s="2"/>
      <c r="J529" s="2"/>
      <c r="K529" s="2"/>
      <c r="L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AA529" s="2"/>
      <c r="AB529" s="2"/>
      <c r="AC529" s="2"/>
      <c r="AD529" s="2"/>
      <c r="AE529" s="2"/>
      <c r="AP529" s="1"/>
      <c r="AQ529" s="1"/>
      <c r="AR529" s="1"/>
      <c r="AS529" s="1"/>
      <c r="AT529" s="1"/>
      <c r="AU529" s="1"/>
    </row>
    <row r="530" spans="1:47" s="3" customFormat="1" x14ac:dyDescent="0.25">
      <c r="A530"/>
      <c r="B530"/>
      <c r="C530" s="2"/>
      <c r="D530" s="2"/>
      <c r="E530" s="2"/>
      <c r="F530" s="2"/>
      <c r="G530" s="2"/>
      <c r="H530" s="2"/>
      <c r="I530" s="2"/>
      <c r="J530" s="2"/>
      <c r="K530" s="2"/>
      <c r="L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AA530" s="2"/>
      <c r="AB530" s="2"/>
      <c r="AC530" s="2"/>
      <c r="AD530" s="2"/>
      <c r="AE530" s="2"/>
      <c r="AP530" s="1"/>
      <c r="AQ530" s="1"/>
      <c r="AR530" s="1"/>
      <c r="AS530" s="1"/>
      <c r="AT530" s="1"/>
      <c r="AU530" s="1"/>
    </row>
    <row r="531" spans="1:47" s="3" customFormat="1" x14ac:dyDescent="0.25">
      <c r="A531"/>
      <c r="B531"/>
      <c r="C531" s="2"/>
      <c r="D531" s="2"/>
      <c r="E531" s="2"/>
      <c r="F531" s="2"/>
      <c r="G531" s="2"/>
      <c r="H531" s="2"/>
      <c r="I531" s="2"/>
      <c r="J531" s="2"/>
      <c r="K531" s="2"/>
      <c r="L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AA531" s="2"/>
      <c r="AB531" s="2"/>
      <c r="AC531" s="2"/>
      <c r="AD531" s="2"/>
      <c r="AE531" s="2"/>
      <c r="AP531" s="1"/>
      <c r="AQ531" s="1"/>
      <c r="AR531" s="1"/>
      <c r="AS531" s="1"/>
      <c r="AT531" s="1"/>
      <c r="AU531" s="1"/>
    </row>
    <row r="532" spans="1:47" s="3" customFormat="1" x14ac:dyDescent="0.25">
      <c r="A532"/>
      <c r="B532"/>
      <c r="C532" s="2"/>
      <c r="D532" s="2"/>
      <c r="E532" s="2"/>
      <c r="F532" s="2"/>
      <c r="G532" s="2"/>
      <c r="H532" s="2"/>
      <c r="I532" s="2"/>
      <c r="J532" s="2"/>
      <c r="K532" s="2"/>
      <c r="L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AA532" s="2"/>
      <c r="AB532" s="2"/>
      <c r="AC532" s="2"/>
      <c r="AD532" s="2"/>
      <c r="AE532" s="2"/>
      <c r="AP532" s="1"/>
      <c r="AQ532" s="1"/>
      <c r="AR532" s="1"/>
      <c r="AS532" s="1"/>
      <c r="AT532" s="1"/>
      <c r="AU532" s="1"/>
    </row>
    <row r="533" spans="1:47" s="3" customFormat="1" x14ac:dyDescent="0.25">
      <c r="A533"/>
      <c r="B533"/>
      <c r="C533" s="2"/>
      <c r="D533" s="2"/>
      <c r="E533" s="2"/>
      <c r="F533" s="2"/>
      <c r="G533" s="2"/>
      <c r="H533" s="2"/>
      <c r="I533" s="2"/>
      <c r="J533" s="2"/>
      <c r="K533" s="2"/>
      <c r="L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AA533" s="2"/>
      <c r="AB533" s="2"/>
      <c r="AC533" s="2"/>
      <c r="AD533" s="2"/>
      <c r="AE533" s="2"/>
      <c r="AP533" s="1"/>
      <c r="AQ533" s="1"/>
      <c r="AR533" s="1"/>
      <c r="AS533" s="1"/>
      <c r="AT533" s="1"/>
      <c r="AU533" s="1"/>
    </row>
    <row r="534" spans="1:47" s="3" customFormat="1" x14ac:dyDescent="0.25">
      <c r="A534"/>
      <c r="B534"/>
      <c r="C534" s="2"/>
      <c r="D534" s="2"/>
      <c r="E534" s="2"/>
      <c r="F534" s="2"/>
      <c r="G534" s="2"/>
      <c r="H534" s="2"/>
      <c r="I534" s="2"/>
      <c r="J534" s="2"/>
      <c r="K534" s="2"/>
      <c r="L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AA534" s="2"/>
      <c r="AB534" s="2"/>
      <c r="AC534" s="2"/>
      <c r="AD534" s="2"/>
      <c r="AE534" s="2"/>
      <c r="AP534" s="1"/>
      <c r="AQ534" s="1"/>
      <c r="AR534" s="1"/>
      <c r="AS534" s="1"/>
      <c r="AT534" s="1"/>
      <c r="AU534" s="1"/>
    </row>
    <row r="535" spans="1:47" s="3" customFormat="1" x14ac:dyDescent="0.25">
      <c r="A535"/>
      <c r="B535"/>
      <c r="C535" s="2"/>
      <c r="D535" s="2"/>
      <c r="E535" s="2"/>
      <c r="F535" s="2"/>
      <c r="G535" s="2"/>
      <c r="H535" s="2"/>
      <c r="I535" s="2"/>
      <c r="J535" s="2"/>
      <c r="K535" s="2"/>
      <c r="L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AA535" s="2"/>
      <c r="AB535" s="2"/>
      <c r="AC535" s="2"/>
      <c r="AD535" s="2"/>
      <c r="AE535" s="2"/>
      <c r="AP535" s="1"/>
      <c r="AQ535" s="1"/>
      <c r="AR535" s="1"/>
      <c r="AS535" s="1"/>
      <c r="AT535" s="1"/>
      <c r="AU535" s="1"/>
    </row>
    <row r="536" spans="1:47" s="3" customFormat="1" x14ac:dyDescent="0.25">
      <c r="A536"/>
      <c r="B536"/>
      <c r="C536" s="2"/>
      <c r="D536" s="2"/>
      <c r="E536" s="2"/>
      <c r="F536" s="2"/>
      <c r="G536" s="2"/>
      <c r="H536" s="2"/>
      <c r="I536" s="2"/>
      <c r="J536" s="2"/>
      <c r="K536" s="2"/>
      <c r="L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AA536" s="2"/>
      <c r="AB536" s="2"/>
      <c r="AC536" s="2"/>
      <c r="AD536" s="2"/>
      <c r="AE536" s="2"/>
      <c r="AP536" s="1"/>
      <c r="AQ536" s="1"/>
      <c r="AR536" s="1"/>
      <c r="AS536" s="1"/>
      <c r="AT536" s="1"/>
      <c r="AU536" s="1"/>
    </row>
    <row r="537" spans="1:47" s="3" customFormat="1" x14ac:dyDescent="0.25">
      <c r="A537"/>
      <c r="B537"/>
      <c r="C537" s="2"/>
      <c r="D537" s="2"/>
      <c r="E537" s="2"/>
      <c r="F537" s="2"/>
      <c r="G537" s="2"/>
      <c r="H537" s="2"/>
      <c r="I537" s="2"/>
      <c r="J537" s="2"/>
      <c r="K537" s="2"/>
      <c r="L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AA537" s="2"/>
      <c r="AB537" s="2"/>
      <c r="AC537" s="2"/>
      <c r="AD537" s="2"/>
      <c r="AE537" s="2"/>
      <c r="AP537" s="1"/>
      <c r="AQ537" s="1"/>
      <c r="AR537" s="1"/>
      <c r="AS537" s="1"/>
      <c r="AT537" s="1"/>
      <c r="AU537" s="1"/>
    </row>
    <row r="538" spans="1:47" s="3" customFormat="1" x14ac:dyDescent="0.25">
      <c r="A538"/>
      <c r="B538"/>
      <c r="C538" s="2"/>
      <c r="D538" s="2"/>
      <c r="E538" s="2"/>
      <c r="F538" s="2"/>
      <c r="G538" s="2"/>
      <c r="H538" s="2"/>
      <c r="I538" s="2"/>
      <c r="J538" s="2"/>
      <c r="K538" s="2"/>
      <c r="L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AA538" s="2"/>
      <c r="AB538" s="2"/>
      <c r="AC538" s="2"/>
      <c r="AD538" s="2"/>
      <c r="AE538" s="2"/>
      <c r="AP538" s="1"/>
      <c r="AQ538" s="1"/>
      <c r="AR538" s="1"/>
      <c r="AS538" s="1"/>
      <c r="AT538" s="1"/>
      <c r="AU538" s="1"/>
    </row>
    <row r="539" spans="1:47" s="3" customFormat="1" x14ac:dyDescent="0.25">
      <c r="A539"/>
      <c r="B539"/>
      <c r="C539" s="2"/>
      <c r="D539" s="2"/>
      <c r="E539" s="2"/>
      <c r="F539" s="2"/>
      <c r="G539" s="2"/>
      <c r="H539" s="2"/>
      <c r="I539" s="2"/>
      <c r="J539" s="2"/>
      <c r="K539" s="2"/>
      <c r="L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AA539" s="2"/>
      <c r="AB539" s="2"/>
      <c r="AC539" s="2"/>
      <c r="AD539" s="2"/>
      <c r="AE539" s="2"/>
      <c r="AP539" s="1"/>
      <c r="AQ539" s="1"/>
      <c r="AR539" s="1"/>
      <c r="AS539" s="1"/>
      <c r="AT539" s="1"/>
      <c r="AU539" s="1"/>
    </row>
    <row r="540" spans="1:47" s="3" customFormat="1" x14ac:dyDescent="0.25">
      <c r="A540"/>
      <c r="B540"/>
      <c r="C540" s="2"/>
      <c r="D540" s="2"/>
      <c r="E540" s="2"/>
      <c r="F540" s="2"/>
      <c r="G540" s="2"/>
      <c r="H540" s="2"/>
      <c r="I540" s="2"/>
      <c r="J540" s="2"/>
      <c r="K540" s="2"/>
      <c r="L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AA540" s="2"/>
      <c r="AB540" s="2"/>
      <c r="AC540" s="2"/>
      <c r="AD540" s="2"/>
      <c r="AE540" s="2"/>
      <c r="AP540" s="1"/>
      <c r="AQ540" s="1"/>
      <c r="AR540" s="1"/>
      <c r="AS540" s="1"/>
      <c r="AT540" s="1"/>
      <c r="AU540" s="1"/>
    </row>
    <row r="541" spans="1:47" s="3" customFormat="1" x14ac:dyDescent="0.25">
      <c r="A541"/>
      <c r="B541"/>
      <c r="C541" s="2"/>
      <c r="D541" s="2"/>
      <c r="E541" s="2"/>
      <c r="F541" s="2"/>
      <c r="G541" s="2"/>
      <c r="H541" s="2"/>
      <c r="I541" s="2"/>
      <c r="J541" s="2"/>
      <c r="K541" s="2"/>
      <c r="L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AA541" s="2"/>
      <c r="AB541" s="2"/>
      <c r="AC541" s="2"/>
      <c r="AD541" s="2"/>
      <c r="AE541" s="2"/>
      <c r="AP541" s="1"/>
      <c r="AQ541" s="1"/>
      <c r="AR541" s="1"/>
      <c r="AS541" s="1"/>
      <c r="AT541" s="1"/>
      <c r="AU541" s="1"/>
    </row>
    <row r="542" spans="1:47" s="3" customFormat="1" x14ac:dyDescent="0.25">
      <c r="A542"/>
      <c r="B542"/>
      <c r="C542" s="2"/>
      <c r="D542" s="2"/>
      <c r="E542" s="2"/>
      <c r="F542" s="2"/>
      <c r="G542" s="2"/>
      <c r="H542" s="2"/>
      <c r="I542" s="2"/>
      <c r="J542" s="2"/>
      <c r="K542" s="2"/>
      <c r="L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AA542" s="2"/>
      <c r="AB542" s="2"/>
      <c r="AC542" s="2"/>
      <c r="AD542" s="2"/>
      <c r="AE542" s="2"/>
      <c r="AP542" s="1"/>
      <c r="AQ542" s="1"/>
      <c r="AR542" s="1"/>
      <c r="AS542" s="1"/>
      <c r="AT542" s="1"/>
      <c r="AU542" s="1"/>
    </row>
    <row r="543" spans="1:47" s="3" customFormat="1" x14ac:dyDescent="0.25">
      <c r="A543"/>
      <c r="B543"/>
      <c r="C543" s="2"/>
      <c r="D543" s="2"/>
      <c r="E543" s="2"/>
      <c r="F543" s="2"/>
      <c r="G543" s="2"/>
      <c r="H543" s="2"/>
      <c r="I543" s="2"/>
      <c r="J543" s="2"/>
      <c r="K543" s="2"/>
      <c r="L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AA543" s="2"/>
      <c r="AB543" s="2"/>
      <c r="AC543" s="2"/>
      <c r="AD543" s="2"/>
      <c r="AE543" s="2"/>
      <c r="AP543" s="1"/>
      <c r="AQ543" s="1"/>
      <c r="AR543" s="1"/>
      <c r="AS543" s="1"/>
      <c r="AT543" s="1"/>
      <c r="AU543" s="1"/>
    </row>
    <row r="544" spans="1:47" s="3" customFormat="1" x14ac:dyDescent="0.25">
      <c r="A544"/>
      <c r="B544"/>
      <c r="C544" s="2"/>
      <c r="D544" s="2"/>
      <c r="E544" s="2"/>
      <c r="F544" s="2"/>
      <c r="G544" s="2"/>
      <c r="H544" s="2"/>
      <c r="I544" s="2"/>
      <c r="J544" s="2"/>
      <c r="K544" s="2"/>
      <c r="L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AA544" s="2"/>
      <c r="AB544" s="2"/>
      <c r="AC544" s="2"/>
      <c r="AD544" s="2"/>
      <c r="AE544" s="2"/>
      <c r="AP544" s="1"/>
      <c r="AQ544" s="1"/>
      <c r="AR544" s="1"/>
      <c r="AS544" s="1"/>
      <c r="AT544" s="1"/>
      <c r="AU544" s="1"/>
    </row>
    <row r="545" spans="1:47" s="3" customFormat="1" x14ac:dyDescent="0.25">
      <c r="A545"/>
      <c r="B545"/>
      <c r="C545" s="2"/>
      <c r="D545" s="2"/>
      <c r="E545" s="2"/>
      <c r="F545" s="2"/>
      <c r="G545" s="2"/>
      <c r="H545" s="2"/>
      <c r="I545" s="2"/>
      <c r="J545" s="2"/>
      <c r="K545" s="2"/>
      <c r="L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AA545" s="2"/>
      <c r="AB545" s="2"/>
      <c r="AC545" s="2"/>
      <c r="AD545" s="2"/>
      <c r="AE545" s="2"/>
      <c r="AP545" s="1"/>
      <c r="AQ545" s="1"/>
      <c r="AR545" s="1"/>
      <c r="AS545" s="1"/>
      <c r="AT545" s="1"/>
      <c r="AU545" s="1"/>
    </row>
    <row r="546" spans="1:47" s="3" customFormat="1" x14ac:dyDescent="0.25">
      <c r="A546"/>
      <c r="B546"/>
      <c r="C546" s="2"/>
      <c r="D546" s="2"/>
      <c r="E546" s="2"/>
      <c r="F546" s="2"/>
      <c r="G546" s="2"/>
      <c r="H546" s="2"/>
      <c r="I546" s="2"/>
      <c r="J546" s="2"/>
      <c r="K546" s="2"/>
      <c r="L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AA546" s="2"/>
      <c r="AB546" s="2"/>
      <c r="AC546" s="2"/>
      <c r="AD546" s="2"/>
      <c r="AE546" s="2"/>
      <c r="AP546" s="1"/>
      <c r="AQ546" s="1"/>
      <c r="AR546" s="1"/>
      <c r="AS546" s="1"/>
      <c r="AT546" s="1"/>
      <c r="AU546" s="1"/>
    </row>
    <row r="547" spans="1:47" s="3" customFormat="1" x14ac:dyDescent="0.25">
      <c r="A547"/>
      <c r="B547"/>
      <c r="C547" s="2"/>
      <c r="D547" s="2"/>
      <c r="E547" s="2"/>
      <c r="F547" s="2"/>
      <c r="G547" s="2"/>
      <c r="H547" s="2"/>
      <c r="I547" s="2"/>
      <c r="J547" s="2"/>
      <c r="K547" s="2"/>
      <c r="L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AA547" s="2"/>
      <c r="AB547" s="2"/>
      <c r="AC547" s="2"/>
      <c r="AD547" s="2"/>
      <c r="AE547" s="2"/>
      <c r="AP547" s="1"/>
      <c r="AQ547" s="1"/>
      <c r="AR547" s="1"/>
      <c r="AS547" s="1"/>
      <c r="AT547" s="1"/>
      <c r="AU547" s="1"/>
    </row>
    <row r="548" spans="1:47" s="3" customFormat="1" x14ac:dyDescent="0.25">
      <c r="A548"/>
      <c r="B548"/>
      <c r="C548" s="2"/>
      <c r="D548" s="2"/>
      <c r="E548" s="2"/>
      <c r="F548" s="2"/>
      <c r="G548" s="2"/>
      <c r="H548" s="2"/>
      <c r="I548" s="2"/>
      <c r="J548" s="2"/>
      <c r="K548" s="2"/>
      <c r="L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AA548" s="2"/>
      <c r="AB548" s="2"/>
      <c r="AC548" s="2"/>
      <c r="AD548" s="2"/>
      <c r="AE548" s="2"/>
      <c r="AP548" s="1"/>
      <c r="AQ548" s="1"/>
      <c r="AR548" s="1"/>
      <c r="AS548" s="1"/>
      <c r="AT548" s="1"/>
      <c r="AU548" s="1"/>
    </row>
    <row r="549" spans="1:47" s="3" customFormat="1" x14ac:dyDescent="0.25">
      <c r="A549"/>
      <c r="B549"/>
      <c r="C549" s="2"/>
      <c r="D549" s="2"/>
      <c r="E549" s="2"/>
      <c r="F549" s="2"/>
      <c r="G549" s="2"/>
      <c r="H549" s="2"/>
      <c r="I549" s="2"/>
      <c r="J549" s="2"/>
      <c r="K549" s="2"/>
      <c r="L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AA549" s="2"/>
      <c r="AB549" s="2"/>
      <c r="AC549" s="2"/>
      <c r="AD549" s="2"/>
      <c r="AE549" s="2"/>
      <c r="AP549" s="1"/>
      <c r="AQ549" s="1"/>
      <c r="AR549" s="1"/>
      <c r="AS549" s="1"/>
      <c r="AT549" s="1"/>
      <c r="AU549" s="1"/>
    </row>
    <row r="550" spans="1:47" s="3" customFormat="1" x14ac:dyDescent="0.25">
      <c r="A550"/>
      <c r="B550"/>
      <c r="C550" s="2"/>
      <c r="D550" s="2"/>
      <c r="E550" s="2"/>
      <c r="F550" s="2"/>
      <c r="G550" s="2"/>
      <c r="H550" s="2"/>
      <c r="I550" s="2"/>
      <c r="J550" s="2"/>
      <c r="K550" s="2"/>
      <c r="L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AA550" s="2"/>
      <c r="AB550" s="2"/>
      <c r="AC550" s="2"/>
      <c r="AD550" s="2"/>
      <c r="AE550" s="2"/>
      <c r="AP550" s="1"/>
      <c r="AQ550" s="1"/>
      <c r="AR550" s="1"/>
      <c r="AS550" s="1"/>
      <c r="AT550" s="1"/>
      <c r="AU550" s="1"/>
    </row>
    <row r="551" spans="1:47" s="3" customFormat="1" x14ac:dyDescent="0.25">
      <c r="A551"/>
      <c r="B551"/>
      <c r="C551" s="2"/>
      <c r="D551" s="2"/>
      <c r="E551" s="2"/>
      <c r="F551" s="2"/>
      <c r="G551" s="2"/>
      <c r="H551" s="2"/>
      <c r="I551" s="2"/>
      <c r="J551" s="2"/>
      <c r="K551" s="2"/>
      <c r="L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AA551" s="2"/>
      <c r="AB551" s="2"/>
      <c r="AC551" s="2"/>
      <c r="AD551" s="2"/>
      <c r="AE551" s="2"/>
      <c r="AP551" s="1"/>
      <c r="AQ551" s="1"/>
      <c r="AR551" s="1"/>
      <c r="AS551" s="1"/>
      <c r="AT551" s="1"/>
      <c r="AU551" s="1"/>
    </row>
    <row r="552" spans="1:47" s="3" customFormat="1" x14ac:dyDescent="0.25">
      <c r="A552"/>
      <c r="B552"/>
      <c r="C552" s="2"/>
      <c r="D552" s="2"/>
      <c r="E552" s="2"/>
      <c r="F552" s="2"/>
      <c r="G552" s="2"/>
      <c r="H552" s="2"/>
      <c r="I552" s="2"/>
      <c r="J552" s="2"/>
      <c r="K552" s="2"/>
      <c r="L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AA552" s="2"/>
      <c r="AB552" s="2"/>
      <c r="AC552" s="2"/>
      <c r="AD552" s="2"/>
      <c r="AE552" s="2"/>
      <c r="AP552" s="1"/>
      <c r="AQ552" s="1"/>
      <c r="AR552" s="1"/>
      <c r="AS552" s="1"/>
      <c r="AT552" s="1"/>
      <c r="AU552" s="1"/>
    </row>
    <row r="553" spans="1:47" s="3" customFormat="1" x14ac:dyDescent="0.25">
      <c r="A553"/>
      <c r="B553"/>
      <c r="C553" s="2"/>
      <c r="D553" s="2"/>
      <c r="E553" s="2"/>
      <c r="F553" s="2"/>
      <c r="G553" s="2"/>
      <c r="H553" s="2"/>
      <c r="I553" s="2"/>
      <c r="J553" s="2"/>
      <c r="K553" s="2"/>
      <c r="L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AA553" s="2"/>
      <c r="AB553" s="2"/>
      <c r="AC553" s="2"/>
      <c r="AD553" s="2"/>
      <c r="AE553" s="2"/>
      <c r="AP553" s="1"/>
      <c r="AQ553" s="1"/>
      <c r="AR553" s="1"/>
      <c r="AS553" s="1"/>
      <c r="AT553" s="1"/>
      <c r="AU553" s="1"/>
    </row>
    <row r="554" spans="1:47" s="3" customFormat="1" x14ac:dyDescent="0.25">
      <c r="A554"/>
      <c r="B554"/>
      <c r="C554" s="2"/>
      <c r="D554" s="2"/>
      <c r="E554" s="2"/>
      <c r="F554" s="2"/>
      <c r="G554" s="2"/>
      <c r="H554" s="2"/>
      <c r="I554" s="2"/>
      <c r="J554" s="2"/>
      <c r="K554" s="2"/>
      <c r="L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AA554" s="2"/>
      <c r="AB554" s="2"/>
      <c r="AC554" s="2"/>
      <c r="AD554" s="2"/>
      <c r="AE554" s="2"/>
      <c r="AP554" s="1"/>
      <c r="AQ554" s="1"/>
      <c r="AR554" s="1"/>
      <c r="AS554" s="1"/>
      <c r="AT554" s="1"/>
      <c r="AU554" s="1"/>
    </row>
    <row r="555" spans="1:47" s="3" customFormat="1" x14ac:dyDescent="0.25">
      <c r="A555"/>
      <c r="B555"/>
      <c r="C555" s="2"/>
      <c r="D555" s="2"/>
      <c r="E555" s="2"/>
      <c r="F555" s="2"/>
      <c r="G555" s="2"/>
      <c r="H555" s="2"/>
      <c r="I555" s="2"/>
      <c r="J555" s="2"/>
      <c r="K555" s="2"/>
      <c r="L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AA555" s="2"/>
      <c r="AB555" s="2"/>
      <c r="AC555" s="2"/>
      <c r="AD555" s="2"/>
      <c r="AE555" s="2"/>
      <c r="AP555" s="1"/>
      <c r="AQ555" s="1"/>
      <c r="AR555" s="1"/>
      <c r="AS555" s="1"/>
      <c r="AT555" s="1"/>
      <c r="AU555" s="1"/>
    </row>
    <row r="556" spans="1:47" s="3" customFormat="1" x14ac:dyDescent="0.25">
      <c r="A556"/>
      <c r="B556"/>
      <c r="C556" s="2"/>
      <c r="D556" s="2"/>
      <c r="E556" s="2"/>
      <c r="F556" s="2"/>
      <c r="G556" s="2"/>
      <c r="H556" s="2"/>
      <c r="I556" s="2"/>
      <c r="J556" s="2"/>
      <c r="K556" s="2"/>
      <c r="L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AA556" s="2"/>
      <c r="AB556" s="2"/>
      <c r="AC556" s="2"/>
      <c r="AD556" s="2"/>
      <c r="AE556" s="2"/>
      <c r="AP556" s="1"/>
      <c r="AQ556" s="1"/>
      <c r="AR556" s="1"/>
      <c r="AS556" s="1"/>
      <c r="AT556" s="1"/>
      <c r="AU556" s="1"/>
    </row>
    <row r="557" spans="1:47" s="3" customFormat="1" x14ac:dyDescent="0.25">
      <c r="A557"/>
      <c r="B557"/>
      <c r="C557" s="2"/>
      <c r="D557" s="2"/>
      <c r="E557" s="2"/>
      <c r="F557" s="2"/>
      <c r="G557" s="2"/>
      <c r="H557" s="2"/>
      <c r="I557" s="2"/>
      <c r="J557" s="2"/>
      <c r="K557" s="2"/>
      <c r="L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AA557" s="2"/>
      <c r="AB557" s="2"/>
      <c r="AC557" s="2"/>
      <c r="AD557" s="2"/>
      <c r="AE557" s="2"/>
      <c r="AP557" s="1"/>
      <c r="AQ557" s="1"/>
      <c r="AR557" s="1"/>
      <c r="AS557" s="1"/>
      <c r="AT557" s="1"/>
      <c r="AU557" s="1"/>
    </row>
    <row r="558" spans="1:47" s="3" customFormat="1" x14ac:dyDescent="0.25">
      <c r="A558"/>
      <c r="B558"/>
      <c r="C558" s="2"/>
      <c r="D558" s="2"/>
      <c r="E558" s="2"/>
      <c r="F558" s="2"/>
      <c r="G558" s="2"/>
      <c r="H558" s="2"/>
      <c r="I558" s="2"/>
      <c r="J558" s="2"/>
      <c r="K558" s="2"/>
      <c r="L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AA558" s="2"/>
      <c r="AB558" s="2"/>
      <c r="AC558" s="2"/>
      <c r="AD558" s="2"/>
      <c r="AE558" s="2"/>
      <c r="AP558" s="1"/>
      <c r="AQ558" s="1"/>
      <c r="AR558" s="1"/>
      <c r="AS558" s="1"/>
      <c r="AT558" s="1"/>
      <c r="AU558" s="1"/>
    </row>
    <row r="559" spans="1:47" s="3" customFormat="1" x14ac:dyDescent="0.25">
      <c r="A559"/>
      <c r="B559"/>
      <c r="C559" s="2"/>
      <c r="D559" s="2"/>
      <c r="E559" s="2"/>
      <c r="F559" s="2"/>
      <c r="G559" s="2"/>
      <c r="H559" s="2"/>
      <c r="I559" s="2"/>
      <c r="J559" s="2"/>
      <c r="K559" s="2"/>
      <c r="L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AA559" s="2"/>
      <c r="AB559" s="2"/>
      <c r="AC559" s="2"/>
      <c r="AD559" s="2"/>
      <c r="AE559" s="2"/>
      <c r="AP559" s="1"/>
      <c r="AQ559" s="1"/>
      <c r="AR559" s="1"/>
      <c r="AS559" s="1"/>
      <c r="AT559" s="1"/>
      <c r="AU559" s="1"/>
    </row>
    <row r="560" spans="1:47" s="3" customFormat="1" x14ac:dyDescent="0.25">
      <c r="A560"/>
      <c r="B560"/>
      <c r="C560" s="2"/>
      <c r="D560" s="2"/>
      <c r="E560" s="2"/>
      <c r="F560" s="2"/>
      <c r="G560" s="2"/>
      <c r="H560" s="2"/>
      <c r="I560" s="2"/>
      <c r="J560" s="2"/>
      <c r="K560" s="2"/>
      <c r="L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AA560" s="2"/>
      <c r="AB560" s="2"/>
      <c r="AC560" s="2"/>
      <c r="AD560" s="2"/>
      <c r="AE560" s="2"/>
      <c r="AP560" s="1"/>
      <c r="AQ560" s="1"/>
      <c r="AR560" s="1"/>
      <c r="AS560" s="1"/>
      <c r="AT560" s="1"/>
      <c r="AU560" s="1"/>
    </row>
    <row r="561" spans="1:47" s="3" customFormat="1" x14ac:dyDescent="0.25">
      <c r="A561"/>
      <c r="B561"/>
      <c r="C561" s="2"/>
      <c r="D561" s="2"/>
      <c r="E561" s="2"/>
      <c r="F561" s="2"/>
      <c r="G561" s="2"/>
      <c r="H561" s="2"/>
      <c r="I561" s="2"/>
      <c r="J561" s="2"/>
      <c r="K561" s="2"/>
      <c r="L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AA561" s="2"/>
      <c r="AB561" s="2"/>
      <c r="AC561" s="2"/>
      <c r="AD561" s="2"/>
      <c r="AE561" s="2"/>
      <c r="AP561" s="1"/>
      <c r="AQ561" s="1"/>
      <c r="AR561" s="1"/>
      <c r="AS561" s="1"/>
      <c r="AT561" s="1"/>
      <c r="AU561" s="1"/>
    </row>
    <row r="562" spans="1:47" s="3" customFormat="1" x14ac:dyDescent="0.25">
      <c r="A562"/>
      <c r="B562"/>
      <c r="C562" s="2"/>
      <c r="D562" s="2"/>
      <c r="E562" s="2"/>
      <c r="F562" s="2"/>
      <c r="G562" s="2"/>
      <c r="H562" s="2"/>
      <c r="I562" s="2"/>
      <c r="J562" s="2"/>
      <c r="K562" s="2"/>
      <c r="L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AA562" s="2"/>
      <c r="AB562" s="2"/>
      <c r="AC562" s="2"/>
      <c r="AD562" s="2"/>
      <c r="AE562" s="2"/>
      <c r="AP562" s="1"/>
      <c r="AQ562" s="1"/>
      <c r="AR562" s="1"/>
      <c r="AS562" s="1"/>
      <c r="AT562" s="1"/>
      <c r="AU562" s="1"/>
    </row>
    <row r="563" spans="1:47" s="3" customFormat="1" x14ac:dyDescent="0.25">
      <c r="A563"/>
      <c r="B563"/>
      <c r="C563" s="2"/>
      <c r="D563" s="2"/>
      <c r="E563" s="2"/>
      <c r="F563" s="2"/>
      <c r="G563" s="2"/>
      <c r="H563" s="2"/>
      <c r="I563" s="2"/>
      <c r="J563" s="2"/>
      <c r="K563" s="2"/>
      <c r="L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AA563" s="2"/>
      <c r="AB563" s="2"/>
      <c r="AC563" s="2"/>
      <c r="AD563" s="2"/>
      <c r="AE563" s="2"/>
      <c r="AP563" s="1"/>
      <c r="AQ563" s="1"/>
      <c r="AR563" s="1"/>
      <c r="AS563" s="1"/>
      <c r="AT563" s="1"/>
      <c r="AU563" s="1"/>
    </row>
    <row r="564" spans="1:47" s="3" customFormat="1" x14ac:dyDescent="0.25">
      <c r="A564"/>
      <c r="B564"/>
      <c r="C564" s="2"/>
      <c r="D564" s="2"/>
      <c r="E564" s="2"/>
      <c r="F564" s="2"/>
      <c r="G564" s="2"/>
      <c r="H564" s="2"/>
      <c r="I564" s="2"/>
      <c r="J564" s="2"/>
      <c r="K564" s="2"/>
      <c r="L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AA564" s="2"/>
      <c r="AB564" s="2"/>
      <c r="AC564" s="2"/>
      <c r="AD564" s="2"/>
      <c r="AE564" s="2"/>
      <c r="AP564" s="1"/>
      <c r="AQ564" s="1"/>
      <c r="AR564" s="1"/>
      <c r="AS564" s="1"/>
      <c r="AT564" s="1"/>
      <c r="AU564" s="1"/>
    </row>
    <row r="565" spans="1:47" s="3" customFormat="1" x14ac:dyDescent="0.25">
      <c r="A565"/>
      <c r="B565"/>
      <c r="C565" s="2"/>
      <c r="D565" s="2"/>
      <c r="E565" s="2"/>
      <c r="F565" s="2"/>
      <c r="G565" s="2"/>
      <c r="H565" s="2"/>
      <c r="I565" s="2"/>
      <c r="J565" s="2"/>
      <c r="K565" s="2"/>
      <c r="L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AA565" s="2"/>
      <c r="AB565" s="2"/>
      <c r="AC565" s="2"/>
      <c r="AD565" s="2"/>
      <c r="AE565" s="2"/>
      <c r="AP565" s="1"/>
      <c r="AQ565" s="1"/>
      <c r="AR565" s="1"/>
      <c r="AS565" s="1"/>
      <c r="AT565" s="1"/>
      <c r="AU565" s="1"/>
    </row>
    <row r="566" spans="1:47" s="3" customFormat="1" x14ac:dyDescent="0.25">
      <c r="A566"/>
      <c r="B566"/>
      <c r="C566" s="2"/>
      <c r="D566" s="2"/>
      <c r="E566" s="2"/>
      <c r="F566" s="2"/>
      <c r="G566" s="2"/>
      <c r="H566" s="2"/>
      <c r="I566" s="2"/>
      <c r="J566" s="2"/>
      <c r="K566" s="2"/>
      <c r="L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AA566" s="2"/>
      <c r="AB566" s="2"/>
      <c r="AC566" s="2"/>
      <c r="AD566" s="2"/>
      <c r="AE566" s="2"/>
      <c r="AP566" s="1"/>
      <c r="AQ566" s="1"/>
      <c r="AR566" s="1"/>
      <c r="AS566" s="1"/>
      <c r="AT566" s="1"/>
      <c r="AU566" s="1"/>
    </row>
    <row r="567" spans="1:47" s="3" customFormat="1" x14ac:dyDescent="0.25">
      <c r="A567"/>
      <c r="B567"/>
      <c r="C567" s="2"/>
      <c r="D567" s="2"/>
      <c r="E567" s="2"/>
      <c r="F567" s="2"/>
      <c r="G567" s="2"/>
      <c r="H567" s="2"/>
      <c r="I567" s="2"/>
      <c r="J567" s="2"/>
      <c r="K567" s="2"/>
      <c r="L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AA567" s="2"/>
      <c r="AB567" s="2"/>
      <c r="AC567" s="2"/>
      <c r="AD567" s="2"/>
      <c r="AE567" s="2"/>
      <c r="AP567" s="1"/>
      <c r="AQ567" s="1"/>
      <c r="AR567" s="1"/>
      <c r="AS567" s="1"/>
      <c r="AT567" s="1"/>
      <c r="AU567" s="1"/>
    </row>
    <row r="568" spans="1:47" s="3" customFormat="1" x14ac:dyDescent="0.25">
      <c r="A568"/>
      <c r="B568"/>
      <c r="C568" s="2"/>
      <c r="D568" s="2"/>
      <c r="E568" s="2"/>
      <c r="F568" s="2"/>
      <c r="G568" s="2"/>
      <c r="H568" s="2"/>
      <c r="I568" s="2"/>
      <c r="J568" s="2"/>
      <c r="K568" s="2"/>
      <c r="L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AA568" s="2"/>
      <c r="AB568" s="2"/>
      <c r="AC568" s="2"/>
      <c r="AD568" s="2"/>
      <c r="AE568" s="2"/>
      <c r="AP568" s="1"/>
      <c r="AQ568" s="1"/>
      <c r="AR568" s="1"/>
      <c r="AS568" s="1"/>
      <c r="AT568" s="1"/>
      <c r="AU568" s="1"/>
    </row>
    <row r="569" spans="1:47" s="3" customFormat="1" x14ac:dyDescent="0.25">
      <c r="A569"/>
      <c r="B569"/>
      <c r="C569" s="2"/>
      <c r="D569" s="2"/>
      <c r="E569" s="2"/>
      <c r="F569" s="2"/>
      <c r="G569" s="2"/>
      <c r="H569" s="2"/>
      <c r="I569" s="2"/>
      <c r="J569" s="2"/>
      <c r="K569" s="2"/>
      <c r="L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AA569" s="2"/>
      <c r="AB569" s="2"/>
      <c r="AC569" s="2"/>
      <c r="AD569" s="2"/>
      <c r="AE569" s="2"/>
      <c r="AP569" s="1"/>
      <c r="AQ569" s="1"/>
      <c r="AR569" s="1"/>
      <c r="AS569" s="1"/>
      <c r="AT569" s="1"/>
      <c r="AU569" s="1"/>
    </row>
    <row r="570" spans="1:47" s="3" customFormat="1" x14ac:dyDescent="0.25">
      <c r="A570"/>
      <c r="B570"/>
      <c r="C570" s="2"/>
      <c r="D570" s="2"/>
      <c r="E570" s="2"/>
      <c r="F570" s="2"/>
      <c r="G570" s="2"/>
      <c r="H570" s="2"/>
      <c r="I570" s="2"/>
      <c r="J570" s="2"/>
      <c r="K570" s="2"/>
      <c r="L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AA570" s="2"/>
      <c r="AB570" s="2"/>
      <c r="AC570" s="2"/>
      <c r="AD570" s="2"/>
      <c r="AE570" s="2"/>
      <c r="AP570" s="1"/>
      <c r="AQ570" s="1"/>
      <c r="AR570" s="1"/>
      <c r="AS570" s="1"/>
      <c r="AT570" s="1"/>
      <c r="AU570" s="1"/>
    </row>
    <row r="571" spans="1:47" s="3" customFormat="1" x14ac:dyDescent="0.25">
      <c r="A571"/>
      <c r="B571"/>
      <c r="C571" s="2"/>
      <c r="D571" s="2"/>
      <c r="E571" s="2"/>
      <c r="F571" s="2"/>
      <c r="G571" s="2"/>
      <c r="H571" s="2"/>
      <c r="I571" s="2"/>
      <c r="J571" s="2"/>
      <c r="K571" s="2"/>
      <c r="L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AA571" s="2"/>
      <c r="AB571" s="2"/>
      <c r="AC571" s="2"/>
      <c r="AD571" s="2"/>
      <c r="AE571" s="2"/>
      <c r="AP571" s="1"/>
      <c r="AQ571" s="1"/>
      <c r="AR571" s="1"/>
      <c r="AS571" s="1"/>
      <c r="AT571" s="1"/>
      <c r="AU571" s="1"/>
    </row>
    <row r="572" spans="1:47" s="3" customFormat="1" x14ac:dyDescent="0.25">
      <c r="A572"/>
      <c r="B572"/>
      <c r="C572" s="2"/>
      <c r="D572" s="2"/>
      <c r="E572" s="2"/>
      <c r="F572" s="2"/>
      <c r="G572" s="2"/>
      <c r="H572" s="2"/>
      <c r="I572" s="2"/>
      <c r="J572" s="2"/>
      <c r="K572" s="2"/>
      <c r="L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AA572" s="2"/>
      <c r="AB572" s="2"/>
      <c r="AC572" s="2"/>
      <c r="AD572" s="2"/>
      <c r="AE572" s="2"/>
      <c r="AP572" s="1"/>
      <c r="AQ572" s="1"/>
      <c r="AR572" s="1"/>
      <c r="AS572" s="1"/>
      <c r="AT572" s="1"/>
      <c r="AU572" s="1"/>
    </row>
    <row r="573" spans="1:47" s="3" customFormat="1" x14ac:dyDescent="0.25">
      <c r="A573"/>
      <c r="B573"/>
      <c r="C573" s="2"/>
      <c r="D573" s="2"/>
      <c r="E573" s="2"/>
      <c r="F573" s="2"/>
      <c r="G573" s="2"/>
      <c r="H573" s="2"/>
      <c r="I573" s="2"/>
      <c r="J573" s="2"/>
      <c r="K573" s="2"/>
      <c r="L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AA573" s="2"/>
      <c r="AB573" s="2"/>
      <c r="AC573" s="2"/>
      <c r="AD573" s="2"/>
      <c r="AE573" s="2"/>
      <c r="AP573" s="1"/>
      <c r="AQ573" s="1"/>
      <c r="AR573" s="1"/>
      <c r="AS573" s="1"/>
      <c r="AT573" s="1"/>
      <c r="AU573" s="1"/>
    </row>
    <row r="574" spans="1:47" s="3" customFormat="1" x14ac:dyDescent="0.25">
      <c r="A574"/>
      <c r="B574"/>
      <c r="C574" s="2"/>
      <c r="D574" s="2"/>
      <c r="E574" s="2"/>
      <c r="F574" s="2"/>
      <c r="G574" s="2"/>
      <c r="H574" s="2"/>
      <c r="I574" s="2"/>
      <c r="J574" s="2"/>
      <c r="K574" s="2"/>
      <c r="L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AA574" s="2"/>
      <c r="AB574" s="2"/>
      <c r="AC574" s="2"/>
      <c r="AD574" s="2"/>
      <c r="AE574" s="2"/>
      <c r="AP574" s="1"/>
      <c r="AQ574" s="1"/>
      <c r="AR574" s="1"/>
      <c r="AS574" s="1"/>
      <c r="AT574" s="1"/>
      <c r="AU574" s="1"/>
    </row>
    <row r="575" spans="1:47" s="3" customFormat="1" x14ac:dyDescent="0.25">
      <c r="A575"/>
      <c r="B575"/>
      <c r="C575" s="2"/>
      <c r="D575" s="2"/>
      <c r="E575" s="2"/>
      <c r="F575" s="2"/>
      <c r="G575" s="2"/>
      <c r="H575" s="2"/>
      <c r="I575" s="2"/>
      <c r="J575" s="2"/>
      <c r="K575" s="2"/>
      <c r="L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AA575" s="2"/>
      <c r="AB575" s="2"/>
      <c r="AC575" s="2"/>
      <c r="AD575" s="2"/>
      <c r="AE575" s="2"/>
      <c r="AP575" s="1"/>
      <c r="AQ575" s="1"/>
      <c r="AR575" s="1"/>
      <c r="AS575" s="1"/>
      <c r="AT575" s="1"/>
      <c r="AU575" s="1"/>
    </row>
    <row r="576" spans="1:47" s="3" customFormat="1" x14ac:dyDescent="0.25">
      <c r="A576"/>
      <c r="B576"/>
      <c r="C576" s="2"/>
      <c r="D576" s="2"/>
      <c r="E576" s="2"/>
      <c r="F576" s="2"/>
      <c r="G576" s="2"/>
      <c r="H576" s="2"/>
      <c r="I576" s="2"/>
      <c r="J576" s="2"/>
      <c r="K576" s="2"/>
      <c r="L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AA576" s="2"/>
      <c r="AB576" s="2"/>
      <c r="AC576" s="2"/>
      <c r="AD576" s="2"/>
      <c r="AE576" s="2"/>
      <c r="AP576" s="1"/>
      <c r="AQ576" s="1"/>
      <c r="AR576" s="1"/>
      <c r="AS576" s="1"/>
      <c r="AT576" s="1"/>
      <c r="AU576" s="1"/>
    </row>
    <row r="577" spans="1:47" s="3" customFormat="1" x14ac:dyDescent="0.25">
      <c r="A577"/>
      <c r="B577"/>
      <c r="C577" s="2"/>
      <c r="D577" s="2"/>
      <c r="E577" s="2"/>
      <c r="F577" s="2"/>
      <c r="G577" s="2"/>
      <c r="H577" s="2"/>
      <c r="I577" s="2"/>
      <c r="J577" s="2"/>
      <c r="K577" s="2"/>
      <c r="L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AA577" s="2"/>
      <c r="AB577" s="2"/>
      <c r="AC577" s="2"/>
      <c r="AD577" s="2"/>
      <c r="AE577" s="2"/>
      <c r="AP577" s="1"/>
      <c r="AQ577" s="1"/>
      <c r="AR577" s="1"/>
      <c r="AS577" s="1"/>
      <c r="AT577" s="1"/>
      <c r="AU577" s="1"/>
    </row>
    <row r="578" spans="1:47" s="3" customFormat="1" x14ac:dyDescent="0.25">
      <c r="A578"/>
      <c r="B578"/>
      <c r="C578" s="2"/>
      <c r="D578" s="2"/>
      <c r="E578" s="2"/>
      <c r="F578" s="2"/>
      <c r="G578" s="2"/>
      <c r="H578" s="2"/>
      <c r="I578" s="2"/>
      <c r="J578" s="2"/>
      <c r="K578" s="2"/>
      <c r="L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AA578" s="2"/>
      <c r="AB578" s="2"/>
      <c r="AC578" s="2"/>
      <c r="AD578" s="2"/>
      <c r="AE578" s="2"/>
      <c r="AP578" s="1"/>
      <c r="AQ578" s="1"/>
      <c r="AR578" s="1"/>
      <c r="AS578" s="1"/>
      <c r="AT578" s="1"/>
      <c r="AU578" s="1"/>
    </row>
    <row r="579" spans="1:47" s="3" customFormat="1" x14ac:dyDescent="0.25">
      <c r="A579"/>
      <c r="B579"/>
      <c r="C579" s="2"/>
      <c r="D579" s="2"/>
      <c r="E579" s="2"/>
      <c r="F579" s="2"/>
      <c r="G579" s="2"/>
      <c r="H579" s="2"/>
      <c r="I579" s="2"/>
      <c r="J579" s="2"/>
      <c r="K579" s="2"/>
      <c r="L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AA579" s="2"/>
      <c r="AB579" s="2"/>
      <c r="AC579" s="2"/>
      <c r="AD579" s="2"/>
      <c r="AE579" s="2"/>
      <c r="AP579" s="1"/>
      <c r="AQ579" s="1"/>
      <c r="AR579" s="1"/>
      <c r="AS579" s="1"/>
      <c r="AT579" s="1"/>
      <c r="AU579" s="1"/>
    </row>
    <row r="580" spans="1:47" s="3" customFormat="1" x14ac:dyDescent="0.25">
      <c r="A580"/>
      <c r="B580"/>
      <c r="C580" s="2"/>
      <c r="D580" s="2"/>
      <c r="E580" s="2"/>
      <c r="F580" s="2"/>
      <c r="G580" s="2"/>
      <c r="H580" s="2"/>
      <c r="I580" s="2"/>
      <c r="J580" s="2"/>
      <c r="K580" s="2"/>
      <c r="L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AA580" s="2"/>
      <c r="AB580" s="2"/>
      <c r="AC580" s="2"/>
      <c r="AD580" s="2"/>
      <c r="AE580" s="2"/>
      <c r="AP580" s="1"/>
      <c r="AQ580" s="1"/>
      <c r="AR580" s="1"/>
      <c r="AS580" s="1"/>
      <c r="AT580" s="1"/>
      <c r="AU580" s="1"/>
    </row>
    <row r="581" spans="1:47" s="3" customFormat="1" x14ac:dyDescent="0.25">
      <c r="A581"/>
      <c r="B581"/>
      <c r="C581" s="2"/>
      <c r="D581" s="2"/>
      <c r="E581" s="2"/>
      <c r="F581" s="2"/>
      <c r="G581" s="2"/>
      <c r="H581" s="2"/>
      <c r="I581" s="2"/>
      <c r="J581" s="2"/>
      <c r="K581" s="2"/>
      <c r="L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AA581" s="2"/>
      <c r="AB581" s="2"/>
      <c r="AC581" s="2"/>
      <c r="AD581" s="2"/>
      <c r="AE581" s="2"/>
      <c r="AP581" s="1"/>
      <c r="AQ581" s="1"/>
      <c r="AR581" s="1"/>
      <c r="AS581" s="1"/>
      <c r="AT581" s="1"/>
      <c r="AU581" s="1"/>
    </row>
    <row r="582" spans="1:47" s="3" customFormat="1" x14ac:dyDescent="0.25">
      <c r="A582"/>
      <c r="B582"/>
      <c r="C582" s="2"/>
      <c r="D582" s="2"/>
      <c r="E582" s="2"/>
      <c r="F582" s="2"/>
      <c r="G582" s="2"/>
      <c r="H582" s="2"/>
      <c r="I582" s="2"/>
      <c r="J582" s="2"/>
      <c r="K582" s="2"/>
      <c r="L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AA582" s="2"/>
      <c r="AB582" s="2"/>
      <c r="AC582" s="2"/>
      <c r="AD582" s="2"/>
      <c r="AE582" s="2"/>
      <c r="AP582" s="1"/>
      <c r="AQ582" s="1"/>
      <c r="AR582" s="1"/>
      <c r="AS582" s="1"/>
      <c r="AT582" s="1"/>
      <c r="AU582" s="1"/>
    </row>
    <row r="583" spans="1:47" s="3" customFormat="1" x14ac:dyDescent="0.25">
      <c r="A583"/>
      <c r="B583"/>
      <c r="C583" s="2"/>
      <c r="D583" s="2"/>
      <c r="E583" s="2"/>
      <c r="F583" s="2"/>
      <c r="G583" s="2"/>
      <c r="H583" s="2"/>
      <c r="I583" s="2"/>
      <c r="J583" s="2"/>
      <c r="K583" s="2"/>
      <c r="L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AA583" s="2"/>
      <c r="AB583" s="2"/>
      <c r="AC583" s="2"/>
      <c r="AD583" s="2"/>
      <c r="AE583" s="2"/>
      <c r="AP583" s="1"/>
      <c r="AQ583" s="1"/>
      <c r="AR583" s="1"/>
      <c r="AS583" s="1"/>
      <c r="AT583" s="1"/>
      <c r="AU583" s="1"/>
    </row>
    <row r="584" spans="1:47" s="3" customFormat="1" x14ac:dyDescent="0.25">
      <c r="A584"/>
      <c r="B584"/>
      <c r="C584" s="2"/>
      <c r="D584" s="2"/>
      <c r="E584" s="2"/>
      <c r="F584" s="2"/>
      <c r="G584" s="2"/>
      <c r="H584" s="2"/>
      <c r="I584" s="2"/>
      <c r="J584" s="2"/>
      <c r="K584" s="2"/>
      <c r="L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AA584" s="2"/>
      <c r="AB584" s="2"/>
      <c r="AC584" s="2"/>
      <c r="AD584" s="2"/>
      <c r="AE584" s="2"/>
      <c r="AP584" s="1"/>
      <c r="AQ584" s="1"/>
      <c r="AR584" s="1"/>
      <c r="AS584" s="1"/>
      <c r="AT584" s="1"/>
      <c r="AU584" s="1"/>
    </row>
    <row r="585" spans="1:47" s="3" customFormat="1" x14ac:dyDescent="0.25">
      <c r="A585"/>
      <c r="B585"/>
      <c r="C585" s="2"/>
      <c r="D585" s="2"/>
      <c r="E585" s="2"/>
      <c r="F585" s="2"/>
      <c r="G585" s="2"/>
      <c r="H585" s="2"/>
      <c r="I585" s="2"/>
      <c r="J585" s="2"/>
      <c r="K585" s="2"/>
      <c r="L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AA585" s="2"/>
      <c r="AB585" s="2"/>
      <c r="AC585" s="2"/>
      <c r="AD585" s="2"/>
      <c r="AE585" s="2"/>
      <c r="AP585" s="1"/>
      <c r="AQ585" s="1"/>
      <c r="AR585" s="1"/>
      <c r="AS585" s="1"/>
      <c r="AT585" s="1"/>
      <c r="AU585" s="1"/>
    </row>
    <row r="586" spans="1:47" s="3" customFormat="1" x14ac:dyDescent="0.25">
      <c r="A586"/>
      <c r="B586"/>
      <c r="C586" s="2"/>
      <c r="D586" s="2"/>
      <c r="E586" s="2"/>
      <c r="F586" s="2"/>
      <c r="G586" s="2"/>
      <c r="H586" s="2"/>
      <c r="I586" s="2"/>
      <c r="J586" s="2"/>
      <c r="K586" s="2"/>
      <c r="L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AA586" s="2"/>
      <c r="AB586" s="2"/>
      <c r="AC586" s="2"/>
      <c r="AD586" s="2"/>
      <c r="AE586" s="2"/>
      <c r="AP586" s="1"/>
      <c r="AQ586" s="1"/>
      <c r="AR586" s="1"/>
      <c r="AS586" s="1"/>
      <c r="AT586" s="1"/>
      <c r="AU586" s="1"/>
    </row>
    <row r="587" spans="1:47" s="3" customFormat="1" x14ac:dyDescent="0.25">
      <c r="A587"/>
      <c r="B587"/>
      <c r="C587" s="2"/>
      <c r="D587" s="2"/>
      <c r="E587" s="2"/>
      <c r="F587" s="2"/>
      <c r="G587" s="2"/>
      <c r="H587" s="2"/>
      <c r="I587" s="2"/>
      <c r="J587" s="2"/>
      <c r="K587" s="2"/>
      <c r="L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AA587" s="2"/>
      <c r="AB587" s="2"/>
      <c r="AC587" s="2"/>
      <c r="AD587" s="2"/>
      <c r="AE587" s="2"/>
      <c r="AP587" s="1"/>
      <c r="AQ587" s="1"/>
      <c r="AR587" s="1"/>
      <c r="AS587" s="1"/>
      <c r="AT587" s="1"/>
      <c r="AU587" s="1"/>
    </row>
    <row r="588" spans="1:47" s="3" customFormat="1" x14ac:dyDescent="0.25">
      <c r="A588"/>
      <c r="B588"/>
      <c r="C588" s="2"/>
      <c r="D588" s="2"/>
      <c r="E588" s="2"/>
      <c r="F588" s="2"/>
      <c r="G588" s="2"/>
      <c r="H588" s="2"/>
      <c r="I588" s="2"/>
      <c r="J588" s="2"/>
      <c r="K588" s="2"/>
      <c r="L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AA588" s="2"/>
      <c r="AB588" s="2"/>
      <c r="AC588" s="2"/>
      <c r="AD588" s="2"/>
      <c r="AE588" s="2"/>
      <c r="AP588" s="1"/>
      <c r="AQ588" s="1"/>
      <c r="AR588" s="1"/>
      <c r="AS588" s="1"/>
      <c r="AT588" s="1"/>
      <c r="AU588" s="1"/>
    </row>
    <row r="589" spans="1:47" s="3" customFormat="1" x14ac:dyDescent="0.25">
      <c r="A589"/>
      <c r="B589"/>
      <c r="C589" s="2"/>
      <c r="D589" s="2"/>
      <c r="E589" s="2"/>
      <c r="F589" s="2"/>
      <c r="G589" s="2"/>
      <c r="H589" s="2"/>
      <c r="I589" s="2"/>
      <c r="J589" s="2"/>
      <c r="K589" s="2"/>
      <c r="L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AA589" s="2"/>
      <c r="AB589" s="2"/>
      <c r="AC589" s="2"/>
      <c r="AD589" s="2"/>
      <c r="AE589" s="2"/>
      <c r="AP589" s="1"/>
      <c r="AQ589" s="1"/>
      <c r="AR589" s="1"/>
      <c r="AS589" s="1"/>
      <c r="AT589" s="1"/>
      <c r="AU589" s="1"/>
    </row>
    <row r="590" spans="1:47" s="3" customFormat="1" x14ac:dyDescent="0.25">
      <c r="A590"/>
      <c r="B590"/>
      <c r="C590" s="2"/>
      <c r="D590" s="2"/>
      <c r="E590" s="2"/>
      <c r="F590" s="2"/>
      <c r="G590" s="2"/>
      <c r="H590" s="2"/>
      <c r="I590" s="2"/>
      <c r="J590" s="2"/>
      <c r="K590" s="2"/>
      <c r="L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AA590" s="2"/>
      <c r="AB590" s="2"/>
      <c r="AC590" s="2"/>
      <c r="AD590" s="2"/>
      <c r="AE590" s="2"/>
      <c r="AP590" s="1"/>
      <c r="AQ590" s="1"/>
      <c r="AR590" s="1"/>
      <c r="AS590" s="1"/>
      <c r="AT590" s="1"/>
      <c r="AU590" s="1"/>
    </row>
    <row r="591" spans="1:47" s="3" customFormat="1" x14ac:dyDescent="0.25">
      <c r="A591"/>
      <c r="B591"/>
      <c r="C591" s="2"/>
      <c r="D591" s="2"/>
      <c r="E591" s="2"/>
      <c r="F591" s="2"/>
      <c r="G591" s="2"/>
      <c r="H591" s="2"/>
      <c r="I591" s="2"/>
      <c r="J591" s="2"/>
      <c r="K591" s="2"/>
      <c r="L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AA591" s="2"/>
      <c r="AB591" s="2"/>
      <c r="AC591" s="2"/>
      <c r="AD591" s="2"/>
      <c r="AE591" s="2"/>
      <c r="AP591" s="1"/>
      <c r="AQ591" s="1"/>
      <c r="AR591" s="1"/>
      <c r="AS591" s="1"/>
      <c r="AT591" s="1"/>
      <c r="AU591" s="1"/>
    </row>
    <row r="592" spans="1:47" s="3" customFormat="1" x14ac:dyDescent="0.25">
      <c r="A592"/>
      <c r="B592"/>
      <c r="C592" s="2"/>
      <c r="D592" s="2"/>
      <c r="E592" s="2"/>
      <c r="F592" s="2"/>
      <c r="G592" s="2"/>
      <c r="H592" s="2"/>
      <c r="I592" s="2"/>
      <c r="J592" s="2"/>
      <c r="K592" s="2"/>
      <c r="L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AA592" s="2"/>
      <c r="AB592" s="2"/>
      <c r="AC592" s="2"/>
      <c r="AD592" s="2"/>
      <c r="AE592" s="2"/>
      <c r="AP592" s="1"/>
      <c r="AQ592" s="1"/>
      <c r="AR592" s="1"/>
      <c r="AS592" s="1"/>
      <c r="AT592" s="1"/>
      <c r="AU592" s="1"/>
    </row>
    <row r="593" spans="1:47" s="3" customFormat="1" x14ac:dyDescent="0.25">
      <c r="A593"/>
      <c r="B593"/>
      <c r="C593" s="2"/>
      <c r="D593" s="2"/>
      <c r="E593" s="2"/>
      <c r="F593" s="2"/>
      <c r="G593" s="2"/>
      <c r="H593" s="2"/>
      <c r="I593" s="2"/>
      <c r="J593" s="2"/>
      <c r="K593" s="2"/>
      <c r="L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AA593" s="2"/>
      <c r="AB593" s="2"/>
      <c r="AC593" s="2"/>
      <c r="AD593" s="2"/>
      <c r="AE593" s="2"/>
      <c r="AP593" s="1"/>
      <c r="AQ593" s="1"/>
      <c r="AR593" s="1"/>
      <c r="AS593" s="1"/>
      <c r="AT593" s="1"/>
      <c r="AU593" s="1"/>
    </row>
    <row r="594" spans="1:47" s="3" customFormat="1" x14ac:dyDescent="0.25">
      <c r="A594"/>
      <c r="B594"/>
      <c r="C594" s="2"/>
      <c r="D594" s="2"/>
      <c r="E594" s="2"/>
      <c r="F594" s="2"/>
      <c r="G594" s="2"/>
      <c r="H594" s="2"/>
      <c r="I594" s="2"/>
      <c r="J594" s="2"/>
      <c r="K594" s="2"/>
      <c r="L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AA594" s="2"/>
      <c r="AB594" s="2"/>
      <c r="AC594" s="2"/>
      <c r="AD594" s="2"/>
      <c r="AE594" s="2"/>
      <c r="AP594" s="1"/>
      <c r="AQ594" s="1"/>
      <c r="AR594" s="1"/>
      <c r="AS594" s="1"/>
      <c r="AT594" s="1"/>
      <c r="AU594" s="1"/>
    </row>
    <row r="595" spans="1:47" s="3" customFormat="1" x14ac:dyDescent="0.25">
      <c r="A595"/>
      <c r="B595"/>
      <c r="C595" s="2"/>
      <c r="D595" s="2"/>
      <c r="E595" s="2"/>
      <c r="F595" s="2"/>
      <c r="G595" s="2"/>
      <c r="H595" s="2"/>
      <c r="I595" s="2"/>
      <c r="J595" s="2"/>
      <c r="K595" s="2"/>
      <c r="L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AA595" s="2"/>
      <c r="AB595" s="2"/>
      <c r="AC595" s="2"/>
      <c r="AD595" s="2"/>
      <c r="AE595" s="2"/>
      <c r="AP595" s="1"/>
      <c r="AQ595" s="1"/>
      <c r="AR595" s="1"/>
      <c r="AS595" s="1"/>
      <c r="AT595" s="1"/>
      <c r="AU595" s="1"/>
    </row>
    <row r="596" spans="1:47" s="3" customFormat="1" x14ac:dyDescent="0.25">
      <c r="A596"/>
      <c r="B596"/>
      <c r="C596" s="2"/>
      <c r="D596" s="2"/>
      <c r="E596" s="2"/>
      <c r="F596" s="2"/>
      <c r="G596" s="2"/>
      <c r="H596" s="2"/>
      <c r="I596" s="2"/>
      <c r="J596" s="2"/>
      <c r="K596" s="2"/>
      <c r="L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AA596" s="2"/>
      <c r="AB596" s="2"/>
      <c r="AC596" s="2"/>
      <c r="AD596" s="2"/>
      <c r="AE596" s="2"/>
      <c r="AP596" s="1"/>
      <c r="AQ596" s="1"/>
      <c r="AR596" s="1"/>
      <c r="AS596" s="1"/>
      <c r="AT596" s="1"/>
      <c r="AU596" s="1"/>
    </row>
    <row r="597" spans="1:47" s="3" customFormat="1" x14ac:dyDescent="0.25">
      <c r="A597"/>
      <c r="B597"/>
      <c r="C597" s="2"/>
      <c r="D597" s="2"/>
      <c r="E597" s="2"/>
      <c r="F597" s="2"/>
      <c r="G597" s="2"/>
      <c r="H597" s="2"/>
      <c r="I597" s="2"/>
      <c r="J597" s="2"/>
      <c r="K597" s="2"/>
      <c r="L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AA597" s="2"/>
      <c r="AB597" s="2"/>
      <c r="AC597" s="2"/>
      <c r="AD597" s="2"/>
      <c r="AE597" s="2"/>
      <c r="AP597" s="1"/>
      <c r="AQ597" s="1"/>
      <c r="AR597" s="1"/>
      <c r="AS597" s="1"/>
      <c r="AT597" s="1"/>
      <c r="AU597" s="1"/>
    </row>
    <row r="598" spans="1:47" s="3" customFormat="1" x14ac:dyDescent="0.25">
      <c r="A598"/>
      <c r="B598"/>
      <c r="C598" s="2"/>
      <c r="D598" s="2"/>
      <c r="E598" s="2"/>
      <c r="F598" s="2"/>
      <c r="G598" s="2"/>
      <c r="H598" s="2"/>
      <c r="I598" s="2"/>
      <c r="J598" s="2"/>
      <c r="K598" s="2"/>
      <c r="L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AA598" s="2"/>
      <c r="AB598" s="2"/>
      <c r="AC598" s="2"/>
      <c r="AD598" s="2"/>
      <c r="AE598" s="2"/>
      <c r="AP598" s="1"/>
      <c r="AQ598" s="1"/>
      <c r="AR598" s="1"/>
      <c r="AS598" s="1"/>
      <c r="AT598" s="1"/>
      <c r="AU598" s="1"/>
    </row>
    <row r="599" spans="1:47" s="3" customFormat="1" x14ac:dyDescent="0.25">
      <c r="A599"/>
      <c r="B599"/>
      <c r="C599" s="2"/>
      <c r="D599" s="2"/>
      <c r="E599" s="2"/>
      <c r="F599" s="2"/>
      <c r="G599" s="2"/>
      <c r="H599" s="2"/>
      <c r="I599" s="2"/>
      <c r="J599" s="2"/>
      <c r="K599" s="2"/>
      <c r="L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AA599" s="2"/>
      <c r="AB599" s="2"/>
      <c r="AC599" s="2"/>
      <c r="AD599" s="2"/>
      <c r="AE599" s="2"/>
      <c r="AP599" s="1"/>
      <c r="AQ599" s="1"/>
      <c r="AR599" s="1"/>
      <c r="AS599" s="1"/>
      <c r="AT599" s="1"/>
      <c r="AU599" s="1"/>
    </row>
    <row r="600" spans="1:47" s="3" customFormat="1" x14ac:dyDescent="0.25">
      <c r="A600"/>
      <c r="B600"/>
      <c r="C600" s="2"/>
      <c r="D600" s="2"/>
      <c r="E600" s="2"/>
      <c r="F600" s="2"/>
      <c r="G600" s="2"/>
      <c r="H600" s="2"/>
      <c r="I600" s="2"/>
      <c r="J600" s="2"/>
      <c r="K600" s="2"/>
      <c r="L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AA600" s="2"/>
      <c r="AB600" s="2"/>
      <c r="AC600" s="2"/>
      <c r="AD600" s="2"/>
      <c r="AE600" s="2"/>
      <c r="AP600" s="1"/>
      <c r="AQ600" s="1"/>
      <c r="AR600" s="1"/>
      <c r="AS600" s="1"/>
      <c r="AT600" s="1"/>
      <c r="AU600" s="1"/>
    </row>
    <row r="601" spans="1:47" s="3" customFormat="1" x14ac:dyDescent="0.25">
      <c r="A601"/>
      <c r="B601"/>
      <c r="C601" s="2"/>
      <c r="D601" s="2"/>
      <c r="E601" s="2"/>
      <c r="F601" s="2"/>
      <c r="G601" s="2"/>
      <c r="H601" s="2"/>
      <c r="I601" s="2"/>
      <c r="J601" s="2"/>
      <c r="K601" s="2"/>
      <c r="L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AA601" s="2"/>
      <c r="AB601" s="2"/>
      <c r="AC601" s="2"/>
      <c r="AD601" s="2"/>
      <c r="AE601" s="2"/>
      <c r="AP601" s="1"/>
      <c r="AQ601" s="1"/>
      <c r="AR601" s="1"/>
      <c r="AS601" s="1"/>
      <c r="AT601" s="1"/>
      <c r="AU601" s="1"/>
    </row>
    <row r="602" spans="1:47" s="3" customFormat="1" x14ac:dyDescent="0.25">
      <c r="A602"/>
      <c r="B602"/>
      <c r="C602" s="2"/>
      <c r="D602" s="2"/>
      <c r="E602" s="2"/>
      <c r="F602" s="2"/>
      <c r="G602" s="2"/>
      <c r="H602" s="2"/>
      <c r="I602" s="2"/>
      <c r="J602" s="2"/>
      <c r="K602" s="2"/>
      <c r="L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AA602" s="2"/>
      <c r="AB602" s="2"/>
      <c r="AC602" s="2"/>
      <c r="AD602" s="2"/>
      <c r="AE602" s="2"/>
      <c r="AP602" s="1"/>
      <c r="AQ602" s="1"/>
      <c r="AR602" s="1"/>
      <c r="AS602" s="1"/>
      <c r="AT602" s="1"/>
      <c r="AU602" s="1"/>
    </row>
    <row r="603" spans="1:47" s="3" customFormat="1" x14ac:dyDescent="0.25">
      <c r="A603"/>
      <c r="B603"/>
      <c r="C603" s="2"/>
      <c r="D603" s="2"/>
      <c r="E603" s="2"/>
      <c r="F603" s="2"/>
      <c r="G603" s="2"/>
      <c r="H603" s="2"/>
      <c r="I603" s="2"/>
      <c r="J603" s="2"/>
      <c r="K603" s="2"/>
      <c r="L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AA603" s="2"/>
      <c r="AB603" s="2"/>
      <c r="AC603" s="2"/>
      <c r="AD603" s="2"/>
      <c r="AE603" s="2"/>
      <c r="AP603" s="1"/>
      <c r="AQ603" s="1"/>
      <c r="AR603" s="1"/>
      <c r="AS603" s="1"/>
      <c r="AT603" s="1"/>
      <c r="AU603" s="1"/>
    </row>
    <row r="604" spans="1:47" s="3" customFormat="1" x14ac:dyDescent="0.25">
      <c r="A604"/>
      <c r="B604"/>
      <c r="C604" s="2"/>
      <c r="D604" s="2"/>
      <c r="E604" s="2"/>
      <c r="F604" s="2"/>
      <c r="G604" s="2"/>
      <c r="H604" s="2"/>
      <c r="I604" s="2"/>
      <c r="J604" s="2"/>
      <c r="K604" s="2"/>
      <c r="L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AA604" s="2"/>
      <c r="AB604" s="2"/>
      <c r="AC604" s="2"/>
      <c r="AD604" s="2"/>
      <c r="AE604" s="2"/>
      <c r="AP604" s="1"/>
      <c r="AQ604" s="1"/>
      <c r="AR604" s="1"/>
      <c r="AS604" s="1"/>
      <c r="AT604" s="1"/>
      <c r="AU604" s="1"/>
    </row>
    <row r="605" spans="1:47" s="3" customFormat="1" x14ac:dyDescent="0.25">
      <c r="A605"/>
      <c r="B605"/>
      <c r="C605" s="2"/>
      <c r="D605" s="2"/>
      <c r="E605" s="2"/>
      <c r="F605" s="2"/>
      <c r="G605" s="2"/>
      <c r="H605" s="2"/>
      <c r="I605" s="2"/>
      <c r="J605" s="2"/>
      <c r="K605" s="2"/>
      <c r="L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AA605" s="2"/>
      <c r="AB605" s="2"/>
      <c r="AC605" s="2"/>
      <c r="AD605" s="2"/>
      <c r="AE605" s="2"/>
      <c r="AP605" s="1"/>
      <c r="AQ605" s="1"/>
      <c r="AR605" s="1"/>
      <c r="AS605" s="1"/>
      <c r="AT605" s="1"/>
      <c r="AU605" s="1"/>
    </row>
    <row r="606" spans="1:47" s="3" customFormat="1" x14ac:dyDescent="0.25">
      <c r="A606"/>
      <c r="B606"/>
      <c r="C606" s="2"/>
      <c r="D606" s="2"/>
      <c r="E606" s="2"/>
      <c r="F606" s="2"/>
      <c r="G606" s="2"/>
      <c r="H606" s="2"/>
      <c r="I606" s="2"/>
      <c r="J606" s="2"/>
      <c r="K606" s="2"/>
      <c r="L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AA606" s="2"/>
      <c r="AB606" s="2"/>
      <c r="AC606" s="2"/>
      <c r="AD606" s="2"/>
      <c r="AE606" s="2"/>
      <c r="AP606" s="1"/>
      <c r="AQ606" s="1"/>
      <c r="AR606" s="1"/>
      <c r="AS606" s="1"/>
      <c r="AT606" s="1"/>
      <c r="AU606" s="1"/>
    </row>
    <row r="607" spans="1:47" s="3" customFormat="1" x14ac:dyDescent="0.25">
      <c r="A607"/>
      <c r="B607"/>
      <c r="C607" s="2"/>
      <c r="D607" s="2"/>
      <c r="E607" s="2"/>
      <c r="F607" s="2"/>
      <c r="G607" s="2"/>
      <c r="H607" s="2"/>
      <c r="I607" s="2"/>
      <c r="J607" s="2"/>
      <c r="K607" s="2"/>
      <c r="L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AA607" s="2"/>
      <c r="AB607" s="2"/>
      <c r="AC607" s="2"/>
      <c r="AD607" s="2"/>
      <c r="AE607" s="2"/>
      <c r="AP607" s="1"/>
      <c r="AQ607" s="1"/>
      <c r="AR607" s="1"/>
      <c r="AS607" s="1"/>
      <c r="AT607" s="1"/>
      <c r="AU607" s="1"/>
    </row>
    <row r="608" spans="1:47" s="3" customFormat="1" x14ac:dyDescent="0.25">
      <c r="A608"/>
      <c r="B608"/>
      <c r="C608" s="2"/>
      <c r="D608" s="2"/>
      <c r="E608" s="2"/>
      <c r="F608" s="2"/>
      <c r="G608" s="2"/>
      <c r="H608" s="2"/>
      <c r="I608" s="2"/>
      <c r="J608" s="2"/>
      <c r="K608" s="2"/>
      <c r="L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AA608" s="2"/>
      <c r="AB608" s="2"/>
      <c r="AC608" s="2"/>
      <c r="AD608" s="2"/>
      <c r="AE608" s="2"/>
      <c r="AP608" s="1"/>
      <c r="AQ608" s="1"/>
      <c r="AR608" s="1"/>
      <c r="AS608" s="1"/>
      <c r="AT608" s="1"/>
      <c r="AU608" s="1"/>
    </row>
    <row r="609" spans="1:47" s="3" customFormat="1" x14ac:dyDescent="0.25">
      <c r="A609"/>
      <c r="B609"/>
      <c r="C609" s="2"/>
      <c r="D609" s="2"/>
      <c r="E609" s="2"/>
      <c r="F609" s="2"/>
      <c r="G609" s="2"/>
      <c r="H609" s="2"/>
      <c r="I609" s="2"/>
      <c r="J609" s="2"/>
      <c r="K609" s="2"/>
      <c r="L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AA609" s="2"/>
      <c r="AB609" s="2"/>
      <c r="AC609" s="2"/>
      <c r="AD609" s="2"/>
      <c r="AE609" s="2"/>
      <c r="AP609" s="1"/>
      <c r="AQ609" s="1"/>
      <c r="AR609" s="1"/>
      <c r="AS609" s="1"/>
      <c r="AT609" s="1"/>
      <c r="AU609" s="1"/>
    </row>
    <row r="610" spans="1:47" s="3" customFormat="1" x14ac:dyDescent="0.25">
      <c r="A610"/>
      <c r="B610"/>
      <c r="C610" s="2"/>
      <c r="D610" s="2"/>
      <c r="E610" s="2"/>
      <c r="F610" s="2"/>
      <c r="G610" s="2"/>
      <c r="H610" s="2"/>
      <c r="I610" s="2"/>
      <c r="J610" s="2"/>
      <c r="K610" s="2"/>
      <c r="L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AA610" s="2"/>
      <c r="AB610" s="2"/>
      <c r="AC610" s="2"/>
      <c r="AD610" s="2"/>
      <c r="AE610" s="2"/>
      <c r="AP610" s="1"/>
      <c r="AQ610" s="1"/>
      <c r="AR610" s="1"/>
      <c r="AS610" s="1"/>
      <c r="AT610" s="1"/>
      <c r="AU610" s="1"/>
    </row>
    <row r="611" spans="1:47" s="3" customFormat="1" x14ac:dyDescent="0.25">
      <c r="A611"/>
      <c r="B611"/>
      <c r="C611" s="2"/>
      <c r="D611" s="2"/>
      <c r="E611" s="2"/>
      <c r="F611" s="2"/>
      <c r="G611" s="2"/>
      <c r="H611" s="2"/>
      <c r="I611" s="2"/>
      <c r="J611" s="2"/>
      <c r="K611" s="2"/>
      <c r="L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AA611" s="2"/>
      <c r="AB611" s="2"/>
      <c r="AC611" s="2"/>
      <c r="AD611" s="2"/>
      <c r="AE611" s="2"/>
      <c r="AP611" s="1"/>
      <c r="AQ611" s="1"/>
      <c r="AR611" s="1"/>
      <c r="AS611" s="1"/>
      <c r="AT611" s="1"/>
      <c r="AU611" s="1"/>
    </row>
    <row r="612" spans="1:47" s="3" customFormat="1" x14ac:dyDescent="0.25">
      <c r="A612"/>
      <c r="B612"/>
      <c r="C612" s="2"/>
      <c r="D612" s="2"/>
      <c r="E612" s="2"/>
      <c r="F612" s="2"/>
      <c r="G612" s="2"/>
      <c r="H612" s="2"/>
      <c r="I612" s="2"/>
      <c r="J612" s="2"/>
      <c r="K612" s="2"/>
      <c r="L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AA612" s="2"/>
      <c r="AB612" s="2"/>
      <c r="AC612" s="2"/>
      <c r="AD612" s="2"/>
      <c r="AE612" s="2"/>
      <c r="AP612" s="1"/>
      <c r="AQ612" s="1"/>
      <c r="AR612" s="1"/>
      <c r="AS612" s="1"/>
      <c r="AT612" s="1"/>
      <c r="AU612" s="1"/>
    </row>
    <row r="613" spans="1:47" s="3" customFormat="1" x14ac:dyDescent="0.25">
      <c r="A613"/>
      <c r="B613"/>
      <c r="C613" s="2"/>
      <c r="D613" s="2"/>
      <c r="E613" s="2"/>
      <c r="F613" s="2"/>
      <c r="G613" s="2"/>
      <c r="H613" s="2"/>
      <c r="I613" s="2"/>
      <c r="J613" s="2"/>
      <c r="K613" s="2"/>
      <c r="L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AA613" s="2"/>
      <c r="AB613" s="2"/>
      <c r="AC613" s="2"/>
      <c r="AD613" s="2"/>
      <c r="AE613" s="2"/>
      <c r="AP613" s="1"/>
      <c r="AQ613" s="1"/>
      <c r="AR613" s="1"/>
      <c r="AS613" s="1"/>
      <c r="AT613" s="1"/>
      <c r="AU613" s="1"/>
    </row>
    <row r="614" spans="1:47" s="3" customFormat="1" x14ac:dyDescent="0.25">
      <c r="A614"/>
      <c r="B614"/>
      <c r="C614" s="2"/>
      <c r="D614" s="2"/>
      <c r="E614" s="2"/>
      <c r="F614" s="2"/>
      <c r="G614" s="2"/>
      <c r="H614" s="2"/>
      <c r="I614" s="2"/>
      <c r="J614" s="2"/>
      <c r="K614" s="2"/>
      <c r="L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AA614" s="2"/>
      <c r="AB614" s="2"/>
      <c r="AC614" s="2"/>
      <c r="AD614" s="2"/>
      <c r="AE614" s="2"/>
      <c r="AP614" s="1"/>
      <c r="AQ614" s="1"/>
      <c r="AR614" s="1"/>
      <c r="AS614" s="1"/>
      <c r="AT614" s="1"/>
      <c r="AU614" s="1"/>
    </row>
    <row r="615" spans="1:47" s="3" customFormat="1" x14ac:dyDescent="0.25">
      <c r="A615"/>
      <c r="B615"/>
      <c r="C615" s="2"/>
      <c r="D615" s="2"/>
      <c r="E615" s="2"/>
      <c r="F615" s="2"/>
      <c r="G615" s="2"/>
      <c r="H615" s="2"/>
      <c r="I615" s="2"/>
      <c r="J615" s="2"/>
      <c r="K615" s="2"/>
      <c r="L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AA615" s="2"/>
      <c r="AB615" s="2"/>
      <c r="AC615" s="2"/>
      <c r="AD615" s="2"/>
      <c r="AE615" s="2"/>
      <c r="AP615" s="1"/>
      <c r="AQ615" s="1"/>
      <c r="AR615" s="1"/>
      <c r="AS615" s="1"/>
      <c r="AT615" s="1"/>
      <c r="AU615" s="1"/>
    </row>
    <row r="616" spans="1:47" s="3" customFormat="1" x14ac:dyDescent="0.25">
      <c r="A616"/>
      <c r="B616"/>
      <c r="C616" s="2"/>
      <c r="D616" s="2"/>
      <c r="E616" s="2"/>
      <c r="F616" s="2"/>
      <c r="G616" s="2"/>
      <c r="H616" s="2"/>
      <c r="I616" s="2"/>
      <c r="J616" s="2"/>
      <c r="K616" s="2"/>
      <c r="L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AA616" s="2"/>
      <c r="AB616" s="2"/>
      <c r="AC616" s="2"/>
      <c r="AD616" s="2"/>
      <c r="AE616" s="2"/>
      <c r="AP616" s="1"/>
      <c r="AQ616" s="1"/>
      <c r="AR616" s="1"/>
      <c r="AS616" s="1"/>
      <c r="AT616" s="1"/>
      <c r="AU616" s="1"/>
    </row>
    <row r="617" spans="1:47" s="3" customFormat="1" x14ac:dyDescent="0.25">
      <c r="A617"/>
      <c r="B617"/>
      <c r="C617" s="2"/>
      <c r="D617" s="2"/>
      <c r="E617" s="2"/>
      <c r="F617" s="2"/>
      <c r="G617" s="2"/>
      <c r="H617" s="2"/>
      <c r="I617" s="2"/>
      <c r="J617" s="2"/>
      <c r="K617" s="2"/>
      <c r="L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AA617" s="2"/>
      <c r="AB617" s="2"/>
      <c r="AC617" s="2"/>
      <c r="AD617" s="2"/>
      <c r="AE617" s="2"/>
      <c r="AP617" s="1"/>
      <c r="AQ617" s="1"/>
      <c r="AR617" s="1"/>
      <c r="AS617" s="1"/>
      <c r="AT617" s="1"/>
      <c r="AU617" s="1"/>
    </row>
    <row r="618" spans="1:47" s="3" customFormat="1" x14ac:dyDescent="0.25">
      <c r="A618"/>
      <c r="B618"/>
      <c r="C618" s="2"/>
      <c r="D618" s="2"/>
      <c r="E618" s="2"/>
      <c r="F618" s="2"/>
      <c r="G618" s="2"/>
      <c r="H618" s="2"/>
      <c r="I618" s="2"/>
      <c r="J618" s="2"/>
      <c r="K618" s="2"/>
      <c r="L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AA618" s="2"/>
      <c r="AB618" s="2"/>
      <c r="AC618" s="2"/>
      <c r="AD618" s="2"/>
      <c r="AE618" s="2"/>
      <c r="AP618" s="1"/>
      <c r="AQ618" s="1"/>
      <c r="AR618" s="1"/>
      <c r="AS618" s="1"/>
      <c r="AT618" s="1"/>
      <c r="AU618" s="1"/>
    </row>
    <row r="619" spans="1:47" s="3" customFormat="1" x14ac:dyDescent="0.25">
      <c r="A619"/>
      <c r="B619"/>
      <c r="C619" s="2"/>
      <c r="D619" s="2"/>
      <c r="E619" s="2"/>
      <c r="F619" s="2"/>
      <c r="G619" s="2"/>
      <c r="H619" s="2"/>
      <c r="I619" s="2"/>
      <c r="J619" s="2"/>
      <c r="K619" s="2"/>
      <c r="L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AA619" s="2"/>
      <c r="AB619" s="2"/>
      <c r="AC619" s="2"/>
      <c r="AD619" s="2"/>
      <c r="AE619" s="2"/>
      <c r="AP619" s="1"/>
      <c r="AQ619" s="1"/>
      <c r="AR619" s="1"/>
      <c r="AS619" s="1"/>
      <c r="AT619" s="1"/>
      <c r="AU619" s="1"/>
    </row>
    <row r="620" spans="1:47" s="3" customFormat="1" x14ac:dyDescent="0.25">
      <c r="A620"/>
      <c r="B620"/>
      <c r="C620" s="2"/>
      <c r="D620" s="2"/>
      <c r="E620" s="2"/>
      <c r="F620" s="2"/>
      <c r="G620" s="2"/>
      <c r="H620" s="2"/>
      <c r="I620" s="2"/>
      <c r="J620" s="2"/>
      <c r="K620" s="2"/>
      <c r="L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AA620" s="2"/>
      <c r="AB620" s="2"/>
      <c r="AC620" s="2"/>
      <c r="AD620" s="2"/>
      <c r="AE620" s="2"/>
      <c r="AP620" s="1"/>
      <c r="AQ620" s="1"/>
      <c r="AR620" s="1"/>
      <c r="AS620" s="1"/>
      <c r="AT620" s="1"/>
      <c r="AU620" s="1"/>
    </row>
    <row r="621" spans="1:47" s="3" customFormat="1" x14ac:dyDescent="0.25">
      <c r="A621"/>
      <c r="B621"/>
      <c r="C621" s="2"/>
      <c r="D621" s="2"/>
      <c r="E621" s="2"/>
      <c r="F621" s="2"/>
      <c r="G621" s="2"/>
      <c r="H621" s="2"/>
      <c r="I621" s="2"/>
      <c r="J621" s="2"/>
      <c r="K621" s="2"/>
      <c r="L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AA621" s="2"/>
      <c r="AB621" s="2"/>
      <c r="AC621" s="2"/>
      <c r="AD621" s="2"/>
      <c r="AE621" s="2"/>
      <c r="AP621" s="1"/>
      <c r="AQ621" s="1"/>
      <c r="AR621" s="1"/>
      <c r="AS621" s="1"/>
      <c r="AT621" s="1"/>
      <c r="AU621" s="1"/>
    </row>
    <row r="622" spans="1:47" s="3" customFormat="1" x14ac:dyDescent="0.25">
      <c r="A622"/>
      <c r="B622"/>
      <c r="C622" s="2"/>
      <c r="D622" s="2"/>
      <c r="E622" s="2"/>
      <c r="F622" s="2"/>
      <c r="G622" s="2"/>
      <c r="H622" s="2"/>
      <c r="I622" s="2"/>
      <c r="J622" s="2"/>
      <c r="K622" s="2"/>
      <c r="L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AA622" s="2"/>
      <c r="AB622" s="2"/>
      <c r="AC622" s="2"/>
      <c r="AD622" s="2"/>
      <c r="AE622" s="2"/>
      <c r="AP622" s="1"/>
      <c r="AQ622" s="1"/>
      <c r="AR622" s="1"/>
      <c r="AS622" s="1"/>
      <c r="AT622" s="1"/>
      <c r="AU622" s="1"/>
    </row>
    <row r="623" spans="1:47" s="3" customFormat="1" x14ac:dyDescent="0.25">
      <c r="A623"/>
      <c r="B623"/>
      <c r="C623" s="2"/>
      <c r="D623" s="2"/>
      <c r="E623" s="2"/>
      <c r="F623" s="2"/>
      <c r="G623" s="2"/>
      <c r="H623" s="2"/>
      <c r="I623" s="2"/>
      <c r="J623" s="2"/>
      <c r="K623" s="2"/>
      <c r="L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AA623" s="2"/>
      <c r="AB623" s="2"/>
      <c r="AC623" s="2"/>
      <c r="AD623" s="2"/>
      <c r="AE623" s="2"/>
      <c r="AP623" s="1"/>
      <c r="AQ623" s="1"/>
      <c r="AR623" s="1"/>
      <c r="AS623" s="1"/>
      <c r="AT623" s="1"/>
      <c r="AU623" s="1"/>
    </row>
    <row r="624" spans="1:47" s="3" customFormat="1" x14ac:dyDescent="0.25">
      <c r="A624"/>
      <c r="B624"/>
      <c r="C624" s="2"/>
      <c r="D624" s="2"/>
      <c r="E624" s="2"/>
      <c r="F624" s="2"/>
      <c r="G624" s="2"/>
      <c r="H624" s="2"/>
      <c r="I624" s="2"/>
      <c r="J624" s="2"/>
      <c r="K624" s="2"/>
      <c r="L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AA624" s="2"/>
      <c r="AB624" s="2"/>
      <c r="AC624" s="2"/>
      <c r="AD624" s="2"/>
      <c r="AE624" s="2"/>
      <c r="AP624" s="1"/>
      <c r="AQ624" s="1"/>
      <c r="AR624" s="1"/>
      <c r="AS624" s="1"/>
      <c r="AT624" s="1"/>
      <c r="AU624" s="1"/>
    </row>
    <row r="625" spans="1:47" s="3" customFormat="1" x14ac:dyDescent="0.25">
      <c r="A625"/>
      <c r="B625"/>
      <c r="C625" s="2"/>
      <c r="D625" s="2"/>
      <c r="E625" s="2"/>
      <c r="F625" s="2"/>
      <c r="G625" s="2"/>
      <c r="H625" s="2"/>
      <c r="I625" s="2"/>
      <c r="J625" s="2"/>
      <c r="K625" s="2"/>
      <c r="L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AA625" s="2"/>
      <c r="AB625" s="2"/>
      <c r="AC625" s="2"/>
      <c r="AD625" s="2"/>
      <c r="AE625" s="2"/>
      <c r="AP625" s="1"/>
      <c r="AQ625" s="1"/>
      <c r="AR625" s="1"/>
      <c r="AS625" s="1"/>
      <c r="AT625" s="1"/>
      <c r="AU625" s="1"/>
    </row>
    <row r="626" spans="1:47" s="3" customFormat="1" x14ac:dyDescent="0.25">
      <c r="A626"/>
      <c r="B626"/>
      <c r="C626" s="2"/>
      <c r="D626" s="2"/>
      <c r="E626" s="2"/>
      <c r="F626" s="2"/>
      <c r="G626" s="2"/>
      <c r="H626" s="2"/>
      <c r="I626" s="2"/>
      <c r="J626" s="2"/>
      <c r="K626" s="2"/>
      <c r="L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AA626" s="2"/>
      <c r="AB626" s="2"/>
      <c r="AC626" s="2"/>
      <c r="AD626" s="2"/>
      <c r="AE626" s="2"/>
      <c r="AP626" s="1"/>
      <c r="AQ626" s="1"/>
      <c r="AR626" s="1"/>
      <c r="AS626" s="1"/>
      <c r="AT626" s="1"/>
      <c r="AU626" s="1"/>
    </row>
    <row r="627" spans="1:47" s="3" customFormat="1" x14ac:dyDescent="0.25">
      <c r="A627"/>
      <c r="B627"/>
      <c r="C627" s="2"/>
      <c r="D627" s="2"/>
      <c r="E627" s="2"/>
      <c r="F627" s="2"/>
      <c r="G627" s="2"/>
      <c r="H627" s="2"/>
      <c r="I627" s="2"/>
      <c r="J627" s="2"/>
      <c r="K627" s="2"/>
      <c r="L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AA627" s="2"/>
      <c r="AB627" s="2"/>
      <c r="AC627" s="2"/>
      <c r="AD627" s="2"/>
      <c r="AE627" s="2"/>
      <c r="AP627" s="1"/>
      <c r="AQ627" s="1"/>
      <c r="AR627" s="1"/>
      <c r="AS627" s="1"/>
      <c r="AT627" s="1"/>
      <c r="AU627" s="1"/>
    </row>
    <row r="628" spans="1:47" s="3" customFormat="1" x14ac:dyDescent="0.25">
      <c r="A628"/>
      <c r="B628"/>
      <c r="C628" s="2"/>
      <c r="D628" s="2"/>
      <c r="E628" s="2"/>
      <c r="F628" s="2"/>
      <c r="G628" s="2"/>
      <c r="H628" s="2"/>
      <c r="I628" s="2"/>
      <c r="J628" s="2"/>
      <c r="K628" s="2"/>
      <c r="L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AA628" s="2"/>
      <c r="AB628" s="2"/>
      <c r="AC628" s="2"/>
      <c r="AD628" s="2"/>
      <c r="AE628" s="2"/>
      <c r="AP628" s="1"/>
      <c r="AQ628" s="1"/>
      <c r="AR628" s="1"/>
      <c r="AS628" s="1"/>
      <c r="AT628" s="1"/>
      <c r="AU628" s="1"/>
    </row>
    <row r="629" spans="1:47" s="3" customFormat="1" x14ac:dyDescent="0.25">
      <c r="A629"/>
      <c r="B629"/>
      <c r="C629" s="2"/>
      <c r="D629" s="2"/>
      <c r="E629" s="2"/>
      <c r="F629" s="2"/>
      <c r="G629" s="2"/>
      <c r="H629" s="2"/>
      <c r="I629" s="2"/>
      <c r="J629" s="2"/>
      <c r="K629" s="2"/>
      <c r="L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AA629" s="2"/>
      <c r="AB629" s="2"/>
      <c r="AC629" s="2"/>
      <c r="AD629" s="2"/>
      <c r="AE629" s="2"/>
      <c r="AP629" s="1"/>
      <c r="AQ629" s="1"/>
      <c r="AR629" s="1"/>
      <c r="AS629" s="1"/>
      <c r="AT629" s="1"/>
      <c r="AU629" s="1"/>
    </row>
    <row r="630" spans="1:47" s="3" customFormat="1" x14ac:dyDescent="0.25">
      <c r="A630"/>
      <c r="B630"/>
      <c r="C630" s="2"/>
      <c r="D630" s="2"/>
      <c r="E630" s="2"/>
      <c r="F630" s="2"/>
      <c r="G630" s="2"/>
      <c r="H630" s="2"/>
      <c r="I630" s="2"/>
      <c r="J630" s="2"/>
      <c r="K630" s="2"/>
      <c r="L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AA630" s="2"/>
      <c r="AB630" s="2"/>
      <c r="AC630" s="2"/>
      <c r="AD630" s="2"/>
      <c r="AE630" s="2"/>
      <c r="AP630" s="1"/>
      <c r="AQ630" s="1"/>
      <c r="AR630" s="1"/>
      <c r="AS630" s="1"/>
      <c r="AT630" s="1"/>
      <c r="AU630" s="1"/>
    </row>
    <row r="631" spans="1:47" s="3" customFormat="1" x14ac:dyDescent="0.25">
      <c r="A631"/>
      <c r="B631"/>
      <c r="C631" s="2"/>
      <c r="D631" s="2"/>
      <c r="E631" s="2"/>
      <c r="F631" s="2"/>
      <c r="G631" s="2"/>
      <c r="H631" s="2"/>
      <c r="I631" s="2"/>
      <c r="J631" s="2"/>
      <c r="K631" s="2"/>
      <c r="L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AA631" s="2"/>
      <c r="AB631" s="2"/>
      <c r="AC631" s="2"/>
      <c r="AD631" s="2"/>
      <c r="AE631" s="2"/>
      <c r="AP631" s="1"/>
      <c r="AQ631" s="1"/>
      <c r="AR631" s="1"/>
      <c r="AS631" s="1"/>
      <c r="AT631" s="1"/>
      <c r="AU631" s="1"/>
    </row>
    <row r="632" spans="1:47" s="3" customFormat="1" x14ac:dyDescent="0.25">
      <c r="A632"/>
      <c r="B632"/>
      <c r="C632" s="2"/>
      <c r="D632" s="2"/>
      <c r="E632" s="2"/>
      <c r="F632" s="2"/>
      <c r="G632" s="2"/>
      <c r="H632" s="2"/>
      <c r="I632" s="2"/>
      <c r="J632" s="2"/>
      <c r="K632" s="2"/>
      <c r="L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AA632" s="2"/>
      <c r="AB632" s="2"/>
      <c r="AC632" s="2"/>
      <c r="AD632" s="2"/>
      <c r="AE632" s="2"/>
      <c r="AP632" s="1"/>
      <c r="AQ632" s="1"/>
      <c r="AR632" s="1"/>
      <c r="AS632" s="1"/>
      <c r="AT632" s="1"/>
      <c r="AU632" s="1"/>
    </row>
    <row r="633" spans="1:47" s="3" customFormat="1" x14ac:dyDescent="0.25">
      <c r="A633"/>
      <c r="B633"/>
      <c r="C633" s="2"/>
      <c r="D633" s="2"/>
      <c r="E633" s="2"/>
      <c r="F633" s="2"/>
      <c r="G633" s="2"/>
      <c r="H633" s="2"/>
      <c r="I633" s="2"/>
      <c r="J633" s="2"/>
      <c r="K633" s="2"/>
      <c r="L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AA633" s="2"/>
      <c r="AB633" s="2"/>
      <c r="AC633" s="2"/>
      <c r="AD633" s="2"/>
      <c r="AE633" s="2"/>
      <c r="AP633" s="1"/>
      <c r="AQ633" s="1"/>
      <c r="AR633" s="1"/>
      <c r="AS633" s="1"/>
      <c r="AT633" s="1"/>
      <c r="AU633" s="1"/>
    </row>
    <row r="634" spans="1:47" s="3" customFormat="1" x14ac:dyDescent="0.25">
      <c r="A634"/>
      <c r="B634"/>
      <c r="C634" s="2"/>
      <c r="D634" s="2"/>
      <c r="E634" s="2"/>
      <c r="F634" s="2"/>
      <c r="G634" s="2"/>
      <c r="H634" s="2"/>
      <c r="I634" s="2"/>
      <c r="J634" s="2"/>
      <c r="K634" s="2"/>
      <c r="L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AA634" s="2"/>
      <c r="AB634" s="2"/>
      <c r="AC634" s="2"/>
      <c r="AD634" s="2"/>
      <c r="AE634" s="2"/>
      <c r="AP634" s="1"/>
      <c r="AQ634" s="1"/>
      <c r="AR634" s="1"/>
      <c r="AS634" s="1"/>
      <c r="AT634" s="1"/>
      <c r="AU634" s="1"/>
    </row>
    <row r="635" spans="1:47" s="3" customFormat="1" x14ac:dyDescent="0.25">
      <c r="A635"/>
      <c r="B635"/>
      <c r="C635" s="2"/>
      <c r="D635" s="2"/>
      <c r="E635" s="2"/>
      <c r="F635" s="2"/>
      <c r="G635" s="2"/>
      <c r="H635" s="2"/>
      <c r="I635" s="2"/>
      <c r="J635" s="2"/>
      <c r="K635" s="2"/>
      <c r="L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AA635" s="2"/>
      <c r="AB635" s="2"/>
      <c r="AC635" s="2"/>
      <c r="AD635" s="2"/>
      <c r="AE635" s="2"/>
      <c r="AP635" s="1"/>
      <c r="AQ635" s="1"/>
      <c r="AR635" s="1"/>
      <c r="AS635" s="1"/>
      <c r="AT635" s="1"/>
      <c r="AU635" s="1"/>
    </row>
    <row r="636" spans="1:47" s="3" customFormat="1" x14ac:dyDescent="0.25">
      <c r="A636"/>
      <c r="B636"/>
      <c r="C636" s="2"/>
      <c r="D636" s="2"/>
      <c r="E636" s="2"/>
      <c r="F636" s="2"/>
      <c r="G636" s="2"/>
      <c r="H636" s="2"/>
      <c r="I636" s="2"/>
      <c r="J636" s="2"/>
      <c r="K636" s="2"/>
      <c r="L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AA636" s="2"/>
      <c r="AB636" s="2"/>
      <c r="AC636" s="2"/>
      <c r="AD636" s="2"/>
      <c r="AE636" s="2"/>
      <c r="AP636" s="1"/>
      <c r="AQ636" s="1"/>
      <c r="AR636" s="1"/>
      <c r="AS636" s="1"/>
      <c r="AT636" s="1"/>
      <c r="AU636" s="1"/>
    </row>
    <row r="637" spans="1:47" s="3" customFormat="1" x14ac:dyDescent="0.25">
      <c r="A637"/>
      <c r="B637"/>
      <c r="C637" s="2"/>
      <c r="D637" s="2"/>
      <c r="E637" s="2"/>
      <c r="F637" s="2"/>
      <c r="G637" s="2"/>
      <c r="H637" s="2"/>
      <c r="I637" s="2"/>
      <c r="J637" s="2"/>
      <c r="K637" s="2"/>
      <c r="L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AA637" s="2"/>
      <c r="AB637" s="2"/>
      <c r="AC637" s="2"/>
      <c r="AD637" s="2"/>
      <c r="AE637" s="2"/>
      <c r="AP637" s="1"/>
      <c r="AQ637" s="1"/>
      <c r="AR637" s="1"/>
      <c r="AS637" s="1"/>
      <c r="AT637" s="1"/>
      <c r="AU637" s="1"/>
    </row>
    <row r="638" spans="1:47" s="3" customFormat="1" x14ac:dyDescent="0.25">
      <c r="A638"/>
      <c r="B638"/>
      <c r="C638" s="2"/>
      <c r="D638" s="2"/>
      <c r="E638" s="2"/>
      <c r="F638" s="2"/>
      <c r="G638" s="2"/>
      <c r="H638" s="2"/>
      <c r="I638" s="2"/>
      <c r="J638" s="2"/>
      <c r="K638" s="2"/>
      <c r="L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AA638" s="2"/>
      <c r="AB638" s="2"/>
      <c r="AC638" s="2"/>
      <c r="AD638" s="2"/>
      <c r="AE638" s="2"/>
      <c r="AP638" s="1"/>
      <c r="AQ638" s="1"/>
      <c r="AR638" s="1"/>
      <c r="AS638" s="1"/>
      <c r="AT638" s="1"/>
      <c r="AU638" s="1"/>
    </row>
    <row r="639" spans="1:47" s="3" customFormat="1" x14ac:dyDescent="0.25">
      <c r="A639"/>
      <c r="B639"/>
      <c r="C639" s="2"/>
      <c r="D639" s="2"/>
      <c r="E639" s="2"/>
      <c r="F639" s="2"/>
      <c r="G639" s="2"/>
      <c r="H639" s="2"/>
      <c r="I639" s="2"/>
      <c r="J639" s="2"/>
      <c r="K639" s="2"/>
      <c r="L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AA639" s="2"/>
      <c r="AB639" s="2"/>
      <c r="AC639" s="2"/>
      <c r="AD639" s="2"/>
      <c r="AE639" s="2"/>
      <c r="AP639" s="1"/>
      <c r="AQ639" s="1"/>
      <c r="AR639" s="1"/>
      <c r="AS639" s="1"/>
      <c r="AT639" s="1"/>
      <c r="AU639" s="1"/>
    </row>
    <row r="640" spans="1:47" s="3" customFormat="1" x14ac:dyDescent="0.25">
      <c r="A640"/>
      <c r="B640"/>
      <c r="C640" s="2"/>
      <c r="D640" s="2"/>
      <c r="E640" s="2"/>
      <c r="F640" s="2"/>
      <c r="G640" s="2"/>
      <c r="H640" s="2"/>
      <c r="I640" s="2"/>
      <c r="J640" s="2"/>
      <c r="K640" s="2"/>
      <c r="L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AA640" s="2"/>
      <c r="AB640" s="2"/>
      <c r="AC640" s="2"/>
      <c r="AD640" s="2"/>
      <c r="AE640" s="2"/>
      <c r="AP640" s="1"/>
      <c r="AQ640" s="1"/>
      <c r="AR640" s="1"/>
      <c r="AS640" s="1"/>
      <c r="AT640" s="1"/>
      <c r="AU640" s="1"/>
    </row>
    <row r="641" spans="1:47" s="3" customFormat="1" x14ac:dyDescent="0.25">
      <c r="A641"/>
      <c r="B641"/>
      <c r="C641" s="2"/>
      <c r="D641" s="2"/>
      <c r="E641" s="2"/>
      <c r="F641" s="2"/>
      <c r="G641" s="2"/>
      <c r="H641" s="2"/>
      <c r="I641" s="2"/>
      <c r="J641" s="2"/>
      <c r="K641" s="2"/>
      <c r="L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AA641" s="2"/>
      <c r="AB641" s="2"/>
      <c r="AC641" s="2"/>
      <c r="AD641" s="2"/>
      <c r="AE641" s="2"/>
      <c r="AP641" s="1"/>
      <c r="AQ641" s="1"/>
      <c r="AR641" s="1"/>
      <c r="AS641" s="1"/>
      <c r="AT641" s="1"/>
      <c r="AU641" s="1"/>
    </row>
    <row r="642" spans="1:47" s="3" customFormat="1" x14ac:dyDescent="0.25">
      <c r="A642"/>
      <c r="B642"/>
      <c r="C642" s="2"/>
      <c r="D642" s="2"/>
      <c r="E642" s="2"/>
      <c r="F642" s="2"/>
      <c r="G642" s="2"/>
      <c r="H642" s="2"/>
      <c r="I642" s="2"/>
      <c r="J642" s="2"/>
      <c r="K642" s="2"/>
      <c r="L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AA642" s="2"/>
      <c r="AB642" s="2"/>
      <c r="AC642" s="2"/>
      <c r="AD642" s="2"/>
      <c r="AE642" s="2"/>
      <c r="AP642" s="1"/>
      <c r="AQ642" s="1"/>
      <c r="AR642" s="1"/>
      <c r="AS642" s="1"/>
      <c r="AT642" s="1"/>
      <c r="AU642" s="1"/>
    </row>
    <row r="643" spans="1:47" s="3" customFormat="1" x14ac:dyDescent="0.25">
      <c r="A643"/>
      <c r="B643"/>
      <c r="C643" s="2"/>
      <c r="D643" s="2"/>
      <c r="E643" s="2"/>
      <c r="F643" s="2"/>
      <c r="G643" s="2"/>
      <c r="H643" s="2"/>
      <c r="I643" s="2"/>
      <c r="J643" s="2"/>
      <c r="K643" s="2"/>
      <c r="L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AA643" s="2"/>
      <c r="AB643" s="2"/>
      <c r="AC643" s="2"/>
      <c r="AD643" s="2"/>
      <c r="AE643" s="2"/>
      <c r="AP643" s="1"/>
      <c r="AQ643" s="1"/>
      <c r="AR643" s="1"/>
      <c r="AS643" s="1"/>
      <c r="AT643" s="1"/>
      <c r="AU643" s="1"/>
    </row>
    <row r="644" spans="1:47" s="3" customFormat="1" x14ac:dyDescent="0.25">
      <c r="A644"/>
      <c r="B644"/>
      <c r="C644" s="2"/>
      <c r="D644" s="2"/>
      <c r="E644" s="2"/>
      <c r="F644" s="2"/>
      <c r="G644" s="2"/>
      <c r="H644" s="2"/>
      <c r="I644" s="2"/>
      <c r="J644" s="2"/>
      <c r="K644" s="2"/>
      <c r="L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AA644" s="2"/>
      <c r="AB644" s="2"/>
      <c r="AC644" s="2"/>
      <c r="AD644" s="2"/>
      <c r="AE644" s="2"/>
      <c r="AP644" s="1"/>
      <c r="AQ644" s="1"/>
      <c r="AR644" s="1"/>
      <c r="AS644" s="1"/>
      <c r="AT644" s="1"/>
      <c r="AU644" s="1"/>
    </row>
    <row r="645" spans="1:47" s="3" customFormat="1" x14ac:dyDescent="0.25">
      <c r="A645"/>
      <c r="B645"/>
      <c r="C645" s="2"/>
      <c r="D645" s="2"/>
      <c r="E645" s="2"/>
      <c r="F645" s="2"/>
      <c r="G645" s="2"/>
      <c r="H645" s="2"/>
      <c r="I645" s="2"/>
      <c r="J645" s="2"/>
      <c r="K645" s="2"/>
      <c r="L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AA645" s="2"/>
      <c r="AB645" s="2"/>
      <c r="AC645" s="2"/>
      <c r="AD645" s="2"/>
      <c r="AE645" s="2"/>
      <c r="AP645" s="1"/>
      <c r="AQ645" s="1"/>
      <c r="AR645" s="1"/>
      <c r="AS645" s="1"/>
      <c r="AT645" s="1"/>
      <c r="AU645" s="1"/>
    </row>
    <row r="646" spans="1:47" s="3" customFormat="1" x14ac:dyDescent="0.25">
      <c r="A646"/>
      <c r="B646"/>
      <c r="C646" s="2"/>
      <c r="D646" s="2"/>
      <c r="E646" s="2"/>
      <c r="F646" s="2"/>
      <c r="G646" s="2"/>
      <c r="H646" s="2"/>
      <c r="I646" s="2"/>
      <c r="J646" s="2"/>
      <c r="K646" s="2"/>
      <c r="L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AA646" s="2"/>
      <c r="AB646" s="2"/>
      <c r="AC646" s="2"/>
      <c r="AD646" s="2"/>
      <c r="AE646" s="2"/>
      <c r="AP646" s="1"/>
      <c r="AQ646" s="1"/>
      <c r="AR646" s="1"/>
      <c r="AS646" s="1"/>
      <c r="AT646" s="1"/>
      <c r="AU646" s="1"/>
    </row>
    <row r="647" spans="1:47" s="3" customFormat="1" x14ac:dyDescent="0.25">
      <c r="A647"/>
      <c r="B647"/>
      <c r="C647" s="2"/>
      <c r="D647" s="2"/>
      <c r="E647" s="2"/>
      <c r="F647" s="2"/>
      <c r="G647" s="2"/>
      <c r="H647" s="2"/>
      <c r="I647" s="2"/>
      <c r="J647" s="2"/>
      <c r="K647" s="2"/>
      <c r="L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AA647" s="2"/>
      <c r="AB647" s="2"/>
      <c r="AC647" s="2"/>
      <c r="AD647" s="2"/>
      <c r="AE647" s="2"/>
      <c r="AP647" s="1"/>
      <c r="AQ647" s="1"/>
      <c r="AR647" s="1"/>
      <c r="AS647" s="1"/>
      <c r="AT647" s="1"/>
      <c r="AU647" s="1"/>
    </row>
    <row r="648" spans="1:47" s="3" customFormat="1" x14ac:dyDescent="0.25">
      <c r="A648"/>
      <c r="B648"/>
      <c r="C648" s="2"/>
      <c r="D648" s="2"/>
      <c r="E648" s="2"/>
      <c r="F648" s="2"/>
      <c r="G648" s="2"/>
      <c r="H648" s="2"/>
      <c r="I648" s="2"/>
      <c r="J648" s="2"/>
      <c r="K648" s="2"/>
      <c r="L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AA648" s="2"/>
      <c r="AB648" s="2"/>
      <c r="AC648" s="2"/>
      <c r="AD648" s="2"/>
      <c r="AE648" s="2"/>
      <c r="AP648" s="1"/>
      <c r="AQ648" s="1"/>
      <c r="AR648" s="1"/>
      <c r="AS648" s="1"/>
      <c r="AT648" s="1"/>
      <c r="AU648" s="1"/>
    </row>
    <row r="649" spans="1:47" s="3" customFormat="1" x14ac:dyDescent="0.25">
      <c r="A649"/>
      <c r="B649"/>
      <c r="C649" s="2"/>
      <c r="D649" s="2"/>
      <c r="E649" s="2"/>
      <c r="F649" s="2"/>
      <c r="G649" s="2"/>
      <c r="H649" s="2"/>
      <c r="I649" s="2"/>
      <c r="J649" s="2"/>
      <c r="K649" s="2"/>
      <c r="L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AA649" s="2"/>
      <c r="AB649" s="2"/>
      <c r="AC649" s="2"/>
      <c r="AD649" s="2"/>
      <c r="AE649" s="2"/>
      <c r="AP649" s="1"/>
      <c r="AQ649" s="1"/>
      <c r="AR649" s="1"/>
      <c r="AS649" s="1"/>
      <c r="AT649" s="1"/>
      <c r="AU649" s="1"/>
    </row>
    <row r="650" spans="1:47" s="3" customFormat="1" x14ac:dyDescent="0.25">
      <c r="A650"/>
      <c r="B650"/>
      <c r="C650" s="2"/>
      <c r="D650" s="2"/>
      <c r="E650" s="2"/>
      <c r="F650" s="2"/>
      <c r="G650" s="2"/>
      <c r="H650" s="2"/>
      <c r="I650" s="2"/>
      <c r="J650" s="2"/>
      <c r="K650" s="2"/>
      <c r="L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AA650" s="2"/>
      <c r="AB650" s="2"/>
      <c r="AC650" s="2"/>
      <c r="AD650" s="2"/>
      <c r="AE650" s="2"/>
      <c r="AP650" s="1"/>
      <c r="AQ650" s="1"/>
      <c r="AR650" s="1"/>
      <c r="AS650" s="1"/>
      <c r="AT650" s="1"/>
      <c r="AU650" s="1"/>
    </row>
    <row r="651" spans="1:47" s="3" customFormat="1" x14ac:dyDescent="0.25">
      <c r="A651"/>
      <c r="B651"/>
      <c r="C651" s="2"/>
      <c r="D651" s="2"/>
      <c r="E651" s="2"/>
      <c r="F651" s="2"/>
      <c r="G651" s="2"/>
      <c r="H651" s="2"/>
      <c r="I651" s="2"/>
      <c r="J651" s="2"/>
      <c r="K651" s="2"/>
      <c r="L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AA651" s="2"/>
      <c r="AB651" s="2"/>
      <c r="AC651" s="2"/>
      <c r="AD651" s="2"/>
      <c r="AE651" s="2"/>
      <c r="AP651" s="1"/>
      <c r="AQ651" s="1"/>
      <c r="AR651" s="1"/>
      <c r="AS651" s="1"/>
      <c r="AT651" s="1"/>
      <c r="AU651" s="1"/>
    </row>
    <row r="652" spans="1:47" s="3" customFormat="1" x14ac:dyDescent="0.25">
      <c r="A652"/>
      <c r="B652"/>
      <c r="C652" s="2"/>
      <c r="D652" s="2"/>
      <c r="E652" s="2"/>
      <c r="F652" s="2"/>
      <c r="G652" s="2"/>
      <c r="H652" s="2"/>
      <c r="I652" s="2"/>
      <c r="J652" s="2"/>
      <c r="K652" s="2"/>
      <c r="L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AA652" s="2"/>
      <c r="AB652" s="2"/>
      <c r="AC652" s="2"/>
      <c r="AD652" s="2"/>
      <c r="AE652" s="2"/>
      <c r="AP652" s="1"/>
      <c r="AQ652" s="1"/>
      <c r="AR652" s="1"/>
      <c r="AS652" s="1"/>
      <c r="AT652" s="1"/>
      <c r="AU652" s="1"/>
    </row>
    <row r="653" spans="1:47" s="3" customFormat="1" x14ac:dyDescent="0.25">
      <c r="A653"/>
      <c r="B653"/>
      <c r="C653" s="2"/>
      <c r="D653" s="2"/>
      <c r="E653" s="2"/>
      <c r="F653" s="2"/>
      <c r="G653" s="2"/>
      <c r="H653" s="2"/>
      <c r="I653" s="2"/>
      <c r="J653" s="2"/>
      <c r="K653" s="2"/>
      <c r="L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AA653" s="2"/>
      <c r="AB653" s="2"/>
      <c r="AC653" s="2"/>
      <c r="AD653" s="2"/>
      <c r="AE653" s="2"/>
      <c r="AP653" s="1"/>
      <c r="AQ653" s="1"/>
      <c r="AR653" s="1"/>
      <c r="AS653" s="1"/>
      <c r="AT653" s="1"/>
      <c r="AU653" s="1"/>
    </row>
    <row r="654" spans="1:47" s="3" customFormat="1" x14ac:dyDescent="0.25">
      <c r="A654"/>
      <c r="B654"/>
      <c r="C654" s="2"/>
      <c r="D654" s="2"/>
      <c r="E654" s="2"/>
      <c r="F654" s="2"/>
      <c r="G654" s="2"/>
      <c r="H654" s="2"/>
      <c r="I654" s="2"/>
      <c r="J654" s="2"/>
      <c r="K654" s="2"/>
      <c r="L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AA654" s="2"/>
      <c r="AB654" s="2"/>
      <c r="AC654" s="2"/>
      <c r="AD654" s="2"/>
      <c r="AE654" s="2"/>
      <c r="AP654" s="1"/>
      <c r="AQ654" s="1"/>
      <c r="AR654" s="1"/>
      <c r="AS654" s="1"/>
      <c r="AT654" s="1"/>
      <c r="AU654" s="1"/>
    </row>
    <row r="655" spans="1:47" s="3" customFormat="1" x14ac:dyDescent="0.25">
      <c r="A655"/>
      <c r="B655"/>
      <c r="C655" s="2"/>
      <c r="D655" s="2"/>
      <c r="E655" s="2"/>
      <c r="F655" s="2"/>
      <c r="G655" s="2"/>
      <c r="H655" s="2"/>
      <c r="I655" s="2"/>
      <c r="J655" s="2"/>
      <c r="K655" s="2"/>
      <c r="L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AA655" s="2"/>
      <c r="AB655" s="2"/>
      <c r="AC655" s="2"/>
      <c r="AD655" s="2"/>
      <c r="AE655" s="2"/>
      <c r="AP655" s="1"/>
      <c r="AQ655" s="1"/>
      <c r="AR655" s="1"/>
      <c r="AS655" s="1"/>
      <c r="AT655" s="1"/>
      <c r="AU655" s="1"/>
    </row>
    <row r="656" spans="1:47" s="3" customFormat="1" x14ac:dyDescent="0.25">
      <c r="A656"/>
      <c r="B656"/>
      <c r="C656" s="2"/>
      <c r="D656" s="2"/>
      <c r="E656" s="2"/>
      <c r="F656" s="2"/>
      <c r="G656" s="2"/>
      <c r="H656" s="2"/>
      <c r="I656" s="2"/>
      <c r="J656" s="2"/>
      <c r="K656" s="2"/>
      <c r="L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AA656" s="2"/>
      <c r="AB656" s="2"/>
      <c r="AC656" s="2"/>
      <c r="AD656" s="2"/>
      <c r="AE656" s="2"/>
      <c r="AP656" s="1"/>
      <c r="AQ656" s="1"/>
      <c r="AR656" s="1"/>
      <c r="AS656" s="1"/>
      <c r="AT656" s="1"/>
      <c r="AU656" s="1"/>
    </row>
    <row r="657" spans="1:47" s="3" customFormat="1" x14ac:dyDescent="0.25">
      <c r="A657"/>
      <c r="B657"/>
      <c r="C657" s="2"/>
      <c r="D657" s="2"/>
      <c r="E657" s="2"/>
      <c r="F657" s="2"/>
      <c r="G657" s="2"/>
      <c r="H657" s="2"/>
      <c r="I657" s="2"/>
      <c r="J657" s="2"/>
      <c r="K657" s="2"/>
      <c r="L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AA657" s="2"/>
      <c r="AB657" s="2"/>
      <c r="AC657" s="2"/>
      <c r="AD657" s="2"/>
      <c r="AE657" s="2"/>
      <c r="AP657" s="1"/>
      <c r="AQ657" s="1"/>
      <c r="AR657" s="1"/>
      <c r="AS657" s="1"/>
      <c r="AT657" s="1"/>
      <c r="AU657" s="1"/>
    </row>
    <row r="658" spans="1:47" s="3" customFormat="1" x14ac:dyDescent="0.25">
      <c r="A658"/>
      <c r="B658"/>
      <c r="C658" s="2"/>
      <c r="D658" s="2"/>
      <c r="E658" s="2"/>
      <c r="F658" s="2"/>
      <c r="G658" s="2"/>
      <c r="H658" s="2"/>
      <c r="I658" s="2"/>
      <c r="J658" s="2"/>
      <c r="K658" s="2"/>
      <c r="L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AA658" s="2"/>
      <c r="AB658" s="2"/>
      <c r="AC658" s="2"/>
      <c r="AD658" s="2"/>
      <c r="AE658" s="2"/>
      <c r="AP658" s="1"/>
      <c r="AQ658" s="1"/>
      <c r="AR658" s="1"/>
      <c r="AS658" s="1"/>
      <c r="AT658" s="1"/>
      <c r="AU658" s="1"/>
    </row>
    <row r="659" spans="1:47" s="3" customFormat="1" x14ac:dyDescent="0.25">
      <c r="A659"/>
      <c r="B659"/>
      <c r="C659" s="2"/>
      <c r="D659" s="2"/>
      <c r="E659" s="2"/>
      <c r="F659" s="2"/>
      <c r="G659" s="2"/>
      <c r="H659" s="2"/>
      <c r="I659" s="2"/>
      <c r="J659" s="2"/>
      <c r="K659" s="2"/>
      <c r="L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AA659" s="2"/>
      <c r="AB659" s="2"/>
      <c r="AC659" s="2"/>
      <c r="AD659" s="2"/>
      <c r="AE659" s="2"/>
      <c r="AP659" s="1"/>
      <c r="AQ659" s="1"/>
      <c r="AR659" s="1"/>
      <c r="AS659" s="1"/>
      <c r="AT659" s="1"/>
      <c r="AU659" s="1"/>
    </row>
    <row r="660" spans="1:47" s="3" customFormat="1" x14ac:dyDescent="0.25">
      <c r="A660"/>
      <c r="B660"/>
      <c r="C660" s="2"/>
      <c r="D660" s="2"/>
      <c r="E660" s="2"/>
      <c r="F660" s="2"/>
      <c r="G660" s="2"/>
      <c r="H660" s="2"/>
      <c r="I660" s="2"/>
      <c r="J660" s="2"/>
      <c r="K660" s="2"/>
      <c r="L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AA660" s="2"/>
      <c r="AB660" s="2"/>
      <c r="AC660" s="2"/>
      <c r="AD660" s="2"/>
      <c r="AE660" s="2"/>
      <c r="AP660" s="1"/>
      <c r="AQ660" s="1"/>
      <c r="AR660" s="1"/>
      <c r="AS660" s="1"/>
      <c r="AT660" s="1"/>
      <c r="AU660" s="1"/>
    </row>
    <row r="661" spans="1:47" s="3" customFormat="1" x14ac:dyDescent="0.25">
      <c r="A661"/>
      <c r="B661"/>
      <c r="C661" s="2"/>
      <c r="D661" s="2"/>
      <c r="E661" s="2"/>
      <c r="F661" s="2"/>
      <c r="G661" s="2"/>
      <c r="H661" s="2"/>
      <c r="I661" s="2"/>
      <c r="J661" s="2"/>
      <c r="K661" s="2"/>
      <c r="L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AA661" s="2"/>
      <c r="AB661" s="2"/>
      <c r="AC661" s="2"/>
      <c r="AD661" s="2"/>
      <c r="AE661" s="2"/>
      <c r="AP661" s="1"/>
      <c r="AQ661" s="1"/>
      <c r="AR661" s="1"/>
      <c r="AS661" s="1"/>
      <c r="AT661" s="1"/>
      <c r="AU661" s="1"/>
    </row>
    <row r="662" spans="1:47" s="3" customFormat="1" x14ac:dyDescent="0.25">
      <c r="A662"/>
      <c r="B662"/>
      <c r="C662" s="2"/>
      <c r="D662" s="2"/>
      <c r="E662" s="2"/>
      <c r="F662" s="2"/>
      <c r="G662" s="2"/>
      <c r="H662" s="2"/>
      <c r="I662" s="2"/>
      <c r="J662" s="2"/>
      <c r="K662" s="2"/>
      <c r="L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AA662" s="2"/>
      <c r="AB662" s="2"/>
      <c r="AC662" s="2"/>
      <c r="AD662" s="2"/>
      <c r="AE662" s="2"/>
      <c r="AP662" s="1"/>
      <c r="AQ662" s="1"/>
      <c r="AR662" s="1"/>
      <c r="AS662" s="1"/>
      <c r="AT662" s="1"/>
      <c r="AU662" s="1"/>
    </row>
    <row r="663" spans="1:47" s="3" customFormat="1" x14ac:dyDescent="0.25">
      <c r="A663"/>
      <c r="B663"/>
      <c r="C663" s="2"/>
      <c r="D663" s="2"/>
      <c r="E663" s="2"/>
      <c r="F663" s="2"/>
      <c r="G663" s="2"/>
      <c r="H663" s="2"/>
      <c r="I663" s="2"/>
      <c r="J663" s="2"/>
      <c r="K663" s="2"/>
      <c r="L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AA663" s="2"/>
      <c r="AB663" s="2"/>
      <c r="AC663" s="2"/>
      <c r="AD663" s="2"/>
      <c r="AE663" s="2"/>
      <c r="AP663" s="1"/>
      <c r="AQ663" s="1"/>
      <c r="AR663" s="1"/>
      <c r="AS663" s="1"/>
      <c r="AT663" s="1"/>
      <c r="AU663" s="1"/>
    </row>
    <row r="664" spans="1:47" s="3" customFormat="1" x14ac:dyDescent="0.25">
      <c r="A664"/>
      <c r="B664"/>
      <c r="C664" s="2"/>
      <c r="D664" s="2"/>
      <c r="E664" s="2"/>
      <c r="F664" s="2"/>
      <c r="G664" s="2"/>
      <c r="H664" s="2"/>
      <c r="I664" s="2"/>
      <c r="J664" s="2"/>
      <c r="K664" s="2"/>
      <c r="L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AA664" s="2"/>
      <c r="AB664" s="2"/>
      <c r="AC664" s="2"/>
      <c r="AD664" s="2"/>
      <c r="AE664" s="2"/>
      <c r="AP664" s="1"/>
      <c r="AQ664" s="1"/>
      <c r="AR664" s="1"/>
      <c r="AS664" s="1"/>
      <c r="AT664" s="1"/>
      <c r="AU664" s="1"/>
    </row>
    <row r="665" spans="1:47" s="3" customFormat="1" x14ac:dyDescent="0.25">
      <c r="A665"/>
      <c r="B665"/>
      <c r="C665" s="2"/>
      <c r="D665" s="2"/>
      <c r="E665" s="2"/>
      <c r="F665" s="2"/>
      <c r="G665" s="2"/>
      <c r="H665" s="2"/>
      <c r="I665" s="2"/>
      <c r="J665" s="2"/>
      <c r="K665" s="2"/>
      <c r="L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AA665" s="2"/>
      <c r="AB665" s="2"/>
      <c r="AC665" s="2"/>
      <c r="AD665" s="2"/>
      <c r="AE665" s="2"/>
      <c r="AP665" s="1"/>
      <c r="AQ665" s="1"/>
      <c r="AR665" s="1"/>
      <c r="AS665" s="1"/>
      <c r="AT665" s="1"/>
      <c r="AU665" s="1"/>
    </row>
    <row r="666" spans="1:47" s="3" customFormat="1" x14ac:dyDescent="0.25">
      <c r="A666"/>
      <c r="B666"/>
      <c r="C666" s="2"/>
      <c r="D666" s="2"/>
      <c r="E666" s="2"/>
      <c r="F666" s="2"/>
      <c r="G666" s="2"/>
      <c r="H666" s="2"/>
      <c r="I666" s="2"/>
      <c r="J666" s="2"/>
      <c r="K666" s="2"/>
      <c r="L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AA666" s="2"/>
      <c r="AB666" s="2"/>
      <c r="AC666" s="2"/>
      <c r="AD666" s="2"/>
      <c r="AE666" s="2"/>
      <c r="AP666" s="1"/>
      <c r="AQ666" s="1"/>
      <c r="AR666" s="1"/>
      <c r="AS666" s="1"/>
      <c r="AT666" s="1"/>
      <c r="AU666" s="1"/>
    </row>
    <row r="667" spans="1:47" s="3" customFormat="1" x14ac:dyDescent="0.25">
      <c r="A667"/>
      <c r="B667"/>
      <c r="C667" s="2"/>
      <c r="D667" s="2"/>
      <c r="E667" s="2"/>
      <c r="F667" s="2"/>
      <c r="G667" s="2"/>
      <c r="H667" s="2"/>
      <c r="I667" s="2"/>
      <c r="J667" s="2"/>
      <c r="K667" s="2"/>
      <c r="L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AA667" s="2"/>
      <c r="AB667" s="2"/>
      <c r="AC667" s="2"/>
      <c r="AD667" s="2"/>
      <c r="AE667" s="2"/>
      <c r="AP667" s="1"/>
      <c r="AQ667" s="1"/>
      <c r="AR667" s="1"/>
      <c r="AS667" s="1"/>
      <c r="AT667" s="1"/>
      <c r="AU667" s="1"/>
    </row>
    <row r="668" spans="1:47" s="3" customFormat="1" x14ac:dyDescent="0.25">
      <c r="A668"/>
      <c r="B668"/>
      <c r="C668" s="2"/>
      <c r="D668" s="2"/>
      <c r="E668" s="2"/>
      <c r="F668" s="2"/>
      <c r="G668" s="2"/>
      <c r="H668" s="2"/>
      <c r="I668" s="2"/>
      <c r="J668" s="2"/>
      <c r="K668" s="2"/>
      <c r="L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AA668" s="2"/>
      <c r="AB668" s="2"/>
      <c r="AC668" s="2"/>
      <c r="AD668" s="2"/>
      <c r="AE668" s="2"/>
      <c r="AP668" s="1"/>
      <c r="AQ668" s="1"/>
      <c r="AR668" s="1"/>
      <c r="AS668" s="1"/>
      <c r="AT668" s="1"/>
      <c r="AU668" s="1"/>
    </row>
    <row r="669" spans="1:47" s="3" customFormat="1" x14ac:dyDescent="0.25">
      <c r="A669"/>
      <c r="B669"/>
      <c r="C669" s="2"/>
      <c r="D669" s="2"/>
      <c r="E669" s="2"/>
      <c r="F669" s="2"/>
      <c r="G669" s="2"/>
      <c r="H669" s="2"/>
      <c r="I669" s="2"/>
      <c r="J669" s="2"/>
      <c r="K669" s="2"/>
      <c r="L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AA669" s="2"/>
      <c r="AB669" s="2"/>
      <c r="AC669" s="2"/>
      <c r="AD669" s="2"/>
      <c r="AE669" s="2"/>
      <c r="AP669" s="1"/>
      <c r="AQ669" s="1"/>
      <c r="AR669" s="1"/>
      <c r="AS669" s="1"/>
      <c r="AT669" s="1"/>
      <c r="AU669" s="1"/>
    </row>
    <row r="670" spans="1:47" s="3" customFormat="1" x14ac:dyDescent="0.25">
      <c r="A670"/>
      <c r="B670"/>
      <c r="C670" s="2"/>
      <c r="D670" s="2"/>
      <c r="E670" s="2"/>
      <c r="F670" s="2"/>
      <c r="G670" s="2"/>
      <c r="H670" s="2"/>
      <c r="I670" s="2"/>
      <c r="J670" s="2"/>
      <c r="K670" s="2"/>
      <c r="L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AA670" s="2"/>
      <c r="AB670" s="2"/>
      <c r="AC670" s="2"/>
      <c r="AD670" s="2"/>
      <c r="AE670" s="2"/>
      <c r="AP670" s="1"/>
      <c r="AQ670" s="1"/>
      <c r="AR670" s="1"/>
      <c r="AS670" s="1"/>
      <c r="AT670" s="1"/>
      <c r="AU670" s="1"/>
    </row>
    <row r="671" spans="1:47" s="3" customFormat="1" x14ac:dyDescent="0.25">
      <c r="A671"/>
      <c r="B671"/>
      <c r="C671" s="2"/>
      <c r="D671" s="2"/>
      <c r="E671" s="2"/>
      <c r="F671" s="2"/>
      <c r="G671" s="2"/>
      <c r="H671" s="2"/>
      <c r="I671" s="2"/>
      <c r="J671" s="2"/>
      <c r="K671" s="2"/>
      <c r="L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AA671" s="2"/>
      <c r="AB671" s="2"/>
      <c r="AC671" s="2"/>
      <c r="AD671" s="2"/>
      <c r="AE671" s="2"/>
      <c r="AP671" s="1"/>
      <c r="AQ671" s="1"/>
      <c r="AR671" s="1"/>
      <c r="AS671" s="1"/>
      <c r="AT671" s="1"/>
      <c r="AU671" s="1"/>
    </row>
    <row r="672" spans="1:47" s="3" customFormat="1" x14ac:dyDescent="0.25">
      <c r="A672"/>
      <c r="B672"/>
      <c r="C672" s="2"/>
      <c r="D672" s="2"/>
      <c r="E672" s="2"/>
      <c r="F672" s="2"/>
      <c r="G672" s="2"/>
      <c r="H672" s="2"/>
      <c r="I672" s="2"/>
      <c r="J672" s="2"/>
      <c r="K672" s="2"/>
      <c r="L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AA672" s="2"/>
      <c r="AB672" s="2"/>
      <c r="AC672" s="2"/>
      <c r="AD672" s="2"/>
      <c r="AE672" s="2"/>
      <c r="AP672" s="1"/>
      <c r="AQ672" s="1"/>
      <c r="AR672" s="1"/>
      <c r="AS672" s="1"/>
      <c r="AT672" s="1"/>
      <c r="AU672" s="1"/>
    </row>
    <row r="673" spans="1:47" s="3" customFormat="1" x14ac:dyDescent="0.25">
      <c r="A673"/>
      <c r="B673"/>
      <c r="C673" s="2"/>
      <c r="D673" s="2"/>
      <c r="E673" s="2"/>
      <c r="F673" s="2"/>
      <c r="G673" s="2"/>
      <c r="H673" s="2"/>
      <c r="I673" s="2"/>
      <c r="J673" s="2"/>
      <c r="K673" s="2"/>
      <c r="L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AA673" s="2"/>
      <c r="AB673" s="2"/>
      <c r="AC673" s="2"/>
      <c r="AD673" s="2"/>
      <c r="AE673" s="2"/>
      <c r="AP673" s="1"/>
      <c r="AQ673" s="1"/>
      <c r="AR673" s="1"/>
      <c r="AS673" s="1"/>
      <c r="AT673" s="1"/>
      <c r="AU673" s="1"/>
    </row>
    <row r="674" spans="1:47" s="3" customFormat="1" x14ac:dyDescent="0.25">
      <c r="A674"/>
      <c r="B674"/>
      <c r="C674" s="2"/>
      <c r="D674" s="2"/>
      <c r="E674" s="2"/>
      <c r="F674" s="2"/>
      <c r="G674" s="2"/>
      <c r="H674" s="2"/>
      <c r="I674" s="2"/>
      <c r="J674" s="2"/>
      <c r="K674" s="2"/>
      <c r="L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AA674" s="2"/>
      <c r="AB674" s="2"/>
      <c r="AC674" s="2"/>
      <c r="AD674" s="2"/>
      <c r="AE674" s="2"/>
      <c r="AP674" s="1"/>
      <c r="AQ674" s="1"/>
      <c r="AR674" s="1"/>
      <c r="AS674" s="1"/>
      <c r="AT674" s="1"/>
      <c r="AU674" s="1"/>
    </row>
    <row r="675" spans="1:47" s="3" customFormat="1" x14ac:dyDescent="0.25">
      <c r="A675"/>
      <c r="B675"/>
      <c r="C675" s="2"/>
      <c r="D675" s="2"/>
      <c r="E675" s="2"/>
      <c r="F675" s="2"/>
      <c r="G675" s="2"/>
      <c r="H675" s="2"/>
      <c r="I675" s="2"/>
      <c r="J675" s="2"/>
      <c r="K675" s="2"/>
      <c r="L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AA675" s="2"/>
      <c r="AB675" s="2"/>
      <c r="AC675" s="2"/>
      <c r="AD675" s="2"/>
      <c r="AE675" s="2"/>
      <c r="AP675" s="1"/>
      <c r="AQ675" s="1"/>
      <c r="AR675" s="1"/>
      <c r="AS675" s="1"/>
      <c r="AT675" s="1"/>
      <c r="AU675" s="1"/>
    </row>
    <row r="676" spans="1:47" s="3" customFormat="1" x14ac:dyDescent="0.25">
      <c r="A676"/>
      <c r="B676"/>
      <c r="C676" s="2"/>
      <c r="D676" s="2"/>
      <c r="E676" s="2"/>
      <c r="F676" s="2"/>
      <c r="G676" s="2"/>
      <c r="H676" s="2"/>
      <c r="I676" s="2"/>
      <c r="J676" s="2"/>
      <c r="K676" s="2"/>
      <c r="L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AA676" s="2"/>
      <c r="AB676" s="2"/>
      <c r="AC676" s="2"/>
      <c r="AD676" s="2"/>
      <c r="AE676" s="2"/>
      <c r="AP676" s="1"/>
      <c r="AQ676" s="1"/>
      <c r="AR676" s="1"/>
      <c r="AS676" s="1"/>
      <c r="AT676" s="1"/>
      <c r="AU676" s="1"/>
    </row>
    <row r="677" spans="1:47" s="3" customFormat="1" x14ac:dyDescent="0.25">
      <c r="A677"/>
      <c r="B677"/>
      <c r="C677" s="2"/>
      <c r="D677" s="2"/>
      <c r="E677" s="2"/>
      <c r="F677" s="2"/>
      <c r="G677" s="2"/>
      <c r="H677" s="2"/>
      <c r="I677" s="2"/>
      <c r="J677" s="2"/>
      <c r="K677" s="2"/>
      <c r="L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AA677" s="2"/>
      <c r="AB677" s="2"/>
      <c r="AC677" s="2"/>
      <c r="AD677" s="2"/>
      <c r="AE677" s="2"/>
      <c r="AP677" s="1"/>
      <c r="AQ677" s="1"/>
      <c r="AR677" s="1"/>
      <c r="AS677" s="1"/>
      <c r="AT677" s="1"/>
      <c r="AU677" s="1"/>
    </row>
    <row r="678" spans="1:47" s="3" customFormat="1" x14ac:dyDescent="0.25">
      <c r="A678"/>
      <c r="B678"/>
      <c r="C678" s="2"/>
      <c r="D678" s="2"/>
      <c r="E678" s="2"/>
      <c r="F678" s="2"/>
      <c r="G678" s="2"/>
      <c r="H678" s="2"/>
      <c r="I678" s="2"/>
      <c r="J678" s="2"/>
      <c r="K678" s="2"/>
      <c r="L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AA678" s="2"/>
      <c r="AB678" s="2"/>
      <c r="AC678" s="2"/>
      <c r="AD678" s="2"/>
      <c r="AE678" s="2"/>
      <c r="AP678" s="1"/>
      <c r="AQ678" s="1"/>
      <c r="AR678" s="1"/>
      <c r="AS678" s="1"/>
      <c r="AT678" s="1"/>
      <c r="AU678" s="1"/>
    </row>
    <row r="679" spans="1:47" s="3" customFormat="1" x14ac:dyDescent="0.25">
      <c r="A679"/>
      <c r="B679"/>
      <c r="C679" s="2"/>
      <c r="D679" s="2"/>
      <c r="E679" s="2"/>
      <c r="F679" s="2"/>
      <c r="G679" s="2"/>
      <c r="H679" s="2"/>
      <c r="I679" s="2"/>
      <c r="J679" s="2"/>
      <c r="K679" s="2"/>
      <c r="L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AA679" s="2"/>
      <c r="AB679" s="2"/>
      <c r="AC679" s="2"/>
      <c r="AD679" s="2"/>
      <c r="AE679" s="2"/>
      <c r="AP679" s="1"/>
      <c r="AQ679" s="1"/>
      <c r="AR679" s="1"/>
      <c r="AS679" s="1"/>
      <c r="AT679" s="1"/>
      <c r="AU679" s="1"/>
    </row>
    <row r="680" spans="1:47" s="3" customFormat="1" x14ac:dyDescent="0.25">
      <c r="A680"/>
      <c r="B680"/>
      <c r="C680" s="2"/>
      <c r="D680" s="2"/>
      <c r="E680" s="2"/>
      <c r="F680" s="2"/>
      <c r="G680" s="2"/>
      <c r="H680" s="2"/>
      <c r="I680" s="2"/>
      <c r="J680" s="2"/>
      <c r="K680" s="2"/>
      <c r="L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AA680" s="2"/>
      <c r="AB680" s="2"/>
      <c r="AC680" s="2"/>
      <c r="AD680" s="2"/>
      <c r="AE680" s="2"/>
      <c r="AP680" s="1"/>
      <c r="AQ680" s="1"/>
      <c r="AR680" s="1"/>
      <c r="AS680" s="1"/>
      <c r="AT680" s="1"/>
      <c r="AU680" s="1"/>
    </row>
    <row r="681" spans="1:47" s="3" customFormat="1" x14ac:dyDescent="0.25">
      <c r="A681"/>
      <c r="B681"/>
      <c r="C681" s="2"/>
      <c r="D681" s="2"/>
      <c r="E681" s="2"/>
      <c r="F681" s="2"/>
      <c r="G681" s="2"/>
      <c r="H681" s="2"/>
      <c r="I681" s="2"/>
      <c r="J681" s="2"/>
      <c r="K681" s="2"/>
      <c r="L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AA681" s="2"/>
      <c r="AB681" s="2"/>
      <c r="AC681" s="2"/>
      <c r="AD681" s="2"/>
      <c r="AE681" s="2"/>
      <c r="AP681" s="1"/>
      <c r="AQ681" s="1"/>
      <c r="AR681" s="1"/>
      <c r="AS681" s="1"/>
      <c r="AT681" s="1"/>
      <c r="AU681" s="1"/>
    </row>
    <row r="682" spans="1:47" s="3" customFormat="1" x14ac:dyDescent="0.25">
      <c r="A682"/>
      <c r="B682"/>
      <c r="C682" s="2"/>
      <c r="D682" s="2"/>
      <c r="E682" s="2"/>
      <c r="F682" s="2"/>
      <c r="G682" s="2"/>
      <c r="H682" s="2"/>
      <c r="I682" s="2"/>
      <c r="J682" s="2"/>
      <c r="K682" s="2"/>
      <c r="L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AA682" s="2"/>
      <c r="AB682" s="2"/>
      <c r="AC682" s="2"/>
      <c r="AD682" s="2"/>
      <c r="AE682" s="2"/>
      <c r="AP682" s="1"/>
      <c r="AQ682" s="1"/>
      <c r="AR682" s="1"/>
      <c r="AS682" s="1"/>
      <c r="AT682" s="1"/>
      <c r="AU682" s="1"/>
    </row>
    <row r="683" spans="1:47" s="3" customFormat="1" x14ac:dyDescent="0.25">
      <c r="A683"/>
      <c r="B683"/>
      <c r="C683" s="2"/>
      <c r="D683" s="2"/>
      <c r="E683" s="2"/>
      <c r="F683" s="2"/>
      <c r="G683" s="2"/>
      <c r="H683" s="2"/>
      <c r="I683" s="2"/>
      <c r="J683" s="2"/>
      <c r="K683" s="2"/>
      <c r="L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AA683" s="2"/>
      <c r="AB683" s="2"/>
      <c r="AC683" s="2"/>
      <c r="AD683" s="2"/>
      <c r="AE683" s="2"/>
      <c r="AP683" s="1"/>
      <c r="AQ683" s="1"/>
      <c r="AR683" s="1"/>
      <c r="AS683" s="1"/>
      <c r="AT683" s="1"/>
      <c r="AU683" s="1"/>
    </row>
    <row r="684" spans="1:47" s="3" customFormat="1" x14ac:dyDescent="0.25">
      <c r="A684"/>
      <c r="B684"/>
      <c r="C684" s="2"/>
      <c r="D684" s="2"/>
      <c r="E684" s="2"/>
      <c r="F684" s="2"/>
      <c r="G684" s="2"/>
      <c r="H684" s="2"/>
      <c r="I684" s="2"/>
      <c r="J684" s="2"/>
      <c r="K684" s="2"/>
      <c r="L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AA684" s="2"/>
      <c r="AB684" s="2"/>
      <c r="AC684" s="2"/>
      <c r="AD684" s="2"/>
      <c r="AE684" s="2"/>
      <c r="AP684" s="1"/>
      <c r="AQ684" s="1"/>
      <c r="AR684" s="1"/>
      <c r="AS684" s="1"/>
      <c r="AT684" s="1"/>
      <c r="AU684" s="1"/>
    </row>
    <row r="685" spans="1:47" s="3" customFormat="1" x14ac:dyDescent="0.25">
      <c r="A685"/>
      <c r="B685"/>
      <c r="C685" s="2"/>
      <c r="D685" s="2"/>
      <c r="E685" s="2"/>
      <c r="F685" s="2"/>
      <c r="G685" s="2"/>
      <c r="H685" s="2"/>
      <c r="I685" s="2"/>
      <c r="J685" s="2"/>
      <c r="K685" s="2"/>
      <c r="L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AA685" s="2"/>
      <c r="AB685" s="2"/>
      <c r="AC685" s="2"/>
      <c r="AD685" s="2"/>
      <c r="AE685" s="2"/>
      <c r="AP685" s="1"/>
      <c r="AQ685" s="1"/>
      <c r="AR685" s="1"/>
      <c r="AS685" s="1"/>
      <c r="AT685" s="1"/>
      <c r="AU685" s="1"/>
    </row>
    <row r="686" spans="1:47" s="3" customFormat="1" x14ac:dyDescent="0.25">
      <c r="A686"/>
      <c r="B686"/>
      <c r="C686" s="2"/>
      <c r="D686" s="2"/>
      <c r="E686" s="2"/>
      <c r="F686" s="2"/>
      <c r="G686" s="2"/>
      <c r="H686" s="2"/>
      <c r="I686" s="2"/>
      <c r="J686" s="2"/>
      <c r="K686" s="2"/>
      <c r="L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AA686" s="2"/>
      <c r="AB686" s="2"/>
      <c r="AC686" s="2"/>
      <c r="AD686" s="2"/>
      <c r="AE686" s="2"/>
      <c r="AP686" s="1"/>
      <c r="AQ686" s="1"/>
      <c r="AR686" s="1"/>
      <c r="AS686" s="1"/>
      <c r="AT686" s="1"/>
      <c r="AU686" s="1"/>
    </row>
    <row r="687" spans="1:47" s="3" customFormat="1" x14ac:dyDescent="0.25">
      <c r="A687"/>
      <c r="B687"/>
      <c r="C687" s="2"/>
      <c r="D687" s="2"/>
      <c r="E687" s="2"/>
      <c r="F687" s="2"/>
      <c r="G687" s="2"/>
      <c r="H687" s="2"/>
      <c r="I687" s="2"/>
      <c r="J687" s="2"/>
      <c r="K687" s="2"/>
      <c r="L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AA687" s="2"/>
      <c r="AB687" s="2"/>
      <c r="AC687" s="2"/>
      <c r="AD687" s="2"/>
      <c r="AE687" s="2"/>
      <c r="AP687" s="1"/>
      <c r="AQ687" s="1"/>
      <c r="AR687" s="1"/>
      <c r="AS687" s="1"/>
      <c r="AT687" s="1"/>
      <c r="AU687" s="1"/>
    </row>
    <row r="688" spans="1:47" s="3" customFormat="1" x14ac:dyDescent="0.25">
      <c r="A688"/>
      <c r="B688"/>
      <c r="C688" s="2"/>
      <c r="D688" s="2"/>
      <c r="E688" s="2"/>
      <c r="F688" s="2"/>
      <c r="G688" s="2"/>
      <c r="H688" s="2"/>
      <c r="I688" s="2"/>
      <c r="J688" s="2"/>
      <c r="K688" s="2"/>
      <c r="L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AA688" s="2"/>
      <c r="AB688" s="2"/>
      <c r="AC688" s="2"/>
      <c r="AD688" s="2"/>
      <c r="AE688" s="2"/>
      <c r="AP688" s="1"/>
      <c r="AQ688" s="1"/>
      <c r="AR688" s="1"/>
      <c r="AS688" s="1"/>
      <c r="AT688" s="1"/>
      <c r="AU688" s="1"/>
    </row>
    <row r="689" spans="1:47" s="3" customFormat="1" x14ac:dyDescent="0.25">
      <c r="A689"/>
      <c r="B689"/>
      <c r="C689" s="2"/>
      <c r="D689" s="2"/>
      <c r="E689" s="2"/>
      <c r="F689" s="2"/>
      <c r="G689" s="2"/>
      <c r="H689" s="2"/>
      <c r="I689" s="2"/>
      <c r="J689" s="2"/>
      <c r="K689" s="2"/>
      <c r="L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AA689" s="2"/>
      <c r="AB689" s="2"/>
      <c r="AC689" s="2"/>
      <c r="AD689" s="2"/>
      <c r="AE689" s="2"/>
      <c r="AP689" s="1"/>
      <c r="AQ689" s="1"/>
      <c r="AR689" s="1"/>
      <c r="AS689" s="1"/>
      <c r="AT689" s="1"/>
      <c r="AU689" s="1"/>
    </row>
    <row r="690" spans="1:47" s="3" customFormat="1" x14ac:dyDescent="0.25">
      <c r="A690"/>
      <c r="B690"/>
      <c r="C690" s="2"/>
      <c r="D690" s="2"/>
      <c r="E690" s="2"/>
      <c r="F690" s="2"/>
      <c r="G690" s="2"/>
      <c r="H690" s="2"/>
      <c r="I690" s="2"/>
      <c r="J690" s="2"/>
      <c r="K690" s="2"/>
      <c r="L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AA690" s="2"/>
      <c r="AB690" s="2"/>
      <c r="AC690" s="2"/>
      <c r="AD690" s="2"/>
      <c r="AE690" s="2"/>
      <c r="AP690" s="1"/>
      <c r="AQ690" s="1"/>
      <c r="AR690" s="1"/>
      <c r="AS690" s="1"/>
      <c r="AT690" s="1"/>
      <c r="AU690" s="1"/>
    </row>
    <row r="691" spans="1:47" s="3" customFormat="1" x14ac:dyDescent="0.25">
      <c r="A691"/>
      <c r="B691"/>
      <c r="C691" s="2"/>
      <c r="D691" s="2"/>
      <c r="E691" s="2"/>
      <c r="F691" s="2"/>
      <c r="G691" s="2"/>
      <c r="H691" s="2"/>
      <c r="I691" s="2"/>
      <c r="J691" s="2"/>
      <c r="K691" s="2"/>
      <c r="L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AA691" s="2"/>
      <c r="AB691" s="2"/>
      <c r="AC691" s="2"/>
      <c r="AD691" s="2"/>
      <c r="AE691" s="2"/>
      <c r="AP691" s="1"/>
      <c r="AQ691" s="1"/>
      <c r="AR691" s="1"/>
      <c r="AS691" s="1"/>
      <c r="AT691" s="1"/>
      <c r="AU691" s="1"/>
    </row>
    <row r="692" spans="1:47" s="3" customFormat="1" x14ac:dyDescent="0.25">
      <c r="A692"/>
      <c r="B692"/>
      <c r="C692" s="2"/>
      <c r="D692" s="2"/>
      <c r="E692" s="2"/>
      <c r="F692" s="2"/>
      <c r="G692" s="2"/>
      <c r="H692" s="2"/>
      <c r="I692" s="2"/>
      <c r="J692" s="2"/>
      <c r="K692" s="2"/>
      <c r="L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AA692" s="2"/>
      <c r="AB692" s="2"/>
      <c r="AC692" s="2"/>
      <c r="AD692" s="2"/>
      <c r="AE692" s="2"/>
      <c r="AP692" s="1"/>
      <c r="AQ692" s="1"/>
      <c r="AR692" s="1"/>
      <c r="AS692" s="1"/>
      <c r="AT692" s="1"/>
      <c r="AU692" s="1"/>
    </row>
    <row r="693" spans="1:47" s="3" customFormat="1" x14ac:dyDescent="0.25">
      <c r="A693"/>
      <c r="B693"/>
      <c r="C693" s="2"/>
      <c r="D693" s="2"/>
      <c r="E693" s="2"/>
      <c r="F693" s="2"/>
      <c r="G693" s="2"/>
      <c r="H693" s="2"/>
      <c r="I693" s="2"/>
      <c r="J693" s="2"/>
      <c r="K693" s="2"/>
      <c r="L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AA693" s="2"/>
      <c r="AB693" s="2"/>
      <c r="AC693" s="2"/>
      <c r="AD693" s="2"/>
      <c r="AE693" s="2"/>
      <c r="AP693" s="1"/>
      <c r="AQ693" s="1"/>
      <c r="AR693" s="1"/>
      <c r="AS693" s="1"/>
      <c r="AT693" s="1"/>
      <c r="AU693" s="1"/>
    </row>
    <row r="694" spans="1:47" s="3" customFormat="1" x14ac:dyDescent="0.25">
      <c r="A694"/>
      <c r="B694"/>
      <c r="C694" s="2"/>
      <c r="D694" s="2"/>
      <c r="E694" s="2"/>
      <c r="F694" s="2"/>
      <c r="G694" s="2"/>
      <c r="H694" s="2"/>
      <c r="I694" s="2"/>
      <c r="J694" s="2"/>
      <c r="K694" s="2"/>
      <c r="L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AA694" s="2"/>
      <c r="AB694" s="2"/>
      <c r="AC694" s="2"/>
      <c r="AD694" s="2"/>
      <c r="AE694" s="2"/>
      <c r="AP694" s="1"/>
      <c r="AQ694" s="1"/>
      <c r="AR694" s="1"/>
      <c r="AS694" s="1"/>
      <c r="AT694" s="1"/>
      <c r="AU694" s="1"/>
    </row>
    <row r="695" spans="1:47" s="3" customFormat="1" x14ac:dyDescent="0.25">
      <c r="A695"/>
      <c r="B695"/>
      <c r="C695" s="2"/>
      <c r="D695" s="2"/>
      <c r="E695" s="2"/>
      <c r="F695" s="2"/>
      <c r="G695" s="2"/>
      <c r="H695" s="2"/>
      <c r="I695" s="2"/>
      <c r="J695" s="2"/>
      <c r="K695" s="2"/>
      <c r="L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AA695" s="2"/>
      <c r="AB695" s="2"/>
      <c r="AC695" s="2"/>
      <c r="AD695" s="2"/>
      <c r="AE695" s="2"/>
      <c r="AP695" s="1"/>
      <c r="AQ695" s="1"/>
      <c r="AR695" s="1"/>
      <c r="AS695" s="1"/>
      <c r="AT695" s="1"/>
      <c r="AU695" s="1"/>
    </row>
    <row r="696" spans="1:47" s="3" customFormat="1" x14ac:dyDescent="0.25">
      <c r="A696"/>
      <c r="B696"/>
      <c r="C696" s="2"/>
      <c r="D696" s="2"/>
      <c r="E696" s="2"/>
      <c r="F696" s="2"/>
      <c r="G696" s="2"/>
      <c r="H696" s="2"/>
      <c r="I696" s="2"/>
      <c r="J696" s="2"/>
      <c r="K696" s="2"/>
      <c r="L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AA696" s="2"/>
      <c r="AB696" s="2"/>
      <c r="AC696" s="2"/>
      <c r="AD696" s="2"/>
      <c r="AE696" s="2"/>
      <c r="AP696" s="1"/>
      <c r="AQ696" s="1"/>
      <c r="AR696" s="1"/>
      <c r="AS696" s="1"/>
      <c r="AT696" s="1"/>
      <c r="AU696" s="1"/>
    </row>
    <row r="697" spans="1:47" s="3" customFormat="1" x14ac:dyDescent="0.25">
      <c r="A697"/>
      <c r="B697"/>
      <c r="C697" s="2"/>
      <c r="D697" s="2"/>
      <c r="E697" s="2"/>
      <c r="F697" s="2"/>
      <c r="G697" s="2"/>
      <c r="H697" s="2"/>
      <c r="I697" s="2"/>
      <c r="J697" s="2"/>
      <c r="K697" s="2"/>
      <c r="L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AA697" s="2"/>
      <c r="AB697" s="2"/>
      <c r="AC697" s="2"/>
      <c r="AD697" s="2"/>
      <c r="AE697" s="2"/>
      <c r="AP697" s="1"/>
      <c r="AQ697" s="1"/>
      <c r="AR697" s="1"/>
      <c r="AS697" s="1"/>
      <c r="AT697" s="1"/>
      <c r="AU697" s="1"/>
    </row>
    <row r="698" spans="1:47" s="3" customFormat="1" x14ac:dyDescent="0.25">
      <c r="A698"/>
      <c r="B698"/>
      <c r="C698" s="2"/>
      <c r="D698" s="2"/>
      <c r="E698" s="2"/>
      <c r="F698" s="2"/>
      <c r="G698" s="2"/>
      <c r="H698" s="2"/>
      <c r="I698" s="2"/>
      <c r="J698" s="2"/>
      <c r="K698" s="2"/>
      <c r="L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AA698" s="2"/>
      <c r="AB698" s="2"/>
      <c r="AC698" s="2"/>
      <c r="AD698" s="2"/>
      <c r="AE698" s="2"/>
      <c r="AP698" s="1"/>
      <c r="AQ698" s="1"/>
      <c r="AR698" s="1"/>
      <c r="AS698" s="1"/>
      <c r="AT698" s="1"/>
      <c r="AU698" s="1"/>
    </row>
    <row r="699" spans="1:47" s="3" customFormat="1" x14ac:dyDescent="0.25">
      <c r="A699"/>
      <c r="B699"/>
      <c r="C699" s="2"/>
      <c r="D699" s="2"/>
      <c r="E699" s="2"/>
      <c r="F699" s="2"/>
      <c r="G699" s="2"/>
      <c r="H699" s="2"/>
      <c r="I699" s="2"/>
      <c r="J699" s="2"/>
      <c r="K699" s="2"/>
      <c r="L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AA699" s="2"/>
      <c r="AB699" s="2"/>
      <c r="AC699" s="2"/>
      <c r="AD699" s="2"/>
      <c r="AE699" s="2"/>
      <c r="AP699" s="1"/>
      <c r="AQ699" s="1"/>
      <c r="AR699" s="1"/>
      <c r="AS699" s="1"/>
      <c r="AT699" s="1"/>
      <c r="AU699" s="1"/>
    </row>
    <row r="700" spans="1:47" s="3" customFormat="1" x14ac:dyDescent="0.25">
      <c r="A700"/>
      <c r="B700"/>
      <c r="C700" s="2"/>
      <c r="D700" s="2"/>
      <c r="E700" s="2"/>
      <c r="F700" s="2"/>
      <c r="G700" s="2"/>
      <c r="H700" s="2"/>
      <c r="I700" s="2"/>
      <c r="J700" s="2"/>
      <c r="K700" s="2"/>
      <c r="L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AA700" s="2"/>
      <c r="AB700" s="2"/>
      <c r="AC700" s="2"/>
      <c r="AD700" s="2"/>
      <c r="AE700" s="2"/>
      <c r="AP700" s="1"/>
      <c r="AQ700" s="1"/>
      <c r="AR700" s="1"/>
      <c r="AS700" s="1"/>
      <c r="AT700" s="1"/>
      <c r="AU700" s="1"/>
    </row>
    <row r="701" spans="1:47" s="3" customFormat="1" x14ac:dyDescent="0.25">
      <c r="A701"/>
      <c r="B701"/>
      <c r="C701" s="2"/>
      <c r="D701" s="2"/>
      <c r="E701" s="2"/>
      <c r="F701" s="2"/>
      <c r="G701" s="2"/>
      <c r="H701" s="2"/>
      <c r="I701" s="2"/>
      <c r="J701" s="2"/>
      <c r="K701" s="2"/>
      <c r="L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AA701" s="2"/>
      <c r="AB701" s="2"/>
      <c r="AC701" s="2"/>
      <c r="AD701" s="2"/>
      <c r="AE701" s="2"/>
      <c r="AP701" s="1"/>
      <c r="AQ701" s="1"/>
      <c r="AR701" s="1"/>
      <c r="AS701" s="1"/>
      <c r="AT701" s="1"/>
      <c r="AU701" s="1"/>
    </row>
    <row r="702" spans="1:47" s="3" customFormat="1" x14ac:dyDescent="0.25">
      <c r="A702"/>
      <c r="B702"/>
      <c r="C702" s="2"/>
      <c r="D702" s="2"/>
      <c r="E702" s="2"/>
      <c r="F702" s="2"/>
      <c r="G702" s="2"/>
      <c r="H702" s="2"/>
      <c r="I702" s="2"/>
      <c r="J702" s="2"/>
      <c r="K702" s="2"/>
      <c r="L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AA702" s="2"/>
      <c r="AB702" s="2"/>
      <c r="AC702" s="2"/>
      <c r="AD702" s="2"/>
      <c r="AE702" s="2"/>
      <c r="AP702" s="1"/>
      <c r="AQ702" s="1"/>
      <c r="AR702" s="1"/>
      <c r="AS702" s="1"/>
      <c r="AT702" s="1"/>
      <c r="AU702" s="1"/>
    </row>
    <row r="703" spans="1:47" s="3" customFormat="1" x14ac:dyDescent="0.25">
      <c r="A703"/>
      <c r="B703"/>
      <c r="C703" s="2"/>
      <c r="D703" s="2"/>
      <c r="E703" s="2"/>
      <c r="F703" s="2"/>
      <c r="G703" s="2"/>
      <c r="H703" s="2"/>
      <c r="I703" s="2"/>
      <c r="J703" s="2"/>
      <c r="K703" s="2"/>
      <c r="L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AA703" s="2"/>
      <c r="AB703" s="2"/>
      <c r="AC703" s="2"/>
      <c r="AD703" s="2"/>
      <c r="AE703" s="2"/>
      <c r="AP703" s="1"/>
      <c r="AQ703" s="1"/>
      <c r="AR703" s="1"/>
      <c r="AS703" s="1"/>
      <c r="AT703" s="1"/>
      <c r="AU703" s="1"/>
    </row>
    <row r="704" spans="1:47" s="3" customFormat="1" x14ac:dyDescent="0.25">
      <c r="A704"/>
      <c r="B704"/>
      <c r="C704" s="2"/>
      <c r="D704" s="2"/>
      <c r="E704" s="2"/>
      <c r="F704" s="2"/>
      <c r="G704" s="2"/>
      <c r="H704" s="2"/>
      <c r="I704" s="2"/>
      <c r="J704" s="2"/>
      <c r="K704" s="2"/>
      <c r="L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AA704" s="2"/>
      <c r="AB704" s="2"/>
      <c r="AC704" s="2"/>
      <c r="AD704" s="2"/>
      <c r="AE704" s="2"/>
      <c r="AP704" s="1"/>
      <c r="AQ704" s="1"/>
      <c r="AR704" s="1"/>
      <c r="AS704" s="1"/>
      <c r="AT704" s="1"/>
      <c r="AU704" s="1"/>
    </row>
    <row r="705" spans="1:47" s="3" customFormat="1" x14ac:dyDescent="0.25">
      <c r="A705"/>
      <c r="B705"/>
      <c r="C705" s="2"/>
      <c r="D705" s="2"/>
      <c r="E705" s="2"/>
      <c r="F705" s="2"/>
      <c r="G705" s="2"/>
      <c r="H705" s="2"/>
      <c r="I705" s="2"/>
      <c r="J705" s="2"/>
      <c r="K705" s="2"/>
      <c r="L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AA705" s="2"/>
      <c r="AB705" s="2"/>
      <c r="AC705" s="2"/>
      <c r="AD705" s="2"/>
      <c r="AE705" s="2"/>
      <c r="AP705" s="1"/>
      <c r="AQ705" s="1"/>
      <c r="AR705" s="1"/>
      <c r="AS705" s="1"/>
      <c r="AT705" s="1"/>
      <c r="AU705" s="1"/>
    </row>
    <row r="706" spans="1:47" s="3" customFormat="1" x14ac:dyDescent="0.25">
      <c r="A706"/>
      <c r="B706"/>
      <c r="C706" s="2"/>
      <c r="D706" s="2"/>
      <c r="E706" s="2"/>
      <c r="F706" s="2"/>
      <c r="G706" s="2"/>
      <c r="H706" s="2"/>
      <c r="I706" s="2"/>
      <c r="J706" s="2"/>
      <c r="K706" s="2"/>
      <c r="L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AA706" s="2"/>
      <c r="AB706" s="2"/>
      <c r="AC706" s="2"/>
      <c r="AD706" s="2"/>
      <c r="AE706" s="2"/>
      <c r="AP706" s="1"/>
      <c r="AQ706" s="1"/>
      <c r="AR706" s="1"/>
      <c r="AS706" s="1"/>
      <c r="AT706" s="1"/>
      <c r="AU706" s="1"/>
    </row>
    <row r="707" spans="1:47" s="3" customFormat="1" x14ac:dyDescent="0.25">
      <c r="A707"/>
      <c r="B707"/>
      <c r="C707" s="2"/>
      <c r="D707" s="2"/>
      <c r="E707" s="2"/>
      <c r="F707" s="2"/>
      <c r="G707" s="2"/>
      <c r="H707" s="2"/>
      <c r="I707" s="2"/>
      <c r="J707" s="2"/>
      <c r="K707" s="2"/>
      <c r="L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AA707" s="2"/>
      <c r="AB707" s="2"/>
      <c r="AC707" s="2"/>
      <c r="AD707" s="2"/>
      <c r="AE707" s="2"/>
      <c r="AP707" s="1"/>
      <c r="AQ707" s="1"/>
      <c r="AR707" s="1"/>
      <c r="AS707" s="1"/>
      <c r="AT707" s="1"/>
      <c r="AU707" s="1"/>
    </row>
    <row r="708" spans="1:47" s="3" customFormat="1" x14ac:dyDescent="0.25">
      <c r="A708"/>
      <c r="B708"/>
      <c r="C708" s="2"/>
      <c r="D708" s="2"/>
      <c r="E708" s="2"/>
      <c r="F708" s="2"/>
      <c r="G708" s="2"/>
      <c r="H708" s="2"/>
      <c r="I708" s="2"/>
      <c r="J708" s="2"/>
      <c r="K708" s="2"/>
      <c r="L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AA708" s="2"/>
      <c r="AB708" s="2"/>
      <c r="AC708" s="2"/>
      <c r="AD708" s="2"/>
      <c r="AE708" s="2"/>
      <c r="AP708" s="1"/>
      <c r="AQ708" s="1"/>
      <c r="AR708" s="1"/>
      <c r="AS708" s="1"/>
      <c r="AT708" s="1"/>
      <c r="AU708" s="1"/>
    </row>
    <row r="709" spans="1:47" s="3" customFormat="1" x14ac:dyDescent="0.25">
      <c r="A709"/>
      <c r="B709"/>
      <c r="C709" s="2"/>
      <c r="D709" s="2"/>
      <c r="E709" s="2"/>
      <c r="F709" s="2"/>
      <c r="G709" s="2"/>
      <c r="H709" s="2"/>
      <c r="I709" s="2"/>
      <c r="J709" s="2"/>
      <c r="K709" s="2"/>
      <c r="L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AA709" s="2"/>
      <c r="AB709" s="2"/>
      <c r="AC709" s="2"/>
      <c r="AD709" s="2"/>
      <c r="AE709" s="2"/>
      <c r="AP709" s="1"/>
      <c r="AQ709" s="1"/>
      <c r="AR709" s="1"/>
      <c r="AS709" s="1"/>
      <c r="AT709" s="1"/>
      <c r="AU709" s="1"/>
    </row>
    <row r="710" spans="1:47" s="3" customFormat="1" x14ac:dyDescent="0.25">
      <c r="A710"/>
      <c r="B710"/>
      <c r="C710" s="2"/>
      <c r="D710" s="2"/>
      <c r="E710" s="2"/>
      <c r="F710" s="2"/>
      <c r="G710" s="2"/>
      <c r="H710" s="2"/>
      <c r="I710" s="2"/>
      <c r="J710" s="2"/>
      <c r="K710" s="2"/>
      <c r="L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AA710" s="2"/>
      <c r="AB710" s="2"/>
      <c r="AC710" s="2"/>
      <c r="AD710" s="2"/>
      <c r="AE710" s="2"/>
      <c r="AP710" s="1"/>
      <c r="AQ710" s="1"/>
      <c r="AR710" s="1"/>
      <c r="AS710" s="1"/>
      <c r="AT710" s="1"/>
      <c r="AU710" s="1"/>
    </row>
    <row r="711" spans="1:47" s="3" customFormat="1" x14ac:dyDescent="0.25">
      <c r="A711"/>
      <c r="B711"/>
      <c r="C711" s="2"/>
      <c r="D711" s="2"/>
      <c r="E711" s="2"/>
      <c r="F711" s="2"/>
      <c r="G711" s="2"/>
      <c r="H711" s="2"/>
      <c r="I711" s="2"/>
      <c r="J711" s="2"/>
      <c r="K711" s="2"/>
      <c r="L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AA711" s="2"/>
      <c r="AB711" s="2"/>
      <c r="AC711" s="2"/>
      <c r="AD711" s="2"/>
      <c r="AE711" s="2"/>
      <c r="AP711" s="1"/>
      <c r="AQ711" s="1"/>
      <c r="AR711" s="1"/>
      <c r="AS711" s="1"/>
      <c r="AT711" s="1"/>
      <c r="AU711" s="1"/>
    </row>
    <row r="712" spans="1:47" s="3" customFormat="1" x14ac:dyDescent="0.25">
      <c r="A712"/>
      <c r="B712"/>
      <c r="C712" s="2"/>
      <c r="D712" s="2"/>
      <c r="E712" s="2"/>
      <c r="F712" s="2"/>
      <c r="G712" s="2"/>
      <c r="H712" s="2"/>
      <c r="I712" s="2"/>
      <c r="J712" s="2"/>
      <c r="K712" s="2"/>
      <c r="L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AA712" s="2"/>
      <c r="AB712" s="2"/>
      <c r="AC712" s="2"/>
      <c r="AD712" s="2"/>
      <c r="AE712" s="2"/>
      <c r="AP712" s="1"/>
      <c r="AQ712" s="1"/>
      <c r="AR712" s="1"/>
      <c r="AS712" s="1"/>
      <c r="AT712" s="1"/>
      <c r="AU712" s="1"/>
    </row>
    <row r="713" spans="1:47" s="3" customFormat="1" x14ac:dyDescent="0.25">
      <c r="A713"/>
      <c r="B713"/>
      <c r="C713" s="2"/>
      <c r="D713" s="2"/>
      <c r="E713" s="2"/>
      <c r="F713" s="2"/>
      <c r="G713" s="2"/>
      <c r="H713" s="2"/>
      <c r="I713" s="2"/>
      <c r="J713" s="2"/>
      <c r="K713" s="2"/>
      <c r="L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AA713" s="2"/>
      <c r="AB713" s="2"/>
      <c r="AC713" s="2"/>
      <c r="AD713" s="2"/>
      <c r="AE713" s="2"/>
      <c r="AP713" s="1"/>
      <c r="AQ713" s="1"/>
      <c r="AR713" s="1"/>
      <c r="AS713" s="1"/>
      <c r="AT713" s="1"/>
      <c r="AU713" s="1"/>
    </row>
    <row r="714" spans="1:47" s="3" customFormat="1" x14ac:dyDescent="0.25">
      <c r="A714"/>
      <c r="B714"/>
      <c r="C714" s="2"/>
      <c r="D714" s="2"/>
      <c r="E714" s="2"/>
      <c r="F714" s="2"/>
      <c r="G714" s="2"/>
      <c r="H714" s="2"/>
      <c r="I714" s="2"/>
      <c r="J714" s="2"/>
      <c r="K714" s="2"/>
      <c r="L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AA714" s="2"/>
      <c r="AB714" s="2"/>
      <c r="AC714" s="2"/>
      <c r="AD714" s="2"/>
      <c r="AE714" s="2"/>
      <c r="AP714" s="1"/>
      <c r="AQ714" s="1"/>
      <c r="AR714" s="1"/>
      <c r="AS714" s="1"/>
      <c r="AT714" s="1"/>
      <c r="AU714" s="1"/>
    </row>
    <row r="715" spans="1:47" s="3" customFormat="1" x14ac:dyDescent="0.25">
      <c r="A715"/>
      <c r="B715"/>
      <c r="C715" s="2"/>
      <c r="D715" s="2"/>
      <c r="E715" s="2"/>
      <c r="F715" s="2"/>
      <c r="G715" s="2"/>
      <c r="H715" s="2"/>
      <c r="I715" s="2"/>
      <c r="J715" s="2"/>
      <c r="K715" s="2"/>
      <c r="L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AA715" s="2"/>
      <c r="AB715" s="2"/>
      <c r="AC715" s="2"/>
      <c r="AD715" s="2"/>
      <c r="AE715" s="2"/>
      <c r="AP715" s="1"/>
      <c r="AQ715" s="1"/>
      <c r="AR715" s="1"/>
      <c r="AS715" s="1"/>
      <c r="AT715" s="1"/>
      <c r="AU715" s="1"/>
    </row>
    <row r="716" spans="1:47" s="3" customFormat="1" x14ac:dyDescent="0.25">
      <c r="A716"/>
      <c r="B716"/>
      <c r="C716" s="2"/>
      <c r="D716" s="2"/>
      <c r="E716" s="2"/>
      <c r="F716" s="2"/>
      <c r="G716" s="2"/>
      <c r="H716" s="2"/>
      <c r="I716" s="2"/>
      <c r="J716" s="2"/>
      <c r="K716" s="2"/>
      <c r="L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AA716" s="2"/>
      <c r="AB716" s="2"/>
      <c r="AC716" s="2"/>
      <c r="AD716" s="2"/>
      <c r="AE716" s="2"/>
      <c r="AP716" s="1"/>
      <c r="AQ716" s="1"/>
      <c r="AR716" s="1"/>
      <c r="AS716" s="1"/>
      <c r="AT716" s="1"/>
      <c r="AU716" s="1"/>
    </row>
    <row r="717" spans="1:47" s="3" customFormat="1" x14ac:dyDescent="0.25">
      <c r="A717"/>
      <c r="B717"/>
      <c r="C717" s="2"/>
      <c r="D717" s="2"/>
      <c r="E717" s="2"/>
      <c r="F717" s="2"/>
      <c r="G717" s="2"/>
      <c r="H717" s="2"/>
      <c r="I717" s="2"/>
      <c r="J717" s="2"/>
      <c r="K717" s="2"/>
      <c r="L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AA717" s="2"/>
      <c r="AB717" s="2"/>
      <c r="AC717" s="2"/>
      <c r="AD717" s="2"/>
      <c r="AE717" s="2"/>
      <c r="AP717" s="1"/>
      <c r="AQ717" s="1"/>
      <c r="AR717" s="1"/>
      <c r="AS717" s="1"/>
      <c r="AT717" s="1"/>
      <c r="AU717" s="1"/>
    </row>
    <row r="718" spans="1:47" s="3" customFormat="1" x14ac:dyDescent="0.25">
      <c r="A718"/>
      <c r="B718"/>
      <c r="C718" s="2"/>
      <c r="D718" s="2"/>
      <c r="E718" s="2"/>
      <c r="F718" s="2"/>
      <c r="G718" s="2"/>
      <c r="H718" s="2"/>
      <c r="I718" s="2"/>
      <c r="J718" s="2"/>
      <c r="K718" s="2"/>
      <c r="L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AA718" s="2"/>
      <c r="AB718" s="2"/>
      <c r="AC718" s="2"/>
      <c r="AD718" s="2"/>
      <c r="AE718" s="2"/>
      <c r="AP718" s="1"/>
      <c r="AQ718" s="1"/>
      <c r="AR718" s="1"/>
      <c r="AS718" s="1"/>
      <c r="AT718" s="1"/>
      <c r="AU718" s="1"/>
    </row>
    <row r="719" spans="1:47" s="3" customFormat="1" x14ac:dyDescent="0.25">
      <c r="A719"/>
      <c r="B719"/>
      <c r="C719" s="2"/>
      <c r="D719" s="2"/>
      <c r="E719" s="2"/>
      <c r="F719" s="2"/>
      <c r="G719" s="2"/>
      <c r="H719" s="2"/>
      <c r="I719" s="2"/>
      <c r="J719" s="2"/>
      <c r="K719" s="2"/>
      <c r="L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AA719" s="2"/>
      <c r="AB719" s="2"/>
      <c r="AC719" s="2"/>
      <c r="AD719" s="2"/>
      <c r="AE719" s="2"/>
      <c r="AP719" s="1"/>
      <c r="AQ719" s="1"/>
      <c r="AR719" s="1"/>
      <c r="AS719" s="1"/>
      <c r="AT719" s="1"/>
      <c r="AU719" s="1"/>
    </row>
    <row r="720" spans="1:47" s="3" customFormat="1" x14ac:dyDescent="0.25">
      <c r="A720"/>
      <c r="B720"/>
      <c r="C720" s="2"/>
      <c r="D720" s="2"/>
      <c r="E720" s="2"/>
      <c r="F720" s="2"/>
      <c r="G720" s="2"/>
      <c r="H720" s="2"/>
      <c r="I720" s="2"/>
      <c r="J720" s="2"/>
      <c r="K720" s="2"/>
      <c r="L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AA720" s="2"/>
      <c r="AB720" s="2"/>
      <c r="AC720" s="2"/>
      <c r="AD720" s="2"/>
      <c r="AE720" s="2"/>
      <c r="AP720" s="1"/>
      <c r="AQ720" s="1"/>
      <c r="AR720" s="1"/>
      <c r="AS720" s="1"/>
      <c r="AT720" s="1"/>
      <c r="AU720" s="1"/>
    </row>
    <row r="721" spans="1:47" s="3" customFormat="1" x14ac:dyDescent="0.25">
      <c r="A721"/>
      <c r="B721"/>
      <c r="C721" s="2"/>
      <c r="D721" s="2"/>
      <c r="E721" s="2"/>
      <c r="F721" s="2"/>
      <c r="G721" s="2"/>
      <c r="H721" s="2"/>
      <c r="I721" s="2"/>
      <c r="J721" s="2"/>
      <c r="K721" s="2"/>
      <c r="L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AA721" s="2"/>
      <c r="AB721" s="2"/>
      <c r="AC721" s="2"/>
      <c r="AD721" s="2"/>
      <c r="AE721" s="2"/>
      <c r="AP721" s="1"/>
      <c r="AQ721" s="1"/>
      <c r="AR721" s="1"/>
      <c r="AS721" s="1"/>
      <c r="AT721" s="1"/>
      <c r="AU721" s="1"/>
    </row>
    <row r="722" spans="1:47" s="3" customFormat="1" x14ac:dyDescent="0.25">
      <c r="A722"/>
      <c r="B722"/>
      <c r="C722" s="2"/>
      <c r="D722" s="2"/>
      <c r="E722" s="2"/>
      <c r="F722" s="2"/>
      <c r="G722" s="2"/>
      <c r="H722" s="2"/>
      <c r="I722" s="2"/>
      <c r="J722" s="2"/>
      <c r="K722" s="2"/>
      <c r="L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AA722" s="2"/>
      <c r="AB722" s="2"/>
      <c r="AC722" s="2"/>
      <c r="AD722" s="2"/>
      <c r="AE722" s="2"/>
      <c r="AP722" s="1"/>
      <c r="AQ722" s="1"/>
      <c r="AR722" s="1"/>
      <c r="AS722" s="1"/>
      <c r="AT722" s="1"/>
      <c r="AU722" s="1"/>
    </row>
    <row r="723" spans="1:47" s="3" customFormat="1" x14ac:dyDescent="0.25">
      <c r="A723"/>
      <c r="B723"/>
      <c r="C723" s="2"/>
      <c r="D723" s="2"/>
      <c r="E723" s="2"/>
      <c r="F723" s="2"/>
      <c r="G723" s="2"/>
      <c r="H723" s="2"/>
      <c r="I723" s="2"/>
      <c r="J723" s="2"/>
      <c r="K723" s="2"/>
      <c r="L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AA723" s="2"/>
      <c r="AB723" s="2"/>
      <c r="AC723" s="2"/>
      <c r="AD723" s="2"/>
      <c r="AE723" s="2"/>
      <c r="AP723" s="1"/>
      <c r="AQ723" s="1"/>
      <c r="AR723" s="1"/>
      <c r="AS723" s="1"/>
      <c r="AT723" s="1"/>
      <c r="AU723" s="1"/>
    </row>
    <row r="724" spans="1:47" s="3" customFormat="1" x14ac:dyDescent="0.25">
      <c r="A724"/>
      <c r="B724"/>
      <c r="C724" s="2"/>
      <c r="D724" s="2"/>
      <c r="E724" s="2"/>
      <c r="F724" s="2"/>
      <c r="G724" s="2"/>
      <c r="H724" s="2"/>
      <c r="I724" s="2"/>
      <c r="J724" s="2"/>
      <c r="K724" s="2"/>
      <c r="L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AA724" s="2"/>
      <c r="AB724" s="2"/>
      <c r="AC724" s="2"/>
      <c r="AD724" s="2"/>
      <c r="AE724" s="2"/>
      <c r="AP724" s="1"/>
      <c r="AQ724" s="1"/>
      <c r="AR724" s="1"/>
      <c r="AS724" s="1"/>
      <c r="AT724" s="1"/>
      <c r="AU724" s="1"/>
    </row>
    <row r="725" spans="1:47" s="3" customFormat="1" x14ac:dyDescent="0.25">
      <c r="A725"/>
      <c r="B725"/>
      <c r="C725" s="2"/>
      <c r="D725" s="2"/>
      <c r="E725" s="2"/>
      <c r="F725" s="2"/>
      <c r="G725" s="2"/>
      <c r="H725" s="2"/>
      <c r="I725" s="2"/>
      <c r="J725" s="2"/>
      <c r="K725" s="2"/>
      <c r="L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AA725" s="2"/>
      <c r="AB725" s="2"/>
      <c r="AC725" s="2"/>
      <c r="AD725" s="2"/>
      <c r="AE725" s="2"/>
      <c r="AP725" s="1"/>
      <c r="AQ725" s="1"/>
      <c r="AR725" s="1"/>
      <c r="AS725" s="1"/>
      <c r="AT725" s="1"/>
      <c r="AU725" s="1"/>
    </row>
    <row r="726" spans="1:47" s="3" customFormat="1" x14ac:dyDescent="0.25">
      <c r="A726"/>
      <c r="B726"/>
      <c r="C726" s="2"/>
      <c r="D726" s="2"/>
      <c r="E726" s="2"/>
      <c r="F726" s="2"/>
      <c r="G726" s="2"/>
      <c r="H726" s="2"/>
      <c r="I726" s="2"/>
      <c r="J726" s="2"/>
      <c r="K726" s="2"/>
      <c r="L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AA726" s="2"/>
      <c r="AB726" s="2"/>
      <c r="AC726" s="2"/>
      <c r="AD726" s="2"/>
      <c r="AE726" s="2"/>
      <c r="AP726" s="1"/>
      <c r="AQ726" s="1"/>
      <c r="AR726" s="1"/>
      <c r="AS726" s="1"/>
      <c r="AT726" s="1"/>
      <c r="AU726" s="1"/>
    </row>
    <row r="727" spans="1:47" s="3" customFormat="1" x14ac:dyDescent="0.25">
      <c r="A727"/>
      <c r="B727"/>
      <c r="C727" s="2"/>
      <c r="D727" s="2"/>
      <c r="E727" s="2"/>
      <c r="F727" s="2"/>
      <c r="G727" s="2"/>
      <c r="H727" s="2"/>
      <c r="I727" s="2"/>
      <c r="J727" s="2"/>
      <c r="K727" s="2"/>
      <c r="L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AA727" s="2"/>
      <c r="AB727" s="2"/>
      <c r="AC727" s="2"/>
      <c r="AD727" s="2"/>
      <c r="AE727" s="2"/>
      <c r="AP727" s="1"/>
      <c r="AQ727" s="1"/>
      <c r="AR727" s="1"/>
      <c r="AS727" s="1"/>
      <c r="AT727" s="1"/>
      <c r="AU727" s="1"/>
    </row>
    <row r="728" spans="1:47" s="3" customFormat="1" x14ac:dyDescent="0.25">
      <c r="A728"/>
      <c r="B728"/>
      <c r="C728" s="2"/>
      <c r="D728" s="2"/>
      <c r="E728" s="2"/>
      <c r="F728" s="2"/>
      <c r="G728" s="2"/>
      <c r="H728" s="2"/>
      <c r="I728" s="2"/>
      <c r="J728" s="2"/>
      <c r="K728" s="2"/>
      <c r="L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AA728" s="2"/>
      <c r="AB728" s="2"/>
      <c r="AC728" s="2"/>
      <c r="AD728" s="2"/>
      <c r="AE728" s="2"/>
      <c r="AP728" s="1"/>
      <c r="AQ728" s="1"/>
      <c r="AR728" s="1"/>
      <c r="AS728" s="1"/>
      <c r="AT728" s="1"/>
      <c r="AU728" s="1"/>
    </row>
    <row r="729" spans="1:47" s="3" customFormat="1" x14ac:dyDescent="0.25">
      <c r="A729"/>
      <c r="B729"/>
      <c r="C729" s="2"/>
      <c r="D729" s="2"/>
      <c r="E729" s="2"/>
      <c r="F729" s="2"/>
      <c r="G729" s="2"/>
      <c r="H729" s="2"/>
      <c r="I729" s="2"/>
      <c r="J729" s="2"/>
      <c r="K729" s="2"/>
      <c r="L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AA729" s="2"/>
      <c r="AB729" s="2"/>
      <c r="AC729" s="2"/>
      <c r="AD729" s="2"/>
      <c r="AE729" s="2"/>
      <c r="AP729" s="1"/>
      <c r="AQ729" s="1"/>
      <c r="AR729" s="1"/>
      <c r="AS729" s="1"/>
      <c r="AT729" s="1"/>
      <c r="AU729" s="1"/>
    </row>
    <row r="730" spans="1:47" s="3" customFormat="1" x14ac:dyDescent="0.25">
      <c r="A730"/>
      <c r="B730"/>
      <c r="C730" s="2"/>
      <c r="D730" s="2"/>
      <c r="E730" s="2"/>
      <c r="F730" s="2"/>
      <c r="G730" s="2"/>
      <c r="H730" s="2"/>
      <c r="I730" s="2"/>
      <c r="J730" s="2"/>
      <c r="K730" s="2"/>
      <c r="L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AA730" s="2"/>
      <c r="AB730" s="2"/>
      <c r="AC730" s="2"/>
      <c r="AD730" s="2"/>
      <c r="AE730" s="2"/>
      <c r="AP730" s="1"/>
      <c r="AQ730" s="1"/>
      <c r="AR730" s="1"/>
      <c r="AS730" s="1"/>
      <c r="AT730" s="1"/>
      <c r="AU730" s="1"/>
    </row>
    <row r="731" spans="1:47" s="3" customFormat="1" x14ac:dyDescent="0.25">
      <c r="A731"/>
      <c r="B731"/>
      <c r="C731" s="2"/>
      <c r="D731" s="2"/>
      <c r="E731" s="2"/>
      <c r="F731" s="2"/>
      <c r="G731" s="2"/>
      <c r="H731" s="2"/>
      <c r="I731" s="2"/>
      <c r="J731" s="2"/>
      <c r="K731" s="2"/>
      <c r="L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AA731" s="2"/>
      <c r="AB731" s="2"/>
      <c r="AC731" s="2"/>
      <c r="AD731" s="2"/>
      <c r="AE731" s="2"/>
      <c r="AP731" s="1"/>
      <c r="AQ731" s="1"/>
      <c r="AR731" s="1"/>
      <c r="AS731" s="1"/>
      <c r="AT731" s="1"/>
      <c r="AU731" s="1"/>
    </row>
    <row r="732" spans="1:47" s="3" customFormat="1" x14ac:dyDescent="0.25">
      <c r="A732"/>
      <c r="B732"/>
      <c r="C732" s="2"/>
      <c r="D732" s="2"/>
      <c r="E732" s="2"/>
      <c r="F732" s="2"/>
      <c r="G732" s="2"/>
      <c r="H732" s="2"/>
      <c r="I732" s="2"/>
      <c r="J732" s="2"/>
      <c r="K732" s="2"/>
      <c r="L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AA732" s="2"/>
      <c r="AB732" s="2"/>
      <c r="AC732" s="2"/>
      <c r="AD732" s="2"/>
      <c r="AE732" s="2"/>
      <c r="AP732" s="1"/>
      <c r="AQ732" s="1"/>
      <c r="AR732" s="1"/>
      <c r="AS732" s="1"/>
      <c r="AT732" s="1"/>
      <c r="AU732" s="1"/>
    </row>
    <row r="733" spans="1:47" s="3" customFormat="1" x14ac:dyDescent="0.25">
      <c r="A733"/>
      <c r="B733"/>
      <c r="C733" s="2"/>
      <c r="D733" s="2"/>
      <c r="E733" s="2"/>
      <c r="F733" s="2"/>
      <c r="G733" s="2"/>
      <c r="H733" s="2"/>
      <c r="I733" s="2"/>
      <c r="J733" s="2"/>
      <c r="K733" s="2"/>
      <c r="L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AA733" s="2"/>
      <c r="AB733" s="2"/>
      <c r="AC733" s="2"/>
      <c r="AD733" s="2"/>
      <c r="AE733" s="2"/>
      <c r="AP733" s="1"/>
      <c r="AQ733" s="1"/>
      <c r="AR733" s="1"/>
      <c r="AS733" s="1"/>
      <c r="AT733" s="1"/>
      <c r="AU733" s="1"/>
    </row>
    <row r="734" spans="1:47" s="3" customFormat="1" x14ac:dyDescent="0.25">
      <c r="A734"/>
      <c r="B734"/>
      <c r="C734" s="2"/>
      <c r="D734" s="2"/>
      <c r="E734" s="2"/>
      <c r="F734" s="2"/>
      <c r="G734" s="2"/>
      <c r="H734" s="2"/>
      <c r="I734" s="2"/>
      <c r="J734" s="2"/>
      <c r="K734" s="2"/>
      <c r="L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AA734" s="2"/>
      <c r="AB734" s="2"/>
      <c r="AC734" s="2"/>
      <c r="AD734" s="2"/>
      <c r="AE734" s="2"/>
      <c r="AP734" s="1"/>
      <c r="AQ734" s="1"/>
      <c r="AR734" s="1"/>
      <c r="AS734" s="1"/>
      <c r="AT734" s="1"/>
      <c r="AU734" s="1"/>
    </row>
    <row r="735" spans="1:47" s="3" customFormat="1" x14ac:dyDescent="0.25">
      <c r="A735"/>
      <c r="B735"/>
      <c r="C735" s="2"/>
      <c r="D735" s="2"/>
      <c r="E735" s="2"/>
      <c r="F735" s="2"/>
      <c r="G735" s="2"/>
      <c r="H735" s="2"/>
      <c r="I735" s="2"/>
      <c r="J735" s="2"/>
      <c r="K735" s="2"/>
      <c r="L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AA735" s="2"/>
      <c r="AB735" s="2"/>
      <c r="AC735" s="2"/>
      <c r="AD735" s="2"/>
      <c r="AE735" s="2"/>
      <c r="AP735" s="1"/>
      <c r="AQ735" s="1"/>
      <c r="AR735" s="1"/>
      <c r="AS735" s="1"/>
      <c r="AT735" s="1"/>
      <c r="AU735" s="1"/>
    </row>
    <row r="736" spans="1:47" s="3" customFormat="1" x14ac:dyDescent="0.25">
      <c r="A736"/>
      <c r="B736"/>
      <c r="C736" s="2"/>
      <c r="D736" s="2"/>
      <c r="E736" s="2"/>
      <c r="F736" s="2"/>
      <c r="G736" s="2"/>
      <c r="H736" s="2"/>
      <c r="I736" s="2"/>
      <c r="J736" s="2"/>
      <c r="K736" s="2"/>
      <c r="L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AA736" s="2"/>
      <c r="AB736" s="2"/>
      <c r="AC736" s="2"/>
      <c r="AD736" s="2"/>
      <c r="AE736" s="2"/>
      <c r="AP736" s="1"/>
      <c r="AQ736" s="1"/>
      <c r="AR736" s="1"/>
      <c r="AS736" s="1"/>
      <c r="AT736" s="1"/>
      <c r="AU736" s="1"/>
    </row>
    <row r="737" spans="1:47" s="3" customFormat="1" x14ac:dyDescent="0.25">
      <c r="A737"/>
      <c r="B737"/>
      <c r="C737" s="2"/>
      <c r="D737" s="2"/>
      <c r="E737" s="2"/>
      <c r="F737" s="2"/>
      <c r="G737" s="2"/>
      <c r="H737" s="2"/>
      <c r="I737" s="2"/>
      <c r="J737" s="2"/>
      <c r="K737" s="2"/>
      <c r="L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AA737" s="2"/>
      <c r="AB737" s="2"/>
      <c r="AC737" s="2"/>
      <c r="AD737" s="2"/>
      <c r="AE737" s="2"/>
      <c r="AP737" s="1"/>
      <c r="AQ737" s="1"/>
      <c r="AR737" s="1"/>
      <c r="AS737" s="1"/>
      <c r="AT737" s="1"/>
      <c r="AU737" s="1"/>
    </row>
    <row r="738" spans="1:47" s="3" customFormat="1" x14ac:dyDescent="0.25">
      <c r="A738"/>
      <c r="B738"/>
      <c r="C738" s="2"/>
      <c r="D738" s="2"/>
      <c r="E738" s="2"/>
      <c r="F738" s="2"/>
      <c r="G738" s="2"/>
      <c r="H738" s="2"/>
      <c r="I738" s="2"/>
      <c r="J738" s="2"/>
      <c r="K738" s="2"/>
      <c r="L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AA738" s="2"/>
      <c r="AB738" s="2"/>
      <c r="AC738" s="2"/>
      <c r="AD738" s="2"/>
      <c r="AE738" s="2"/>
      <c r="AP738" s="1"/>
      <c r="AQ738" s="1"/>
      <c r="AR738" s="1"/>
      <c r="AS738" s="1"/>
      <c r="AT738" s="1"/>
      <c r="AU738" s="1"/>
    </row>
    <row r="739" spans="1:47" s="3" customFormat="1" x14ac:dyDescent="0.25">
      <c r="A739"/>
      <c r="B739"/>
      <c r="C739" s="2"/>
      <c r="D739" s="2"/>
      <c r="E739" s="2"/>
      <c r="F739" s="2"/>
      <c r="G739" s="2"/>
      <c r="H739" s="2"/>
      <c r="I739" s="2"/>
      <c r="J739" s="2"/>
      <c r="K739" s="2"/>
      <c r="L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AA739" s="2"/>
      <c r="AB739" s="2"/>
      <c r="AC739" s="2"/>
      <c r="AD739" s="2"/>
      <c r="AE739" s="2"/>
      <c r="AP739" s="1"/>
      <c r="AQ739" s="1"/>
      <c r="AR739" s="1"/>
      <c r="AS739" s="1"/>
      <c r="AT739" s="1"/>
      <c r="AU739" s="1"/>
    </row>
    <row r="740" spans="1:47" s="3" customFormat="1" x14ac:dyDescent="0.25">
      <c r="A740"/>
      <c r="B740"/>
      <c r="C740" s="2"/>
      <c r="D740" s="2"/>
      <c r="E740" s="2"/>
      <c r="F740" s="2"/>
      <c r="G740" s="2"/>
      <c r="H740" s="2"/>
      <c r="I740" s="2"/>
      <c r="J740" s="2"/>
      <c r="K740" s="2"/>
      <c r="L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AA740" s="2"/>
      <c r="AB740" s="2"/>
      <c r="AC740" s="2"/>
      <c r="AD740" s="2"/>
      <c r="AE740" s="2"/>
      <c r="AP740" s="1"/>
      <c r="AQ740" s="1"/>
      <c r="AR740" s="1"/>
      <c r="AS740" s="1"/>
      <c r="AT740" s="1"/>
      <c r="AU740" s="1"/>
    </row>
    <row r="741" spans="1:47" s="3" customFormat="1" x14ac:dyDescent="0.25">
      <c r="A741"/>
      <c r="B741"/>
      <c r="C741" s="2"/>
      <c r="D741" s="2"/>
      <c r="E741" s="2"/>
      <c r="F741" s="2"/>
      <c r="G741" s="2"/>
      <c r="H741" s="2"/>
      <c r="I741" s="2"/>
      <c r="J741" s="2"/>
      <c r="K741" s="2"/>
      <c r="L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AA741" s="2"/>
      <c r="AB741" s="2"/>
      <c r="AC741" s="2"/>
      <c r="AD741" s="2"/>
      <c r="AE741" s="2"/>
      <c r="AP741" s="1"/>
      <c r="AQ741" s="1"/>
      <c r="AR741" s="1"/>
      <c r="AS741" s="1"/>
      <c r="AT741" s="1"/>
      <c r="AU741" s="1"/>
    </row>
    <row r="742" spans="1:47" s="3" customFormat="1" x14ac:dyDescent="0.25">
      <c r="A742"/>
      <c r="B742"/>
      <c r="C742" s="2"/>
      <c r="D742" s="2"/>
      <c r="E742" s="2"/>
      <c r="F742" s="2"/>
      <c r="G742" s="2"/>
      <c r="H742" s="2"/>
      <c r="I742" s="2"/>
      <c r="J742" s="2"/>
      <c r="K742" s="2"/>
      <c r="L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AA742" s="2"/>
      <c r="AB742" s="2"/>
      <c r="AC742" s="2"/>
      <c r="AD742" s="2"/>
      <c r="AE742" s="2"/>
      <c r="AP742" s="1"/>
      <c r="AQ742" s="1"/>
      <c r="AR742" s="1"/>
      <c r="AS742" s="1"/>
      <c r="AT742" s="1"/>
      <c r="AU742" s="1"/>
    </row>
    <row r="743" spans="1:47" s="3" customFormat="1" x14ac:dyDescent="0.25">
      <c r="A743"/>
      <c r="B743"/>
      <c r="C743" s="2"/>
      <c r="D743" s="2"/>
      <c r="E743" s="2"/>
      <c r="F743" s="2"/>
      <c r="G743" s="2"/>
      <c r="H743" s="2"/>
      <c r="I743" s="2"/>
      <c r="J743" s="2"/>
      <c r="K743" s="2"/>
      <c r="L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AA743" s="2"/>
      <c r="AB743" s="2"/>
      <c r="AC743" s="2"/>
      <c r="AD743" s="2"/>
      <c r="AE743" s="2"/>
      <c r="AP743" s="1"/>
      <c r="AQ743" s="1"/>
      <c r="AR743" s="1"/>
      <c r="AS743" s="1"/>
      <c r="AT743" s="1"/>
      <c r="AU743" s="1"/>
    </row>
    <row r="744" spans="1:47" s="3" customFormat="1" x14ac:dyDescent="0.25">
      <c r="A744"/>
      <c r="B744"/>
      <c r="C744" s="2"/>
      <c r="D744" s="2"/>
      <c r="E744" s="2"/>
      <c r="F744" s="2"/>
      <c r="G744" s="2"/>
      <c r="H744" s="2"/>
      <c r="I744" s="2"/>
      <c r="J744" s="2"/>
      <c r="K744" s="2"/>
      <c r="L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AA744" s="2"/>
      <c r="AB744" s="2"/>
      <c r="AC744" s="2"/>
      <c r="AD744" s="2"/>
      <c r="AE744" s="2"/>
      <c r="AP744" s="1"/>
      <c r="AQ744" s="1"/>
      <c r="AR744" s="1"/>
      <c r="AS744" s="1"/>
      <c r="AT744" s="1"/>
      <c r="AU744" s="1"/>
    </row>
    <row r="745" spans="1:47" s="3" customFormat="1" x14ac:dyDescent="0.25">
      <c r="A745"/>
      <c r="B745"/>
      <c r="C745" s="2"/>
      <c r="D745" s="2"/>
      <c r="E745" s="2"/>
      <c r="F745" s="2"/>
      <c r="G745" s="2"/>
      <c r="H745" s="2"/>
      <c r="I745" s="2"/>
      <c r="J745" s="2"/>
      <c r="K745" s="2"/>
      <c r="L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AA745" s="2"/>
      <c r="AB745" s="2"/>
      <c r="AC745" s="2"/>
      <c r="AD745" s="2"/>
      <c r="AE745" s="2"/>
      <c r="AP745" s="1"/>
      <c r="AQ745" s="1"/>
      <c r="AR745" s="1"/>
      <c r="AS745" s="1"/>
      <c r="AT745" s="1"/>
      <c r="AU745" s="1"/>
    </row>
    <row r="746" spans="1:47" s="3" customFormat="1" x14ac:dyDescent="0.25">
      <c r="A746"/>
      <c r="B746"/>
      <c r="C746" s="2"/>
      <c r="D746" s="2"/>
      <c r="E746" s="2"/>
      <c r="F746" s="2"/>
      <c r="G746" s="2"/>
      <c r="H746" s="2"/>
      <c r="I746" s="2"/>
      <c r="J746" s="2"/>
      <c r="K746" s="2"/>
      <c r="L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AA746" s="2"/>
      <c r="AB746" s="2"/>
      <c r="AC746" s="2"/>
      <c r="AD746" s="2"/>
      <c r="AE746" s="2"/>
      <c r="AP746" s="1"/>
      <c r="AQ746" s="1"/>
      <c r="AR746" s="1"/>
      <c r="AS746" s="1"/>
      <c r="AT746" s="1"/>
      <c r="AU746" s="1"/>
    </row>
    <row r="747" spans="1:47" s="3" customFormat="1" x14ac:dyDescent="0.25">
      <c r="A747"/>
      <c r="B747"/>
      <c r="C747" s="2"/>
      <c r="D747" s="2"/>
      <c r="E747" s="2"/>
      <c r="F747" s="2"/>
      <c r="G747" s="2"/>
      <c r="H747" s="2"/>
      <c r="I747" s="2"/>
      <c r="J747" s="2"/>
      <c r="K747" s="2"/>
      <c r="L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AA747" s="2"/>
      <c r="AB747" s="2"/>
      <c r="AC747" s="2"/>
      <c r="AD747" s="2"/>
      <c r="AE747" s="2"/>
      <c r="AP747" s="1"/>
      <c r="AQ747" s="1"/>
      <c r="AR747" s="1"/>
      <c r="AS747" s="1"/>
      <c r="AT747" s="1"/>
      <c r="AU747" s="1"/>
    </row>
    <row r="748" spans="1:47" s="3" customFormat="1" x14ac:dyDescent="0.25">
      <c r="A748"/>
      <c r="B748"/>
      <c r="C748" s="2"/>
      <c r="D748" s="2"/>
      <c r="E748" s="2"/>
      <c r="F748" s="2"/>
      <c r="G748" s="2"/>
      <c r="H748" s="2"/>
      <c r="I748" s="2"/>
      <c r="J748" s="2"/>
      <c r="K748" s="2"/>
      <c r="L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AA748" s="2"/>
      <c r="AB748" s="2"/>
      <c r="AC748" s="2"/>
      <c r="AD748" s="2"/>
      <c r="AE748" s="2"/>
      <c r="AP748" s="1"/>
      <c r="AQ748" s="1"/>
      <c r="AR748" s="1"/>
      <c r="AS748" s="1"/>
      <c r="AT748" s="1"/>
      <c r="AU748" s="1"/>
    </row>
    <row r="749" spans="1:47" s="3" customFormat="1" x14ac:dyDescent="0.25">
      <c r="A749"/>
      <c r="B749"/>
      <c r="C749" s="2"/>
      <c r="D749" s="2"/>
      <c r="E749" s="2"/>
      <c r="F749" s="2"/>
      <c r="G749" s="2"/>
      <c r="H749" s="2"/>
      <c r="I749" s="2"/>
      <c r="J749" s="2"/>
      <c r="K749" s="2"/>
      <c r="L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AA749" s="2"/>
      <c r="AB749" s="2"/>
      <c r="AC749" s="2"/>
      <c r="AD749" s="2"/>
      <c r="AE749" s="2"/>
      <c r="AP749" s="1"/>
      <c r="AQ749" s="1"/>
      <c r="AR749" s="1"/>
      <c r="AS749" s="1"/>
      <c r="AT749" s="1"/>
      <c r="AU749" s="1"/>
    </row>
    <row r="750" spans="1:47" s="3" customFormat="1" x14ac:dyDescent="0.25">
      <c r="A750"/>
      <c r="B750"/>
      <c r="C750" s="2"/>
      <c r="D750" s="2"/>
      <c r="E750" s="2"/>
      <c r="F750" s="2"/>
      <c r="G750" s="2"/>
      <c r="H750" s="2"/>
      <c r="I750" s="2"/>
      <c r="J750" s="2"/>
      <c r="K750" s="2"/>
      <c r="L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AA750" s="2"/>
      <c r="AB750" s="2"/>
      <c r="AC750" s="2"/>
      <c r="AD750" s="2"/>
      <c r="AE750" s="2"/>
      <c r="AP750" s="1"/>
      <c r="AQ750" s="1"/>
      <c r="AR750" s="1"/>
      <c r="AS750" s="1"/>
      <c r="AT750" s="1"/>
      <c r="AU750" s="1"/>
    </row>
    <row r="751" spans="1:47" s="3" customFormat="1" x14ac:dyDescent="0.25">
      <c r="A751"/>
      <c r="B751"/>
      <c r="C751" s="2"/>
      <c r="D751" s="2"/>
      <c r="E751" s="2"/>
      <c r="F751" s="2"/>
      <c r="G751" s="2"/>
      <c r="H751" s="2"/>
      <c r="I751" s="2"/>
      <c r="J751" s="2"/>
      <c r="K751" s="2"/>
      <c r="L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AA751" s="2"/>
      <c r="AB751" s="2"/>
      <c r="AC751" s="2"/>
      <c r="AD751" s="2"/>
      <c r="AE751" s="2"/>
      <c r="AP751" s="1"/>
      <c r="AQ751" s="1"/>
      <c r="AR751" s="1"/>
      <c r="AS751" s="1"/>
      <c r="AT751" s="1"/>
      <c r="AU751" s="1"/>
    </row>
    <row r="752" spans="1:47" s="3" customFormat="1" x14ac:dyDescent="0.25">
      <c r="A752"/>
      <c r="B752"/>
      <c r="C752" s="2"/>
      <c r="D752" s="2"/>
      <c r="E752" s="2"/>
      <c r="F752" s="2"/>
      <c r="G752" s="2"/>
      <c r="H752" s="2"/>
      <c r="I752" s="2"/>
      <c r="J752" s="2"/>
      <c r="K752" s="2"/>
      <c r="L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AA752" s="2"/>
      <c r="AB752" s="2"/>
      <c r="AC752" s="2"/>
      <c r="AD752" s="2"/>
      <c r="AE752" s="2"/>
      <c r="AP752" s="1"/>
      <c r="AQ752" s="1"/>
      <c r="AR752" s="1"/>
      <c r="AS752" s="1"/>
      <c r="AT752" s="1"/>
      <c r="AU752" s="1"/>
    </row>
    <row r="753" spans="1:47" s="3" customFormat="1" x14ac:dyDescent="0.25">
      <c r="A753"/>
      <c r="B753"/>
      <c r="C753" s="2"/>
      <c r="D753" s="2"/>
      <c r="E753" s="2"/>
      <c r="F753" s="2"/>
      <c r="G753" s="2"/>
      <c r="H753" s="2"/>
      <c r="I753" s="2"/>
      <c r="J753" s="2"/>
      <c r="K753" s="2"/>
      <c r="L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AA753" s="2"/>
      <c r="AB753" s="2"/>
      <c r="AC753" s="2"/>
      <c r="AD753" s="2"/>
      <c r="AE753" s="2"/>
      <c r="AP753" s="1"/>
      <c r="AQ753" s="1"/>
      <c r="AR753" s="1"/>
      <c r="AS753" s="1"/>
      <c r="AT753" s="1"/>
      <c r="AU753" s="1"/>
    </row>
    <row r="754" spans="1:47" s="3" customFormat="1" x14ac:dyDescent="0.25">
      <c r="A754"/>
      <c r="B754"/>
      <c r="C754" s="2"/>
      <c r="D754" s="2"/>
      <c r="E754" s="2"/>
      <c r="F754" s="2"/>
      <c r="G754" s="2"/>
      <c r="H754" s="2"/>
      <c r="I754" s="2"/>
      <c r="J754" s="2"/>
      <c r="K754" s="2"/>
      <c r="L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AA754" s="2"/>
      <c r="AB754" s="2"/>
      <c r="AC754" s="2"/>
      <c r="AD754" s="2"/>
      <c r="AE754" s="2"/>
      <c r="AP754" s="1"/>
      <c r="AQ754" s="1"/>
      <c r="AR754" s="1"/>
      <c r="AS754" s="1"/>
      <c r="AT754" s="1"/>
      <c r="AU754" s="1"/>
    </row>
    <row r="755" spans="1:47" s="3" customFormat="1" x14ac:dyDescent="0.25">
      <c r="A755"/>
      <c r="B755"/>
      <c r="C755" s="2"/>
      <c r="D755" s="2"/>
      <c r="E755" s="2"/>
      <c r="F755" s="2"/>
      <c r="G755" s="2"/>
      <c r="H755" s="2"/>
      <c r="I755" s="2"/>
      <c r="J755" s="2"/>
      <c r="K755" s="2"/>
      <c r="L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AA755" s="2"/>
      <c r="AB755" s="2"/>
      <c r="AC755" s="2"/>
      <c r="AD755" s="2"/>
      <c r="AE755" s="2"/>
      <c r="AP755" s="1"/>
      <c r="AQ755" s="1"/>
      <c r="AR755" s="1"/>
      <c r="AS755" s="1"/>
      <c r="AT755" s="1"/>
      <c r="AU755" s="1"/>
    </row>
    <row r="756" spans="1:47" s="3" customFormat="1" x14ac:dyDescent="0.25">
      <c r="A756"/>
      <c r="B756"/>
      <c r="C756" s="2"/>
      <c r="D756" s="2"/>
      <c r="E756" s="2"/>
      <c r="F756" s="2"/>
      <c r="G756" s="2"/>
      <c r="H756" s="2"/>
      <c r="I756" s="2"/>
      <c r="J756" s="2"/>
      <c r="K756" s="2"/>
      <c r="L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AA756" s="2"/>
      <c r="AB756" s="2"/>
      <c r="AC756" s="2"/>
      <c r="AD756" s="2"/>
      <c r="AE756" s="2"/>
      <c r="AP756" s="1"/>
      <c r="AQ756" s="1"/>
      <c r="AR756" s="1"/>
      <c r="AS756" s="1"/>
      <c r="AT756" s="1"/>
      <c r="AU756" s="1"/>
    </row>
    <row r="757" spans="1:47" s="3" customFormat="1" x14ac:dyDescent="0.25">
      <c r="A757"/>
      <c r="B757"/>
      <c r="C757" s="2"/>
      <c r="D757" s="2"/>
      <c r="E757" s="2"/>
      <c r="F757" s="2"/>
      <c r="G757" s="2"/>
      <c r="H757" s="2"/>
      <c r="I757" s="2"/>
      <c r="J757" s="2"/>
      <c r="K757" s="2"/>
      <c r="L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AA757" s="2"/>
      <c r="AB757" s="2"/>
      <c r="AC757" s="2"/>
      <c r="AD757" s="2"/>
      <c r="AE757" s="2"/>
      <c r="AP757" s="1"/>
      <c r="AQ757" s="1"/>
      <c r="AR757" s="1"/>
      <c r="AS757" s="1"/>
      <c r="AT757" s="1"/>
      <c r="AU757" s="1"/>
    </row>
    <row r="758" spans="1:47" s="3" customFormat="1" x14ac:dyDescent="0.25">
      <c r="A758"/>
      <c r="B758"/>
      <c r="C758" s="2"/>
      <c r="D758" s="2"/>
      <c r="E758" s="2"/>
      <c r="F758" s="2"/>
      <c r="G758" s="2"/>
      <c r="H758" s="2"/>
      <c r="I758" s="2"/>
      <c r="J758" s="2"/>
      <c r="K758" s="2"/>
      <c r="L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AA758" s="2"/>
      <c r="AB758" s="2"/>
      <c r="AC758" s="2"/>
      <c r="AD758" s="2"/>
      <c r="AE758" s="2"/>
      <c r="AP758" s="1"/>
      <c r="AQ758" s="1"/>
      <c r="AR758" s="1"/>
      <c r="AS758" s="1"/>
      <c r="AT758" s="1"/>
      <c r="AU758" s="1"/>
    </row>
    <row r="759" spans="1:47" s="3" customFormat="1" x14ac:dyDescent="0.25">
      <c r="A759"/>
      <c r="B759"/>
      <c r="C759" s="2"/>
      <c r="D759" s="2"/>
      <c r="E759" s="2"/>
      <c r="F759" s="2"/>
      <c r="G759" s="2"/>
      <c r="H759" s="2"/>
      <c r="I759" s="2"/>
      <c r="J759" s="2"/>
      <c r="K759" s="2"/>
      <c r="L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AA759" s="2"/>
      <c r="AB759" s="2"/>
      <c r="AC759" s="2"/>
      <c r="AD759" s="2"/>
      <c r="AE759" s="2"/>
      <c r="AP759" s="1"/>
      <c r="AQ759" s="1"/>
      <c r="AR759" s="1"/>
      <c r="AS759" s="1"/>
      <c r="AT759" s="1"/>
      <c r="AU759" s="1"/>
    </row>
    <row r="760" spans="1:47" s="3" customFormat="1" x14ac:dyDescent="0.25">
      <c r="A760"/>
      <c r="B760"/>
      <c r="C760" s="2"/>
      <c r="D760" s="2"/>
      <c r="E760" s="2"/>
      <c r="F760" s="2"/>
      <c r="G760" s="2"/>
      <c r="H760" s="2"/>
      <c r="I760" s="2"/>
      <c r="J760" s="2"/>
      <c r="K760" s="2"/>
      <c r="L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AA760" s="2"/>
      <c r="AB760" s="2"/>
      <c r="AC760" s="2"/>
      <c r="AD760" s="2"/>
      <c r="AE760" s="2"/>
      <c r="AP760" s="1"/>
      <c r="AQ760" s="1"/>
      <c r="AR760" s="1"/>
      <c r="AS760" s="1"/>
      <c r="AT760" s="1"/>
      <c r="AU760" s="1"/>
    </row>
    <row r="761" spans="1:47" s="3" customFormat="1" x14ac:dyDescent="0.25">
      <c r="A761"/>
      <c r="B761"/>
      <c r="C761" s="2"/>
      <c r="D761" s="2"/>
      <c r="E761" s="2"/>
      <c r="F761" s="2"/>
      <c r="G761" s="2"/>
      <c r="H761" s="2"/>
      <c r="I761" s="2"/>
      <c r="J761" s="2"/>
      <c r="K761" s="2"/>
      <c r="L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AA761" s="2"/>
      <c r="AB761" s="2"/>
      <c r="AC761" s="2"/>
      <c r="AD761" s="2"/>
      <c r="AE761" s="2"/>
      <c r="AP761" s="1"/>
      <c r="AQ761" s="1"/>
      <c r="AR761" s="1"/>
      <c r="AS761" s="1"/>
      <c r="AT761" s="1"/>
      <c r="AU761" s="1"/>
    </row>
    <row r="762" spans="1:47" s="3" customFormat="1" x14ac:dyDescent="0.25">
      <c r="A762"/>
      <c r="B762"/>
      <c r="C762" s="2"/>
      <c r="D762" s="2"/>
      <c r="E762" s="2"/>
      <c r="F762" s="2"/>
      <c r="G762" s="2"/>
      <c r="H762" s="2"/>
      <c r="I762" s="2"/>
      <c r="J762" s="2"/>
      <c r="K762" s="2"/>
      <c r="L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AA762" s="2"/>
      <c r="AB762" s="2"/>
      <c r="AC762" s="2"/>
      <c r="AD762" s="2"/>
      <c r="AE762" s="2"/>
      <c r="AP762" s="1"/>
      <c r="AQ762" s="1"/>
      <c r="AR762" s="1"/>
      <c r="AS762" s="1"/>
      <c r="AT762" s="1"/>
      <c r="AU762" s="1"/>
    </row>
    <row r="763" spans="1:47" s="3" customFormat="1" x14ac:dyDescent="0.25">
      <c r="A763"/>
      <c r="B763"/>
      <c r="C763" s="2"/>
      <c r="D763" s="2"/>
      <c r="E763" s="2"/>
      <c r="F763" s="2"/>
      <c r="G763" s="2"/>
      <c r="H763" s="2"/>
      <c r="I763" s="2"/>
      <c r="J763" s="2"/>
      <c r="K763" s="2"/>
      <c r="L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AA763" s="2"/>
      <c r="AB763" s="2"/>
      <c r="AC763" s="2"/>
      <c r="AD763" s="2"/>
      <c r="AE763" s="2"/>
      <c r="AP763" s="1"/>
      <c r="AQ763" s="1"/>
      <c r="AR763" s="1"/>
      <c r="AS763" s="1"/>
      <c r="AT763" s="1"/>
      <c r="AU763" s="1"/>
    </row>
    <row r="764" spans="1:47" s="3" customFormat="1" x14ac:dyDescent="0.25">
      <c r="A764"/>
      <c r="B764"/>
      <c r="C764" s="2"/>
      <c r="D764" s="2"/>
      <c r="E764" s="2"/>
      <c r="F764" s="2"/>
      <c r="G764" s="2"/>
      <c r="H764" s="2"/>
      <c r="I764" s="2"/>
      <c r="J764" s="2"/>
      <c r="K764" s="2"/>
      <c r="L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AA764" s="2"/>
      <c r="AB764" s="2"/>
      <c r="AC764" s="2"/>
      <c r="AD764" s="2"/>
      <c r="AE764" s="2"/>
      <c r="AP764" s="1"/>
      <c r="AQ764" s="1"/>
      <c r="AR764" s="1"/>
      <c r="AS764" s="1"/>
      <c r="AT764" s="1"/>
      <c r="AU764" s="1"/>
    </row>
    <row r="765" spans="1:47" s="3" customFormat="1" x14ac:dyDescent="0.25">
      <c r="A765"/>
      <c r="B765"/>
      <c r="C765" s="2"/>
      <c r="D765" s="2"/>
      <c r="E765" s="2"/>
      <c r="F765" s="2"/>
      <c r="G765" s="2"/>
      <c r="H765" s="2"/>
      <c r="I765" s="2"/>
      <c r="J765" s="2"/>
      <c r="K765" s="2"/>
      <c r="L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AA765" s="2"/>
      <c r="AB765" s="2"/>
      <c r="AC765" s="2"/>
      <c r="AD765" s="2"/>
      <c r="AE765" s="2"/>
      <c r="AP765" s="1"/>
      <c r="AQ765" s="1"/>
      <c r="AR765" s="1"/>
      <c r="AS765" s="1"/>
      <c r="AT765" s="1"/>
      <c r="AU765" s="1"/>
    </row>
    <row r="766" spans="1:47" s="3" customFormat="1" x14ac:dyDescent="0.25">
      <c r="A766"/>
      <c r="B766"/>
      <c r="C766" s="2"/>
      <c r="D766" s="2"/>
      <c r="E766" s="2"/>
      <c r="F766" s="2"/>
      <c r="G766" s="2"/>
      <c r="H766" s="2"/>
      <c r="I766" s="2"/>
      <c r="J766" s="2"/>
      <c r="K766" s="2"/>
      <c r="L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AA766" s="2"/>
      <c r="AB766" s="2"/>
      <c r="AC766" s="2"/>
      <c r="AD766" s="2"/>
      <c r="AE766" s="2"/>
      <c r="AP766" s="1"/>
      <c r="AQ766" s="1"/>
      <c r="AR766" s="1"/>
      <c r="AS766" s="1"/>
      <c r="AT766" s="1"/>
      <c r="AU766" s="1"/>
    </row>
    <row r="767" spans="1:47" s="3" customFormat="1" x14ac:dyDescent="0.25">
      <c r="A767"/>
      <c r="B767"/>
      <c r="C767" s="2"/>
      <c r="D767" s="2"/>
      <c r="E767" s="2"/>
      <c r="F767" s="2"/>
      <c r="G767" s="2"/>
      <c r="H767" s="2"/>
      <c r="I767" s="2"/>
      <c r="J767" s="2"/>
      <c r="K767" s="2"/>
      <c r="L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AA767" s="2"/>
      <c r="AB767" s="2"/>
      <c r="AC767" s="2"/>
      <c r="AD767" s="2"/>
      <c r="AE767" s="2"/>
      <c r="AP767" s="1"/>
      <c r="AQ767" s="1"/>
      <c r="AR767" s="1"/>
      <c r="AS767" s="1"/>
      <c r="AT767" s="1"/>
      <c r="AU767" s="1"/>
    </row>
    <row r="768" spans="1:47" s="3" customFormat="1" x14ac:dyDescent="0.25">
      <c r="A768"/>
      <c r="B768"/>
      <c r="C768" s="2"/>
      <c r="D768" s="2"/>
      <c r="E768" s="2"/>
      <c r="F768" s="2"/>
      <c r="G768" s="2"/>
      <c r="H768" s="2"/>
      <c r="I768" s="2"/>
      <c r="J768" s="2"/>
      <c r="K768" s="2"/>
      <c r="L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AA768" s="2"/>
      <c r="AB768" s="2"/>
      <c r="AC768" s="2"/>
      <c r="AD768" s="2"/>
      <c r="AE768" s="2"/>
      <c r="AP768" s="1"/>
      <c r="AQ768" s="1"/>
      <c r="AR768" s="1"/>
      <c r="AS768" s="1"/>
      <c r="AT768" s="1"/>
      <c r="AU768" s="1"/>
    </row>
    <row r="769" spans="1:47" s="3" customFormat="1" x14ac:dyDescent="0.25">
      <c r="A769"/>
      <c r="B769"/>
      <c r="C769" s="2"/>
      <c r="D769" s="2"/>
      <c r="E769" s="2"/>
      <c r="F769" s="2"/>
      <c r="G769" s="2"/>
      <c r="H769" s="2"/>
      <c r="I769" s="2"/>
      <c r="J769" s="2"/>
      <c r="K769" s="2"/>
      <c r="L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AA769" s="2"/>
      <c r="AB769" s="2"/>
      <c r="AC769" s="2"/>
      <c r="AD769" s="2"/>
      <c r="AE769" s="2"/>
      <c r="AP769" s="1"/>
      <c r="AQ769" s="1"/>
      <c r="AR769" s="1"/>
      <c r="AS769" s="1"/>
      <c r="AT769" s="1"/>
      <c r="AU769" s="1"/>
    </row>
    <row r="770" spans="1:47" s="3" customFormat="1" x14ac:dyDescent="0.25">
      <c r="A770"/>
      <c r="B770"/>
      <c r="C770" s="2"/>
      <c r="D770" s="2"/>
      <c r="E770" s="2"/>
      <c r="F770" s="2"/>
      <c r="G770" s="2"/>
      <c r="H770" s="2"/>
      <c r="I770" s="2"/>
      <c r="J770" s="2"/>
      <c r="K770" s="2"/>
      <c r="L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AA770" s="2"/>
      <c r="AB770" s="2"/>
      <c r="AC770" s="2"/>
      <c r="AD770" s="2"/>
      <c r="AE770" s="2"/>
      <c r="AP770" s="1"/>
      <c r="AQ770" s="1"/>
      <c r="AR770" s="1"/>
      <c r="AS770" s="1"/>
      <c r="AT770" s="1"/>
      <c r="AU770" s="1"/>
    </row>
    <row r="771" spans="1:47" s="3" customFormat="1" x14ac:dyDescent="0.25">
      <c r="A771"/>
      <c r="B771"/>
      <c r="C771" s="2"/>
      <c r="D771" s="2"/>
      <c r="E771" s="2"/>
      <c r="F771" s="2"/>
      <c r="G771" s="2"/>
      <c r="H771" s="2"/>
      <c r="I771" s="2"/>
      <c r="J771" s="2"/>
      <c r="K771" s="2"/>
      <c r="L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AA771" s="2"/>
      <c r="AB771" s="2"/>
      <c r="AC771" s="2"/>
      <c r="AD771" s="2"/>
      <c r="AE771" s="2"/>
      <c r="AP771" s="1"/>
      <c r="AQ771" s="1"/>
      <c r="AR771" s="1"/>
      <c r="AS771" s="1"/>
      <c r="AT771" s="1"/>
      <c r="AU771" s="1"/>
    </row>
    <row r="772" spans="1:47" s="3" customFormat="1" x14ac:dyDescent="0.25">
      <c r="A772"/>
      <c r="B772"/>
      <c r="C772" s="2"/>
      <c r="D772" s="2"/>
      <c r="E772" s="2"/>
      <c r="F772" s="2"/>
      <c r="G772" s="2"/>
      <c r="H772" s="2"/>
      <c r="I772" s="2"/>
      <c r="J772" s="2"/>
      <c r="K772" s="2"/>
      <c r="L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AA772" s="2"/>
      <c r="AB772" s="2"/>
      <c r="AC772" s="2"/>
      <c r="AD772" s="2"/>
      <c r="AE772" s="2"/>
      <c r="AP772" s="1"/>
      <c r="AQ772" s="1"/>
      <c r="AR772" s="1"/>
      <c r="AS772" s="1"/>
      <c r="AT772" s="1"/>
      <c r="AU772" s="1"/>
    </row>
    <row r="773" spans="1:47" s="3" customFormat="1" x14ac:dyDescent="0.25">
      <c r="A773"/>
      <c r="B773"/>
      <c r="C773" s="2"/>
      <c r="D773" s="2"/>
      <c r="E773" s="2"/>
      <c r="F773" s="2"/>
      <c r="G773" s="2"/>
      <c r="H773" s="2"/>
      <c r="I773" s="2"/>
      <c r="J773" s="2"/>
      <c r="K773" s="2"/>
      <c r="L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AA773" s="2"/>
      <c r="AB773" s="2"/>
      <c r="AC773" s="2"/>
      <c r="AD773" s="2"/>
      <c r="AE773" s="2"/>
      <c r="AP773" s="1"/>
      <c r="AQ773" s="1"/>
      <c r="AR773" s="1"/>
      <c r="AS773" s="1"/>
      <c r="AT773" s="1"/>
      <c r="AU773" s="1"/>
    </row>
    <row r="774" spans="1:47" s="3" customFormat="1" x14ac:dyDescent="0.25">
      <c r="A774"/>
      <c r="B774"/>
      <c r="C774" s="2"/>
      <c r="D774" s="2"/>
      <c r="E774" s="2"/>
      <c r="F774" s="2"/>
      <c r="G774" s="2"/>
      <c r="H774" s="2"/>
      <c r="I774" s="2"/>
      <c r="J774" s="2"/>
      <c r="K774" s="2"/>
      <c r="L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AA774" s="2"/>
      <c r="AB774" s="2"/>
      <c r="AC774" s="2"/>
      <c r="AD774" s="2"/>
      <c r="AE774" s="2"/>
      <c r="AP774" s="1"/>
      <c r="AQ774" s="1"/>
      <c r="AR774" s="1"/>
      <c r="AS774" s="1"/>
      <c r="AT774" s="1"/>
      <c r="AU774" s="1"/>
    </row>
    <row r="775" spans="1:47" s="3" customFormat="1" x14ac:dyDescent="0.25">
      <c r="A775"/>
      <c r="B775"/>
      <c r="C775" s="2"/>
      <c r="D775" s="2"/>
      <c r="E775" s="2"/>
      <c r="F775" s="2"/>
      <c r="G775" s="2"/>
      <c r="H775" s="2"/>
      <c r="I775" s="2"/>
      <c r="J775" s="2"/>
      <c r="K775" s="2"/>
      <c r="L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AA775" s="2"/>
      <c r="AB775" s="2"/>
      <c r="AC775" s="2"/>
      <c r="AD775" s="2"/>
      <c r="AE775" s="2"/>
      <c r="AP775" s="1"/>
      <c r="AQ775" s="1"/>
      <c r="AR775" s="1"/>
      <c r="AS775" s="1"/>
      <c r="AT775" s="1"/>
      <c r="AU775" s="1"/>
    </row>
    <row r="776" spans="1:47" s="3" customFormat="1" x14ac:dyDescent="0.25">
      <c r="A776"/>
      <c r="B776"/>
      <c r="C776" s="2"/>
      <c r="D776" s="2"/>
      <c r="E776" s="2"/>
      <c r="F776" s="2"/>
      <c r="G776" s="2"/>
      <c r="H776" s="2"/>
      <c r="I776" s="2"/>
      <c r="J776" s="2"/>
      <c r="K776" s="2"/>
      <c r="L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AA776" s="2"/>
      <c r="AB776" s="2"/>
      <c r="AC776" s="2"/>
      <c r="AD776" s="2"/>
      <c r="AE776" s="2"/>
      <c r="AP776" s="1"/>
      <c r="AQ776" s="1"/>
      <c r="AR776" s="1"/>
      <c r="AS776" s="1"/>
      <c r="AT776" s="1"/>
      <c r="AU776" s="1"/>
    </row>
    <row r="777" spans="1:47" s="3" customFormat="1" x14ac:dyDescent="0.25">
      <c r="A777"/>
      <c r="B777"/>
      <c r="C777" s="2"/>
      <c r="D777" s="2"/>
      <c r="E777" s="2"/>
      <c r="F777" s="2"/>
      <c r="G777" s="2"/>
      <c r="H777" s="2"/>
      <c r="I777" s="2"/>
      <c r="J777" s="2"/>
      <c r="K777" s="2"/>
      <c r="L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AA777" s="2"/>
      <c r="AB777" s="2"/>
      <c r="AC777" s="2"/>
      <c r="AD777" s="2"/>
      <c r="AE777" s="2"/>
      <c r="AP777" s="1"/>
      <c r="AQ777" s="1"/>
      <c r="AR777" s="1"/>
      <c r="AS777" s="1"/>
      <c r="AT777" s="1"/>
      <c r="AU777" s="1"/>
    </row>
    <row r="778" spans="1:47" s="3" customFormat="1" x14ac:dyDescent="0.25">
      <c r="A778"/>
      <c r="B778"/>
      <c r="C778" s="2"/>
      <c r="D778" s="2"/>
      <c r="E778" s="2"/>
      <c r="F778" s="2"/>
      <c r="G778" s="2"/>
      <c r="H778" s="2"/>
      <c r="I778" s="2"/>
      <c r="J778" s="2"/>
      <c r="K778" s="2"/>
      <c r="L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AA778" s="2"/>
      <c r="AB778" s="2"/>
      <c r="AC778" s="2"/>
      <c r="AD778" s="2"/>
      <c r="AE778" s="2"/>
      <c r="AP778" s="1"/>
      <c r="AQ778" s="1"/>
      <c r="AR778" s="1"/>
      <c r="AS778" s="1"/>
      <c r="AT778" s="1"/>
      <c r="AU778" s="1"/>
    </row>
    <row r="779" spans="1:47" s="3" customFormat="1" x14ac:dyDescent="0.25">
      <c r="A779"/>
      <c r="B779"/>
      <c r="C779" s="2"/>
      <c r="D779" s="2"/>
      <c r="E779" s="2"/>
      <c r="F779" s="2"/>
      <c r="G779" s="2"/>
      <c r="H779" s="2"/>
      <c r="I779" s="2"/>
      <c r="J779" s="2"/>
      <c r="K779" s="2"/>
      <c r="L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AA779" s="2"/>
      <c r="AB779" s="2"/>
      <c r="AC779" s="2"/>
      <c r="AD779" s="2"/>
      <c r="AE779" s="2"/>
      <c r="AP779" s="1"/>
      <c r="AQ779" s="1"/>
      <c r="AR779" s="1"/>
      <c r="AS779" s="1"/>
      <c r="AT779" s="1"/>
      <c r="AU779" s="1"/>
    </row>
    <row r="780" spans="1:47" s="3" customFormat="1" x14ac:dyDescent="0.25">
      <c r="A780"/>
      <c r="B780"/>
      <c r="C780" s="2"/>
      <c r="D780" s="2"/>
      <c r="E780" s="2"/>
      <c r="F780" s="2"/>
      <c r="G780" s="2"/>
      <c r="H780" s="2"/>
      <c r="I780" s="2"/>
      <c r="J780" s="2"/>
      <c r="K780" s="2"/>
      <c r="L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AA780" s="2"/>
      <c r="AB780" s="2"/>
      <c r="AC780" s="2"/>
      <c r="AD780" s="2"/>
      <c r="AE780" s="2"/>
      <c r="AP780" s="1"/>
      <c r="AQ780" s="1"/>
      <c r="AR780" s="1"/>
      <c r="AS780" s="1"/>
      <c r="AT780" s="1"/>
      <c r="AU780" s="1"/>
    </row>
    <row r="781" spans="1:47" s="3" customFormat="1" x14ac:dyDescent="0.25">
      <c r="A781"/>
      <c r="B781"/>
      <c r="C781" s="2"/>
      <c r="D781" s="2"/>
      <c r="E781" s="2"/>
      <c r="F781" s="2"/>
      <c r="G781" s="2"/>
      <c r="H781" s="2"/>
      <c r="I781" s="2"/>
      <c r="J781" s="2"/>
      <c r="K781" s="2"/>
      <c r="L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AA781" s="2"/>
      <c r="AB781" s="2"/>
      <c r="AC781" s="2"/>
      <c r="AD781" s="2"/>
      <c r="AE781" s="2"/>
      <c r="AP781" s="1"/>
      <c r="AQ781" s="1"/>
      <c r="AR781" s="1"/>
      <c r="AS781" s="1"/>
      <c r="AT781" s="1"/>
      <c r="AU781" s="1"/>
    </row>
    <row r="782" spans="1:47" s="3" customFormat="1" x14ac:dyDescent="0.25">
      <c r="A782"/>
      <c r="B782"/>
      <c r="C782" s="2"/>
      <c r="D782" s="2"/>
      <c r="E782" s="2"/>
      <c r="F782" s="2"/>
      <c r="G782" s="2"/>
      <c r="H782" s="2"/>
      <c r="I782" s="2"/>
      <c r="J782" s="2"/>
      <c r="K782" s="2"/>
      <c r="L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AA782" s="2"/>
      <c r="AB782" s="2"/>
      <c r="AC782" s="2"/>
      <c r="AD782" s="2"/>
      <c r="AE782" s="2"/>
      <c r="AP782" s="1"/>
      <c r="AQ782" s="1"/>
      <c r="AR782" s="1"/>
      <c r="AS782" s="1"/>
      <c r="AT782" s="1"/>
      <c r="AU782" s="1"/>
    </row>
    <row r="783" spans="1:47" s="3" customFormat="1" x14ac:dyDescent="0.25">
      <c r="A783"/>
      <c r="B783"/>
      <c r="C783" s="2"/>
      <c r="D783" s="2"/>
      <c r="E783" s="2"/>
      <c r="F783" s="2"/>
      <c r="G783" s="2"/>
      <c r="H783" s="2"/>
      <c r="I783" s="2"/>
      <c r="J783" s="2"/>
      <c r="K783" s="2"/>
      <c r="L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AA783" s="2"/>
      <c r="AB783" s="2"/>
      <c r="AC783" s="2"/>
      <c r="AD783" s="2"/>
      <c r="AE783" s="2"/>
      <c r="AP783" s="1"/>
      <c r="AQ783" s="1"/>
      <c r="AR783" s="1"/>
      <c r="AS783" s="1"/>
      <c r="AT783" s="1"/>
      <c r="AU783" s="1"/>
    </row>
    <row r="784" spans="1:47" s="3" customFormat="1" x14ac:dyDescent="0.25">
      <c r="A784"/>
      <c r="B784"/>
      <c r="C784" s="2"/>
      <c r="D784" s="2"/>
      <c r="E784" s="2"/>
      <c r="F784" s="2"/>
      <c r="G784" s="2"/>
      <c r="H784" s="2"/>
      <c r="I784" s="2"/>
      <c r="J784" s="2"/>
      <c r="K784" s="2"/>
      <c r="L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AA784" s="2"/>
      <c r="AB784" s="2"/>
      <c r="AC784" s="2"/>
      <c r="AD784" s="2"/>
      <c r="AE784" s="2"/>
      <c r="AP784" s="1"/>
      <c r="AQ784" s="1"/>
      <c r="AR784" s="1"/>
      <c r="AS784" s="1"/>
      <c r="AT784" s="1"/>
      <c r="AU784" s="1"/>
    </row>
    <row r="785" spans="1:47" s="3" customFormat="1" x14ac:dyDescent="0.25">
      <c r="A785"/>
      <c r="B785"/>
      <c r="C785" s="2"/>
      <c r="D785" s="2"/>
      <c r="E785" s="2"/>
      <c r="F785" s="2"/>
      <c r="G785" s="2"/>
      <c r="H785" s="2"/>
      <c r="I785" s="2"/>
      <c r="J785" s="2"/>
      <c r="K785" s="2"/>
      <c r="L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AA785" s="2"/>
      <c r="AB785" s="2"/>
      <c r="AC785" s="2"/>
      <c r="AD785" s="2"/>
      <c r="AE785" s="2"/>
      <c r="AP785" s="1"/>
      <c r="AQ785" s="1"/>
      <c r="AR785" s="1"/>
      <c r="AS785" s="1"/>
      <c r="AT785" s="1"/>
      <c r="AU785" s="1"/>
    </row>
    <row r="786" spans="1:47" s="3" customFormat="1" x14ac:dyDescent="0.25">
      <c r="A786"/>
      <c r="B786"/>
      <c r="C786" s="2"/>
      <c r="D786" s="2"/>
      <c r="E786" s="2"/>
      <c r="F786" s="2"/>
      <c r="G786" s="2"/>
      <c r="H786" s="2"/>
      <c r="I786" s="2"/>
      <c r="J786" s="2"/>
      <c r="K786" s="2"/>
      <c r="L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AA786" s="2"/>
      <c r="AB786" s="2"/>
      <c r="AC786" s="2"/>
      <c r="AD786" s="2"/>
      <c r="AE786" s="2"/>
      <c r="AP786" s="1"/>
      <c r="AQ786" s="1"/>
      <c r="AR786" s="1"/>
      <c r="AS786" s="1"/>
      <c r="AT786" s="1"/>
      <c r="AU786" s="1"/>
    </row>
    <row r="787" spans="1:47" s="3" customFormat="1" x14ac:dyDescent="0.25">
      <c r="A787"/>
      <c r="B787"/>
      <c r="C787" s="2"/>
      <c r="D787" s="2"/>
      <c r="E787" s="2"/>
      <c r="F787" s="2"/>
      <c r="G787" s="2"/>
      <c r="H787" s="2"/>
      <c r="I787" s="2"/>
      <c r="J787" s="2"/>
      <c r="K787" s="2"/>
      <c r="L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AA787" s="2"/>
      <c r="AB787" s="2"/>
      <c r="AC787" s="2"/>
      <c r="AD787" s="2"/>
      <c r="AE787" s="2"/>
      <c r="AP787" s="1"/>
      <c r="AQ787" s="1"/>
      <c r="AR787" s="1"/>
      <c r="AS787" s="1"/>
      <c r="AT787" s="1"/>
      <c r="AU787" s="1"/>
    </row>
    <row r="788" spans="1:47" s="3" customFormat="1" x14ac:dyDescent="0.25">
      <c r="A788"/>
      <c r="B788"/>
      <c r="C788" s="2"/>
      <c r="D788" s="2"/>
      <c r="E788" s="2"/>
      <c r="F788" s="2"/>
      <c r="G788" s="2"/>
      <c r="H788" s="2"/>
      <c r="I788" s="2"/>
      <c r="J788" s="2"/>
      <c r="K788" s="2"/>
      <c r="L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AA788" s="2"/>
      <c r="AB788" s="2"/>
      <c r="AC788" s="2"/>
      <c r="AD788" s="2"/>
      <c r="AE788" s="2"/>
      <c r="AP788" s="1"/>
      <c r="AQ788" s="1"/>
      <c r="AR788" s="1"/>
      <c r="AS788" s="1"/>
      <c r="AT788" s="1"/>
      <c r="AU788" s="1"/>
    </row>
    <row r="789" spans="1:47" s="3" customFormat="1" x14ac:dyDescent="0.25">
      <c r="A789"/>
      <c r="B789"/>
      <c r="C789" s="2"/>
      <c r="D789" s="2"/>
      <c r="E789" s="2"/>
      <c r="F789" s="2"/>
      <c r="G789" s="2"/>
      <c r="H789" s="2"/>
      <c r="I789" s="2"/>
      <c r="J789" s="2"/>
      <c r="K789" s="2"/>
      <c r="L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AA789" s="2"/>
      <c r="AB789" s="2"/>
      <c r="AC789" s="2"/>
      <c r="AD789" s="2"/>
      <c r="AE789" s="2"/>
      <c r="AP789" s="1"/>
      <c r="AQ789" s="1"/>
      <c r="AR789" s="1"/>
      <c r="AS789" s="1"/>
      <c r="AT789" s="1"/>
      <c r="AU789" s="1"/>
    </row>
    <row r="790" spans="1:47" s="3" customFormat="1" x14ac:dyDescent="0.25">
      <c r="A790"/>
      <c r="B790"/>
      <c r="C790" s="2"/>
      <c r="D790" s="2"/>
      <c r="E790" s="2"/>
      <c r="F790" s="2"/>
      <c r="G790" s="2"/>
      <c r="H790" s="2"/>
      <c r="I790" s="2"/>
      <c r="J790" s="2"/>
      <c r="K790" s="2"/>
      <c r="L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AA790" s="2"/>
      <c r="AB790" s="2"/>
      <c r="AC790" s="2"/>
      <c r="AD790" s="2"/>
      <c r="AE790" s="2"/>
      <c r="AP790" s="1"/>
      <c r="AQ790" s="1"/>
      <c r="AR790" s="1"/>
      <c r="AS790" s="1"/>
      <c r="AT790" s="1"/>
      <c r="AU790" s="1"/>
    </row>
    <row r="791" spans="1:47" s="3" customFormat="1" x14ac:dyDescent="0.25">
      <c r="A791"/>
      <c r="B791"/>
      <c r="C791" s="2"/>
      <c r="D791" s="2"/>
      <c r="E791" s="2"/>
      <c r="F791" s="2"/>
      <c r="G791" s="2"/>
      <c r="H791" s="2"/>
      <c r="I791" s="2"/>
      <c r="J791" s="2"/>
      <c r="K791" s="2"/>
      <c r="L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AA791" s="2"/>
      <c r="AB791" s="2"/>
      <c r="AC791" s="2"/>
      <c r="AD791" s="2"/>
      <c r="AE791" s="2"/>
      <c r="AP791" s="1"/>
      <c r="AQ791" s="1"/>
      <c r="AR791" s="1"/>
      <c r="AS791" s="1"/>
      <c r="AT791" s="1"/>
      <c r="AU791" s="1"/>
    </row>
    <row r="792" spans="1:47" s="3" customFormat="1" x14ac:dyDescent="0.25">
      <c r="A792"/>
      <c r="B792"/>
      <c r="C792" s="2"/>
      <c r="D792" s="2"/>
      <c r="E792" s="2"/>
      <c r="F792" s="2"/>
      <c r="G792" s="2"/>
      <c r="H792" s="2"/>
      <c r="I792" s="2"/>
      <c r="J792" s="2"/>
      <c r="K792" s="2"/>
      <c r="L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AA792" s="2"/>
      <c r="AB792" s="2"/>
      <c r="AC792" s="2"/>
      <c r="AD792" s="2"/>
      <c r="AE792" s="2"/>
      <c r="AP792" s="1"/>
      <c r="AQ792" s="1"/>
      <c r="AR792" s="1"/>
      <c r="AS792" s="1"/>
      <c r="AT792" s="1"/>
      <c r="AU792" s="1"/>
    </row>
    <row r="793" spans="1:47" s="3" customFormat="1" x14ac:dyDescent="0.25">
      <c r="A793"/>
      <c r="B793"/>
      <c r="C793" s="2"/>
      <c r="D793" s="2"/>
      <c r="E793" s="2"/>
      <c r="F793" s="2"/>
      <c r="G793" s="2"/>
      <c r="H793" s="2"/>
      <c r="I793" s="2"/>
      <c r="J793" s="2"/>
      <c r="K793" s="2"/>
      <c r="L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AA793" s="2"/>
      <c r="AB793" s="2"/>
      <c r="AC793" s="2"/>
      <c r="AD793" s="2"/>
      <c r="AE793" s="2"/>
      <c r="AP793" s="1"/>
      <c r="AQ793" s="1"/>
      <c r="AR793" s="1"/>
      <c r="AS793" s="1"/>
      <c r="AT793" s="1"/>
      <c r="AU793" s="1"/>
    </row>
    <row r="794" spans="1:47" s="3" customFormat="1" x14ac:dyDescent="0.25">
      <c r="A794"/>
      <c r="B794"/>
      <c r="C794" s="2"/>
      <c r="D794" s="2"/>
      <c r="E794" s="2"/>
      <c r="F794" s="2"/>
      <c r="G794" s="2"/>
      <c r="H794" s="2"/>
      <c r="I794" s="2"/>
      <c r="J794" s="2"/>
      <c r="K794" s="2"/>
      <c r="L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AA794" s="2"/>
      <c r="AB794" s="2"/>
      <c r="AC794" s="2"/>
      <c r="AD794" s="2"/>
      <c r="AE794" s="2"/>
      <c r="AP794" s="1"/>
      <c r="AQ794" s="1"/>
      <c r="AR794" s="1"/>
      <c r="AS794" s="1"/>
      <c r="AT794" s="1"/>
      <c r="AU794" s="1"/>
    </row>
    <row r="795" spans="1:47" s="3" customFormat="1" x14ac:dyDescent="0.25">
      <c r="A795"/>
      <c r="B795"/>
      <c r="C795" s="2"/>
      <c r="D795" s="2"/>
      <c r="E795" s="2"/>
      <c r="F795" s="2"/>
      <c r="G795" s="2"/>
      <c r="H795" s="2"/>
      <c r="I795" s="2"/>
      <c r="J795" s="2"/>
      <c r="K795" s="2"/>
      <c r="L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AA795" s="2"/>
      <c r="AB795" s="2"/>
      <c r="AC795" s="2"/>
      <c r="AD795" s="2"/>
      <c r="AE795" s="2"/>
      <c r="AP795" s="1"/>
      <c r="AQ795" s="1"/>
      <c r="AR795" s="1"/>
      <c r="AS795" s="1"/>
      <c r="AT795" s="1"/>
      <c r="AU795" s="1"/>
    </row>
    <row r="796" spans="1:47" s="3" customFormat="1" x14ac:dyDescent="0.25">
      <c r="A796"/>
      <c r="B796"/>
      <c r="C796" s="2"/>
      <c r="D796" s="2"/>
      <c r="E796" s="2"/>
      <c r="F796" s="2"/>
      <c r="G796" s="2"/>
      <c r="H796" s="2"/>
      <c r="I796" s="2"/>
      <c r="J796" s="2"/>
      <c r="K796" s="2"/>
      <c r="L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AA796" s="2"/>
      <c r="AB796" s="2"/>
      <c r="AC796" s="2"/>
      <c r="AD796" s="2"/>
      <c r="AE796" s="2"/>
      <c r="AP796" s="1"/>
      <c r="AQ796" s="1"/>
      <c r="AR796" s="1"/>
      <c r="AS796" s="1"/>
      <c r="AT796" s="1"/>
      <c r="AU796" s="1"/>
    </row>
    <row r="797" spans="1:47" s="3" customFormat="1" x14ac:dyDescent="0.25">
      <c r="A797"/>
      <c r="B797"/>
      <c r="C797" s="2"/>
      <c r="D797" s="2"/>
      <c r="E797" s="2"/>
      <c r="F797" s="2"/>
      <c r="G797" s="2"/>
      <c r="H797" s="2"/>
      <c r="I797" s="2"/>
      <c r="J797" s="2"/>
      <c r="K797" s="2"/>
      <c r="L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AA797" s="2"/>
      <c r="AB797" s="2"/>
      <c r="AC797" s="2"/>
      <c r="AD797" s="2"/>
      <c r="AE797" s="2"/>
      <c r="AP797" s="1"/>
      <c r="AQ797" s="1"/>
      <c r="AR797" s="1"/>
      <c r="AS797" s="1"/>
      <c r="AT797" s="1"/>
      <c r="AU797" s="1"/>
    </row>
    <row r="798" spans="1:47" s="3" customFormat="1" x14ac:dyDescent="0.25">
      <c r="A798"/>
      <c r="B798"/>
      <c r="C798" s="2"/>
      <c r="D798" s="2"/>
      <c r="E798" s="2"/>
      <c r="F798" s="2"/>
      <c r="G798" s="2"/>
      <c r="H798" s="2"/>
      <c r="I798" s="2"/>
      <c r="J798" s="2"/>
      <c r="K798" s="2"/>
      <c r="L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AA798" s="2"/>
      <c r="AB798" s="2"/>
      <c r="AC798" s="2"/>
      <c r="AD798" s="2"/>
      <c r="AE798" s="2"/>
      <c r="AP798" s="1"/>
      <c r="AQ798" s="1"/>
      <c r="AR798" s="1"/>
      <c r="AS798" s="1"/>
      <c r="AT798" s="1"/>
      <c r="AU798" s="1"/>
    </row>
    <row r="799" spans="1:47" s="3" customFormat="1" x14ac:dyDescent="0.25">
      <c r="A799"/>
      <c r="B799"/>
      <c r="C799" s="2"/>
      <c r="D799" s="2"/>
      <c r="E799" s="2"/>
      <c r="F799" s="2"/>
      <c r="G799" s="2"/>
      <c r="H799" s="2"/>
      <c r="I799" s="2"/>
      <c r="J799" s="2"/>
      <c r="K799" s="2"/>
      <c r="L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AA799" s="2"/>
      <c r="AB799" s="2"/>
      <c r="AC799" s="2"/>
      <c r="AD799" s="2"/>
      <c r="AE799" s="2"/>
      <c r="AP799" s="1"/>
      <c r="AQ799" s="1"/>
      <c r="AR799" s="1"/>
      <c r="AS799" s="1"/>
      <c r="AT799" s="1"/>
      <c r="AU799" s="1"/>
    </row>
    <row r="800" spans="1:47" s="3" customFormat="1" x14ac:dyDescent="0.25">
      <c r="A800"/>
      <c r="B800"/>
      <c r="C800" s="2"/>
      <c r="D800" s="2"/>
      <c r="E800" s="2"/>
      <c r="F800" s="2"/>
      <c r="G800" s="2"/>
      <c r="H800" s="2"/>
      <c r="I800" s="2"/>
      <c r="J800" s="2"/>
      <c r="K800" s="2"/>
      <c r="L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AA800" s="2"/>
      <c r="AB800" s="2"/>
      <c r="AC800" s="2"/>
      <c r="AD800" s="2"/>
      <c r="AE800" s="2"/>
      <c r="AP800" s="1"/>
      <c r="AQ800" s="1"/>
      <c r="AR800" s="1"/>
      <c r="AS800" s="1"/>
      <c r="AT800" s="1"/>
      <c r="AU800" s="1"/>
    </row>
    <row r="801" spans="1:47" s="3" customFormat="1" x14ac:dyDescent="0.25">
      <c r="A801"/>
      <c r="B801"/>
      <c r="C801" s="2"/>
      <c r="D801" s="2"/>
      <c r="E801" s="2"/>
      <c r="F801" s="2"/>
      <c r="G801" s="2"/>
      <c r="H801" s="2"/>
      <c r="I801" s="2"/>
      <c r="J801" s="2"/>
      <c r="K801" s="2"/>
      <c r="L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AA801" s="2"/>
      <c r="AB801" s="2"/>
      <c r="AC801" s="2"/>
      <c r="AD801" s="2"/>
      <c r="AE801" s="2"/>
      <c r="AP801" s="1"/>
      <c r="AQ801" s="1"/>
      <c r="AR801" s="1"/>
      <c r="AS801" s="1"/>
      <c r="AT801" s="1"/>
      <c r="AU801" s="1"/>
    </row>
    <row r="802" spans="1:47" s="3" customFormat="1" x14ac:dyDescent="0.25">
      <c r="A802"/>
      <c r="B802"/>
      <c r="C802" s="2"/>
      <c r="D802" s="2"/>
      <c r="E802" s="2"/>
      <c r="F802" s="2"/>
      <c r="G802" s="2"/>
      <c r="H802" s="2"/>
      <c r="I802" s="2"/>
      <c r="J802" s="2"/>
      <c r="K802" s="2"/>
      <c r="L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AA802" s="2"/>
      <c r="AB802" s="2"/>
      <c r="AC802" s="2"/>
      <c r="AD802" s="2"/>
      <c r="AE802" s="2"/>
      <c r="AP802" s="1"/>
      <c r="AQ802" s="1"/>
      <c r="AR802" s="1"/>
      <c r="AS802" s="1"/>
      <c r="AT802" s="1"/>
      <c r="AU802" s="1"/>
    </row>
    <row r="803" spans="1:47" s="3" customFormat="1" x14ac:dyDescent="0.25">
      <c r="A803"/>
      <c r="B803"/>
      <c r="C803" s="2"/>
      <c r="D803" s="2"/>
      <c r="E803" s="2"/>
      <c r="F803" s="2"/>
      <c r="G803" s="2"/>
      <c r="H803" s="2"/>
      <c r="I803" s="2"/>
      <c r="J803" s="2"/>
      <c r="K803" s="2"/>
      <c r="L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AA803" s="2"/>
      <c r="AB803" s="2"/>
      <c r="AC803" s="2"/>
      <c r="AD803" s="2"/>
      <c r="AE803" s="2"/>
      <c r="AP803" s="1"/>
      <c r="AQ803" s="1"/>
      <c r="AR803" s="1"/>
      <c r="AS803" s="1"/>
      <c r="AT803" s="1"/>
      <c r="AU803" s="1"/>
    </row>
    <row r="804" spans="1:47" s="3" customFormat="1" x14ac:dyDescent="0.25">
      <c r="A804"/>
      <c r="B804"/>
      <c r="C804" s="2"/>
      <c r="D804" s="2"/>
      <c r="E804" s="2"/>
      <c r="F804" s="2"/>
      <c r="G804" s="2"/>
      <c r="H804" s="2"/>
      <c r="I804" s="2"/>
      <c r="J804" s="2"/>
      <c r="K804" s="2"/>
      <c r="L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AA804" s="2"/>
      <c r="AB804" s="2"/>
      <c r="AC804" s="2"/>
      <c r="AD804" s="2"/>
      <c r="AE804" s="2"/>
      <c r="AP804" s="1"/>
      <c r="AQ804" s="1"/>
      <c r="AR804" s="1"/>
      <c r="AS804" s="1"/>
      <c r="AT804" s="1"/>
      <c r="AU804" s="1"/>
    </row>
    <row r="805" spans="1:47" s="3" customFormat="1" x14ac:dyDescent="0.25">
      <c r="A805"/>
      <c r="B805"/>
      <c r="C805" s="2"/>
      <c r="D805" s="2"/>
      <c r="E805" s="2"/>
      <c r="F805" s="2"/>
      <c r="G805" s="2"/>
      <c r="H805" s="2"/>
      <c r="I805" s="2"/>
      <c r="J805" s="2"/>
      <c r="K805" s="2"/>
      <c r="L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AA805" s="2"/>
      <c r="AB805" s="2"/>
      <c r="AC805" s="2"/>
      <c r="AD805" s="2"/>
      <c r="AE805" s="2"/>
      <c r="AP805" s="1"/>
      <c r="AQ805" s="1"/>
      <c r="AR805" s="1"/>
      <c r="AS805" s="1"/>
      <c r="AT805" s="1"/>
      <c r="AU805" s="1"/>
    </row>
    <row r="806" spans="1:47" s="3" customFormat="1" x14ac:dyDescent="0.25">
      <c r="A806"/>
      <c r="B806"/>
      <c r="C806" s="2"/>
      <c r="D806" s="2"/>
      <c r="E806" s="2"/>
      <c r="F806" s="2"/>
      <c r="G806" s="2"/>
      <c r="H806" s="2"/>
      <c r="I806" s="2"/>
      <c r="J806" s="2"/>
      <c r="K806" s="2"/>
      <c r="L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AA806" s="2"/>
      <c r="AB806" s="2"/>
      <c r="AC806" s="2"/>
      <c r="AD806" s="2"/>
      <c r="AE806" s="2"/>
      <c r="AP806" s="1"/>
      <c r="AQ806" s="1"/>
      <c r="AR806" s="1"/>
      <c r="AS806" s="1"/>
      <c r="AT806" s="1"/>
      <c r="AU806" s="1"/>
    </row>
    <row r="807" spans="1:47" s="3" customFormat="1" x14ac:dyDescent="0.25">
      <c r="A807"/>
      <c r="B807"/>
      <c r="C807" s="2"/>
      <c r="D807" s="2"/>
      <c r="E807" s="2"/>
      <c r="F807" s="2"/>
      <c r="G807" s="2"/>
      <c r="H807" s="2"/>
      <c r="I807" s="2"/>
      <c r="J807" s="2"/>
      <c r="K807" s="2"/>
      <c r="L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AA807" s="2"/>
      <c r="AB807" s="2"/>
      <c r="AC807" s="2"/>
      <c r="AD807" s="2"/>
      <c r="AE807" s="2"/>
      <c r="AP807" s="1"/>
      <c r="AQ807" s="1"/>
      <c r="AR807" s="1"/>
      <c r="AS807" s="1"/>
      <c r="AT807" s="1"/>
      <c r="AU807" s="1"/>
    </row>
    <row r="808" spans="1:47" s="3" customFormat="1" x14ac:dyDescent="0.25">
      <c r="A808"/>
      <c r="B808"/>
      <c r="C808" s="2"/>
      <c r="D808" s="2"/>
      <c r="E808" s="2"/>
      <c r="F808" s="2"/>
      <c r="G808" s="2"/>
      <c r="H808" s="2"/>
      <c r="I808" s="2"/>
      <c r="J808" s="2"/>
      <c r="K808" s="2"/>
      <c r="L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AA808" s="2"/>
      <c r="AB808" s="2"/>
      <c r="AC808" s="2"/>
      <c r="AD808" s="2"/>
      <c r="AE808" s="2"/>
      <c r="AP808" s="1"/>
      <c r="AQ808" s="1"/>
      <c r="AR808" s="1"/>
      <c r="AS808" s="1"/>
      <c r="AT808" s="1"/>
      <c r="AU808" s="1"/>
    </row>
    <row r="809" spans="1:47" s="3" customFormat="1" x14ac:dyDescent="0.25">
      <c r="A809"/>
      <c r="B809"/>
      <c r="C809" s="2"/>
      <c r="D809" s="2"/>
      <c r="E809" s="2"/>
      <c r="F809" s="2"/>
      <c r="G809" s="2"/>
      <c r="H809" s="2"/>
      <c r="I809" s="2"/>
      <c r="J809" s="2"/>
      <c r="K809" s="2"/>
      <c r="L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AA809" s="2"/>
      <c r="AB809" s="2"/>
      <c r="AC809" s="2"/>
      <c r="AD809" s="2"/>
      <c r="AE809" s="2"/>
      <c r="AP809" s="1"/>
      <c r="AQ809" s="1"/>
      <c r="AR809" s="1"/>
      <c r="AS809" s="1"/>
      <c r="AT809" s="1"/>
      <c r="AU809" s="1"/>
    </row>
    <row r="810" spans="1:47" s="3" customFormat="1" x14ac:dyDescent="0.25">
      <c r="A810"/>
      <c r="B810"/>
      <c r="C810" s="2"/>
      <c r="D810" s="2"/>
      <c r="E810" s="2"/>
      <c r="F810" s="2"/>
      <c r="G810" s="2"/>
      <c r="H810" s="2"/>
      <c r="I810" s="2"/>
      <c r="J810" s="2"/>
      <c r="K810" s="2"/>
      <c r="L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AA810" s="2"/>
      <c r="AB810" s="2"/>
      <c r="AC810" s="2"/>
      <c r="AD810" s="2"/>
      <c r="AE810" s="2"/>
      <c r="AP810" s="1"/>
      <c r="AQ810" s="1"/>
      <c r="AR810" s="1"/>
      <c r="AS810" s="1"/>
      <c r="AT810" s="1"/>
      <c r="AU810" s="1"/>
    </row>
    <row r="811" spans="1:47" s="3" customFormat="1" x14ac:dyDescent="0.25">
      <c r="A811"/>
      <c r="B811"/>
      <c r="C811" s="2"/>
      <c r="D811" s="2"/>
      <c r="E811" s="2"/>
      <c r="F811" s="2"/>
      <c r="G811" s="2"/>
      <c r="H811" s="2"/>
      <c r="I811" s="2"/>
      <c r="J811" s="2"/>
      <c r="K811" s="2"/>
      <c r="L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AA811" s="2"/>
      <c r="AB811" s="2"/>
      <c r="AC811" s="2"/>
      <c r="AD811" s="2"/>
      <c r="AE811" s="2"/>
      <c r="AP811" s="1"/>
      <c r="AQ811" s="1"/>
      <c r="AR811" s="1"/>
      <c r="AS811" s="1"/>
      <c r="AT811" s="1"/>
      <c r="AU811" s="1"/>
    </row>
    <row r="812" spans="1:47" s="3" customFormat="1" x14ac:dyDescent="0.25">
      <c r="A812"/>
      <c r="B812"/>
      <c r="C812" s="2"/>
      <c r="D812" s="2"/>
      <c r="E812" s="2"/>
      <c r="F812" s="2"/>
      <c r="G812" s="2"/>
      <c r="H812" s="2"/>
      <c r="I812" s="2"/>
      <c r="J812" s="2"/>
      <c r="K812" s="2"/>
      <c r="L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AA812" s="2"/>
      <c r="AB812" s="2"/>
      <c r="AC812" s="2"/>
      <c r="AD812" s="2"/>
      <c r="AE812" s="2"/>
      <c r="AP812" s="1"/>
      <c r="AQ812" s="1"/>
      <c r="AR812" s="1"/>
      <c r="AS812" s="1"/>
      <c r="AT812" s="1"/>
      <c r="AU812" s="1"/>
    </row>
    <row r="813" spans="1:47" s="3" customFormat="1" x14ac:dyDescent="0.25">
      <c r="A813"/>
      <c r="B813"/>
      <c r="C813" s="2"/>
      <c r="D813" s="2"/>
      <c r="E813" s="2"/>
      <c r="F813" s="2"/>
      <c r="G813" s="2"/>
      <c r="H813" s="2"/>
      <c r="I813" s="2"/>
      <c r="J813" s="2"/>
      <c r="K813" s="2"/>
      <c r="L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AA813" s="2"/>
      <c r="AB813" s="2"/>
      <c r="AC813" s="2"/>
      <c r="AD813" s="2"/>
      <c r="AE813" s="2"/>
      <c r="AP813" s="1"/>
      <c r="AQ813" s="1"/>
      <c r="AR813" s="1"/>
      <c r="AS813" s="1"/>
      <c r="AT813" s="1"/>
      <c r="AU813" s="1"/>
    </row>
    <row r="814" spans="1:47" s="3" customFormat="1" x14ac:dyDescent="0.25">
      <c r="A814"/>
      <c r="B814"/>
      <c r="C814" s="2"/>
      <c r="D814" s="2"/>
      <c r="E814" s="2"/>
      <c r="F814" s="2"/>
      <c r="G814" s="2"/>
      <c r="H814" s="2"/>
      <c r="I814" s="2"/>
      <c r="J814" s="2"/>
      <c r="K814" s="2"/>
      <c r="L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AA814" s="2"/>
      <c r="AB814" s="2"/>
      <c r="AC814" s="2"/>
      <c r="AD814" s="2"/>
      <c r="AE814" s="2"/>
      <c r="AP814" s="1"/>
      <c r="AQ814" s="1"/>
      <c r="AR814" s="1"/>
      <c r="AS814" s="1"/>
      <c r="AT814" s="1"/>
      <c r="AU814" s="1"/>
    </row>
    <row r="815" spans="1:47" s="3" customFormat="1" x14ac:dyDescent="0.25">
      <c r="A815"/>
      <c r="B815"/>
      <c r="C815" s="2"/>
      <c r="D815" s="2"/>
      <c r="E815" s="2"/>
      <c r="F815" s="2"/>
      <c r="G815" s="2"/>
      <c r="H815" s="2"/>
      <c r="I815" s="2"/>
      <c r="J815" s="2"/>
      <c r="K815" s="2"/>
      <c r="L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AA815" s="2"/>
      <c r="AB815" s="2"/>
      <c r="AC815" s="2"/>
      <c r="AD815" s="2"/>
      <c r="AE815" s="2"/>
      <c r="AP815" s="1"/>
      <c r="AQ815" s="1"/>
      <c r="AR815" s="1"/>
      <c r="AS815" s="1"/>
      <c r="AT815" s="1"/>
      <c r="AU815" s="1"/>
    </row>
    <row r="816" spans="1:47" s="3" customFormat="1" x14ac:dyDescent="0.25">
      <c r="A816"/>
      <c r="B816"/>
      <c r="C816" s="2"/>
      <c r="D816" s="2"/>
      <c r="E816" s="2"/>
      <c r="F816" s="2"/>
      <c r="G816" s="2"/>
      <c r="H816" s="2"/>
      <c r="I816" s="2"/>
      <c r="J816" s="2"/>
      <c r="K816" s="2"/>
      <c r="L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AA816" s="2"/>
      <c r="AB816" s="2"/>
      <c r="AC816" s="2"/>
      <c r="AD816" s="2"/>
      <c r="AE816" s="2"/>
      <c r="AP816" s="1"/>
      <c r="AQ816" s="1"/>
      <c r="AR816" s="1"/>
      <c r="AS816" s="1"/>
      <c r="AT816" s="1"/>
      <c r="AU816" s="1"/>
    </row>
    <row r="817" spans="1:47" s="3" customFormat="1" x14ac:dyDescent="0.25">
      <c r="A817"/>
      <c r="B817"/>
      <c r="C817" s="2"/>
      <c r="D817" s="2"/>
      <c r="E817" s="2"/>
      <c r="F817" s="2"/>
      <c r="G817" s="2"/>
      <c r="H817" s="2"/>
      <c r="I817" s="2"/>
      <c r="J817" s="2"/>
      <c r="K817" s="2"/>
      <c r="L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AA817" s="2"/>
      <c r="AB817" s="2"/>
      <c r="AC817" s="2"/>
      <c r="AD817" s="2"/>
      <c r="AE817" s="2"/>
      <c r="AP817" s="1"/>
      <c r="AQ817" s="1"/>
      <c r="AR817" s="1"/>
      <c r="AS817" s="1"/>
      <c r="AT817" s="1"/>
      <c r="AU817" s="1"/>
    </row>
    <row r="818" spans="1:47" s="3" customFormat="1" x14ac:dyDescent="0.25">
      <c r="A818"/>
      <c r="B818"/>
      <c r="C818" s="2"/>
      <c r="D818" s="2"/>
      <c r="E818" s="2"/>
      <c r="F818" s="2"/>
      <c r="G818" s="2"/>
      <c r="H818" s="2"/>
      <c r="I818" s="2"/>
      <c r="J818" s="2"/>
      <c r="K818" s="2"/>
      <c r="L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AA818" s="2"/>
      <c r="AB818" s="2"/>
      <c r="AC818" s="2"/>
      <c r="AD818" s="2"/>
      <c r="AE818" s="2"/>
      <c r="AP818" s="1"/>
      <c r="AQ818" s="1"/>
      <c r="AR818" s="1"/>
      <c r="AS818" s="1"/>
      <c r="AT818" s="1"/>
      <c r="AU818" s="1"/>
    </row>
    <row r="819" spans="1:47" s="3" customFormat="1" x14ac:dyDescent="0.25">
      <c r="A819"/>
      <c r="B819"/>
      <c r="C819" s="2"/>
      <c r="D819" s="2"/>
      <c r="E819" s="2"/>
      <c r="F819" s="2"/>
      <c r="G819" s="2"/>
      <c r="H819" s="2"/>
      <c r="I819" s="2"/>
      <c r="J819" s="2"/>
      <c r="K819" s="2"/>
      <c r="L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AA819" s="2"/>
      <c r="AB819" s="2"/>
      <c r="AC819" s="2"/>
      <c r="AD819" s="2"/>
      <c r="AE819" s="2"/>
      <c r="AP819" s="1"/>
      <c r="AQ819" s="1"/>
      <c r="AR819" s="1"/>
      <c r="AS819" s="1"/>
      <c r="AT819" s="1"/>
      <c r="AU819" s="1"/>
    </row>
    <row r="820" spans="1:47" s="3" customFormat="1" x14ac:dyDescent="0.25">
      <c r="A820"/>
      <c r="B820"/>
      <c r="C820" s="2"/>
      <c r="D820" s="2"/>
      <c r="E820" s="2"/>
      <c r="F820" s="2"/>
      <c r="G820" s="2"/>
      <c r="H820" s="2"/>
      <c r="I820" s="2"/>
      <c r="J820" s="2"/>
      <c r="K820" s="2"/>
      <c r="L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AA820" s="2"/>
      <c r="AB820" s="2"/>
      <c r="AC820" s="2"/>
      <c r="AD820" s="2"/>
      <c r="AE820" s="2"/>
      <c r="AP820" s="1"/>
      <c r="AQ820" s="1"/>
      <c r="AR820" s="1"/>
      <c r="AS820" s="1"/>
      <c r="AT820" s="1"/>
      <c r="AU820" s="1"/>
    </row>
    <row r="821" spans="1:47" s="3" customFormat="1" x14ac:dyDescent="0.25">
      <c r="A821"/>
      <c r="B821"/>
      <c r="C821" s="2"/>
      <c r="D821" s="2"/>
      <c r="E821" s="2"/>
      <c r="F821" s="2"/>
      <c r="G821" s="2"/>
      <c r="H821" s="2"/>
      <c r="I821" s="2"/>
      <c r="J821" s="2"/>
      <c r="K821" s="2"/>
      <c r="L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AA821" s="2"/>
      <c r="AB821" s="2"/>
      <c r="AC821" s="2"/>
      <c r="AD821" s="2"/>
      <c r="AE821" s="2"/>
      <c r="AP821" s="1"/>
      <c r="AQ821" s="1"/>
      <c r="AR821" s="1"/>
      <c r="AS821" s="1"/>
      <c r="AT821" s="1"/>
      <c r="AU821" s="1"/>
    </row>
    <row r="822" spans="1:47" s="3" customFormat="1" x14ac:dyDescent="0.25">
      <c r="A822"/>
      <c r="B822"/>
      <c r="C822" s="2"/>
      <c r="D822" s="2"/>
      <c r="E822" s="2"/>
      <c r="F822" s="2"/>
      <c r="G822" s="2"/>
      <c r="H822" s="2"/>
      <c r="I822" s="2"/>
      <c r="J822" s="2"/>
      <c r="K822" s="2"/>
      <c r="L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AA822" s="2"/>
      <c r="AB822" s="2"/>
      <c r="AC822" s="2"/>
      <c r="AD822" s="2"/>
      <c r="AE822" s="2"/>
      <c r="AP822" s="1"/>
      <c r="AQ822" s="1"/>
      <c r="AR822" s="1"/>
      <c r="AS822" s="1"/>
      <c r="AT822" s="1"/>
      <c r="AU822" s="1"/>
    </row>
    <row r="823" spans="1:47" s="3" customFormat="1" x14ac:dyDescent="0.25">
      <c r="A823"/>
      <c r="B823"/>
      <c r="C823" s="2"/>
      <c r="D823" s="2"/>
      <c r="E823" s="2"/>
      <c r="F823" s="2"/>
      <c r="G823" s="2"/>
      <c r="H823" s="2"/>
      <c r="I823" s="2"/>
      <c r="J823" s="2"/>
      <c r="K823" s="2"/>
      <c r="L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AA823" s="2"/>
      <c r="AB823" s="2"/>
      <c r="AC823" s="2"/>
      <c r="AD823" s="2"/>
      <c r="AE823" s="2"/>
      <c r="AP823" s="1"/>
      <c r="AQ823" s="1"/>
      <c r="AR823" s="1"/>
      <c r="AS823" s="1"/>
      <c r="AT823" s="1"/>
      <c r="AU823" s="1"/>
    </row>
    <row r="824" spans="1:47" s="3" customFormat="1" x14ac:dyDescent="0.25">
      <c r="A824"/>
      <c r="B824"/>
      <c r="C824" s="2"/>
      <c r="D824" s="2"/>
      <c r="E824" s="2"/>
      <c r="F824" s="2"/>
      <c r="G824" s="2"/>
      <c r="H824" s="2"/>
      <c r="I824" s="2"/>
      <c r="J824" s="2"/>
      <c r="K824" s="2"/>
      <c r="L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AA824" s="2"/>
      <c r="AB824" s="2"/>
      <c r="AC824" s="2"/>
      <c r="AD824" s="2"/>
      <c r="AE824" s="2"/>
      <c r="AP824" s="1"/>
      <c r="AQ824" s="1"/>
      <c r="AR824" s="1"/>
      <c r="AS824" s="1"/>
      <c r="AT824" s="1"/>
      <c r="AU824" s="1"/>
    </row>
    <row r="825" spans="1:47" s="3" customFormat="1" x14ac:dyDescent="0.25">
      <c r="A825"/>
      <c r="B825"/>
      <c r="C825" s="2"/>
      <c r="D825" s="2"/>
      <c r="E825" s="2"/>
      <c r="F825" s="2"/>
      <c r="G825" s="2"/>
      <c r="H825" s="2"/>
      <c r="I825" s="2"/>
      <c r="J825" s="2"/>
      <c r="K825" s="2"/>
      <c r="L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AA825" s="2"/>
      <c r="AB825" s="2"/>
      <c r="AC825" s="2"/>
      <c r="AD825" s="2"/>
      <c r="AE825" s="2"/>
      <c r="AP825" s="1"/>
      <c r="AQ825" s="1"/>
      <c r="AR825" s="1"/>
      <c r="AS825" s="1"/>
      <c r="AT825" s="1"/>
      <c r="AU825" s="1"/>
    </row>
    <row r="826" spans="1:47" s="3" customFormat="1" x14ac:dyDescent="0.25">
      <c r="A826"/>
      <c r="B826"/>
      <c r="C826" s="2"/>
      <c r="D826" s="2"/>
      <c r="E826" s="2"/>
      <c r="F826" s="2"/>
      <c r="G826" s="2"/>
      <c r="H826" s="2"/>
      <c r="I826" s="2"/>
      <c r="J826" s="2"/>
      <c r="K826" s="2"/>
      <c r="L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AA826" s="2"/>
      <c r="AB826" s="2"/>
      <c r="AC826" s="2"/>
      <c r="AD826" s="2"/>
      <c r="AE826" s="2"/>
      <c r="AP826" s="1"/>
      <c r="AQ826" s="1"/>
      <c r="AR826" s="1"/>
      <c r="AS826" s="1"/>
      <c r="AT826" s="1"/>
      <c r="AU826" s="1"/>
    </row>
    <row r="827" spans="1:47" s="3" customFormat="1" x14ac:dyDescent="0.25">
      <c r="A827"/>
      <c r="B827"/>
      <c r="C827" s="2"/>
      <c r="D827" s="2"/>
      <c r="E827" s="2"/>
      <c r="F827" s="2"/>
      <c r="G827" s="2"/>
      <c r="H827" s="2"/>
      <c r="I827" s="2"/>
      <c r="J827" s="2"/>
      <c r="K827" s="2"/>
      <c r="L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AA827" s="2"/>
      <c r="AB827" s="2"/>
      <c r="AC827" s="2"/>
      <c r="AD827" s="2"/>
      <c r="AE827" s="2"/>
      <c r="AP827" s="1"/>
      <c r="AQ827" s="1"/>
      <c r="AR827" s="1"/>
      <c r="AS827" s="1"/>
      <c r="AT827" s="1"/>
      <c r="AU827" s="1"/>
    </row>
    <row r="828" spans="1:47" s="3" customFormat="1" x14ac:dyDescent="0.25">
      <c r="A828"/>
      <c r="B828"/>
      <c r="C828" s="2"/>
      <c r="D828" s="2"/>
      <c r="E828" s="2"/>
      <c r="F828" s="2"/>
      <c r="G828" s="2"/>
      <c r="H828" s="2"/>
      <c r="I828" s="2"/>
      <c r="J828" s="2"/>
      <c r="K828" s="2"/>
      <c r="L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AA828" s="2"/>
      <c r="AB828" s="2"/>
      <c r="AC828" s="2"/>
      <c r="AD828" s="2"/>
      <c r="AE828" s="2"/>
      <c r="AP828" s="1"/>
      <c r="AQ828" s="1"/>
      <c r="AR828" s="1"/>
      <c r="AS828" s="1"/>
      <c r="AT828" s="1"/>
      <c r="AU828" s="1"/>
    </row>
    <row r="829" spans="1:47" s="3" customFormat="1" x14ac:dyDescent="0.25">
      <c r="A829"/>
      <c r="B829"/>
      <c r="C829" s="2"/>
      <c r="D829" s="2"/>
      <c r="E829" s="2"/>
      <c r="F829" s="2"/>
      <c r="G829" s="2"/>
      <c r="H829" s="2"/>
      <c r="I829" s="2"/>
      <c r="J829" s="2"/>
      <c r="K829" s="2"/>
      <c r="L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AA829" s="2"/>
      <c r="AB829" s="2"/>
      <c r="AC829" s="2"/>
      <c r="AD829" s="2"/>
      <c r="AE829" s="2"/>
      <c r="AP829" s="1"/>
      <c r="AQ829" s="1"/>
      <c r="AR829" s="1"/>
      <c r="AS829" s="1"/>
      <c r="AT829" s="1"/>
      <c r="AU829" s="1"/>
    </row>
    <row r="830" spans="1:47" s="3" customFormat="1" x14ac:dyDescent="0.25">
      <c r="A830"/>
      <c r="B830"/>
      <c r="C830" s="2"/>
      <c r="D830" s="2"/>
      <c r="E830" s="2"/>
      <c r="F830" s="2"/>
      <c r="G830" s="2"/>
      <c r="H830" s="2"/>
      <c r="I830" s="2"/>
      <c r="J830" s="2"/>
      <c r="K830" s="2"/>
      <c r="L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AA830" s="2"/>
      <c r="AB830" s="2"/>
      <c r="AC830" s="2"/>
      <c r="AD830" s="2"/>
      <c r="AE830" s="2"/>
      <c r="AP830" s="1"/>
      <c r="AQ830" s="1"/>
      <c r="AR830" s="1"/>
      <c r="AS830" s="1"/>
      <c r="AT830" s="1"/>
      <c r="AU830" s="1"/>
    </row>
    <row r="831" spans="1:47" s="3" customFormat="1" x14ac:dyDescent="0.25">
      <c r="A831"/>
      <c r="B831"/>
      <c r="C831" s="2"/>
      <c r="D831" s="2"/>
      <c r="E831" s="2"/>
      <c r="F831" s="2"/>
      <c r="G831" s="2"/>
      <c r="H831" s="2"/>
      <c r="I831" s="2"/>
      <c r="J831" s="2"/>
      <c r="K831" s="2"/>
      <c r="L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AA831" s="2"/>
      <c r="AB831" s="2"/>
      <c r="AC831" s="2"/>
      <c r="AD831" s="2"/>
      <c r="AE831" s="2"/>
      <c r="AP831" s="1"/>
      <c r="AQ831" s="1"/>
      <c r="AR831" s="1"/>
      <c r="AS831" s="1"/>
      <c r="AT831" s="1"/>
      <c r="AU831" s="1"/>
    </row>
    <row r="832" spans="1:47" s="3" customFormat="1" x14ac:dyDescent="0.25">
      <c r="A832"/>
      <c r="B832"/>
      <c r="C832" s="2"/>
      <c r="D832" s="2"/>
      <c r="E832" s="2"/>
      <c r="F832" s="2"/>
      <c r="G832" s="2"/>
      <c r="H832" s="2"/>
      <c r="I832" s="2"/>
      <c r="J832" s="2"/>
      <c r="K832" s="2"/>
      <c r="L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AA832" s="2"/>
      <c r="AB832" s="2"/>
      <c r="AC832" s="2"/>
      <c r="AD832" s="2"/>
      <c r="AE832" s="2"/>
      <c r="AP832" s="1"/>
      <c r="AQ832" s="1"/>
      <c r="AR832" s="1"/>
      <c r="AS832" s="1"/>
      <c r="AT832" s="1"/>
      <c r="AU832" s="1"/>
    </row>
    <row r="833" spans="1:47" s="3" customFormat="1" x14ac:dyDescent="0.25">
      <c r="A833"/>
      <c r="B833"/>
      <c r="C833" s="2"/>
      <c r="D833" s="2"/>
      <c r="E833" s="2"/>
      <c r="F833" s="2"/>
      <c r="G833" s="2"/>
      <c r="H833" s="2"/>
      <c r="I833" s="2"/>
      <c r="J833" s="2"/>
      <c r="K833" s="2"/>
      <c r="L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AA833" s="2"/>
      <c r="AB833" s="2"/>
      <c r="AC833" s="2"/>
      <c r="AD833" s="2"/>
      <c r="AE833" s="2"/>
      <c r="AP833" s="1"/>
      <c r="AQ833" s="1"/>
      <c r="AR833" s="1"/>
      <c r="AS833" s="1"/>
      <c r="AT833" s="1"/>
      <c r="AU833" s="1"/>
    </row>
    <row r="834" spans="1:47" s="3" customFormat="1" x14ac:dyDescent="0.25">
      <c r="A834"/>
      <c r="B834"/>
      <c r="C834" s="2"/>
      <c r="D834" s="2"/>
      <c r="E834" s="2"/>
      <c r="F834" s="2"/>
      <c r="G834" s="2"/>
      <c r="H834" s="2"/>
      <c r="I834" s="2"/>
      <c r="J834" s="2"/>
      <c r="K834" s="2"/>
      <c r="L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AA834" s="2"/>
      <c r="AB834" s="2"/>
      <c r="AC834" s="2"/>
      <c r="AD834" s="2"/>
      <c r="AE834" s="2"/>
      <c r="AP834" s="1"/>
      <c r="AQ834" s="1"/>
      <c r="AR834" s="1"/>
      <c r="AS834" s="1"/>
      <c r="AT834" s="1"/>
      <c r="AU834" s="1"/>
    </row>
    <row r="835" spans="1:47" s="3" customFormat="1" x14ac:dyDescent="0.25">
      <c r="A835"/>
      <c r="B835"/>
      <c r="C835" s="2"/>
      <c r="D835" s="2"/>
      <c r="E835" s="2"/>
      <c r="F835" s="2"/>
      <c r="G835" s="2"/>
      <c r="H835" s="2"/>
      <c r="I835" s="2"/>
      <c r="J835" s="2"/>
      <c r="K835" s="2"/>
      <c r="L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AA835" s="2"/>
      <c r="AB835" s="2"/>
      <c r="AC835" s="2"/>
      <c r="AD835" s="2"/>
      <c r="AE835" s="2"/>
      <c r="AP835" s="1"/>
      <c r="AQ835" s="1"/>
      <c r="AR835" s="1"/>
      <c r="AS835" s="1"/>
      <c r="AT835" s="1"/>
      <c r="AU835" s="1"/>
    </row>
    <row r="836" spans="1:47" s="3" customFormat="1" x14ac:dyDescent="0.25">
      <c r="A836"/>
      <c r="B836"/>
      <c r="C836" s="2"/>
      <c r="D836" s="2"/>
      <c r="E836" s="2"/>
      <c r="F836" s="2"/>
      <c r="G836" s="2"/>
      <c r="H836" s="2"/>
      <c r="I836" s="2"/>
      <c r="J836" s="2"/>
      <c r="K836" s="2"/>
      <c r="L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AA836" s="2"/>
      <c r="AB836" s="2"/>
      <c r="AC836" s="2"/>
      <c r="AD836" s="2"/>
      <c r="AE836" s="2"/>
      <c r="AP836" s="1"/>
      <c r="AQ836" s="1"/>
      <c r="AR836" s="1"/>
      <c r="AS836" s="1"/>
      <c r="AT836" s="1"/>
      <c r="AU836" s="1"/>
    </row>
    <row r="837" spans="1:47" s="3" customFormat="1" x14ac:dyDescent="0.25">
      <c r="A837"/>
      <c r="B837"/>
      <c r="C837" s="2"/>
      <c r="D837" s="2"/>
      <c r="E837" s="2"/>
      <c r="F837" s="2"/>
      <c r="G837" s="2"/>
      <c r="H837" s="2"/>
      <c r="I837" s="2"/>
      <c r="J837" s="2"/>
      <c r="K837" s="2"/>
      <c r="L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AA837" s="2"/>
      <c r="AB837" s="2"/>
      <c r="AC837" s="2"/>
      <c r="AD837" s="2"/>
      <c r="AE837" s="2"/>
      <c r="AP837" s="1"/>
      <c r="AQ837" s="1"/>
      <c r="AR837" s="1"/>
      <c r="AS837" s="1"/>
      <c r="AT837" s="1"/>
      <c r="AU837" s="1"/>
    </row>
    <row r="838" spans="1:47" s="3" customFormat="1" x14ac:dyDescent="0.25">
      <c r="A838"/>
      <c r="B838"/>
      <c r="C838" s="2"/>
      <c r="D838" s="2"/>
      <c r="E838" s="2"/>
      <c r="F838" s="2"/>
      <c r="G838" s="2"/>
      <c r="H838" s="2"/>
      <c r="I838" s="2"/>
      <c r="J838" s="2"/>
      <c r="K838" s="2"/>
      <c r="L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AA838" s="2"/>
      <c r="AB838" s="2"/>
      <c r="AC838" s="2"/>
      <c r="AD838" s="2"/>
      <c r="AE838" s="2"/>
      <c r="AP838" s="1"/>
      <c r="AQ838" s="1"/>
      <c r="AR838" s="1"/>
      <c r="AS838" s="1"/>
      <c r="AT838" s="1"/>
      <c r="AU838" s="1"/>
    </row>
    <row r="839" spans="1:47" s="3" customFormat="1" x14ac:dyDescent="0.25">
      <c r="A839"/>
      <c r="B839"/>
      <c r="C839" s="2"/>
      <c r="D839" s="2"/>
      <c r="E839" s="2"/>
      <c r="F839" s="2"/>
      <c r="G839" s="2"/>
      <c r="H839" s="2"/>
      <c r="I839" s="2"/>
      <c r="J839" s="2"/>
      <c r="K839" s="2"/>
      <c r="L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AA839" s="2"/>
      <c r="AB839" s="2"/>
      <c r="AC839" s="2"/>
      <c r="AD839" s="2"/>
      <c r="AE839" s="2"/>
      <c r="AP839" s="1"/>
      <c r="AQ839" s="1"/>
      <c r="AR839" s="1"/>
      <c r="AS839" s="1"/>
      <c r="AT839" s="1"/>
      <c r="AU839" s="1"/>
    </row>
    <row r="840" spans="1:47" s="3" customFormat="1" x14ac:dyDescent="0.25">
      <c r="A840"/>
      <c r="B840"/>
      <c r="C840" s="2"/>
      <c r="D840" s="2"/>
      <c r="E840" s="2"/>
      <c r="F840" s="2"/>
      <c r="G840" s="2"/>
      <c r="H840" s="2"/>
      <c r="I840" s="2"/>
      <c r="J840" s="2"/>
      <c r="K840" s="2"/>
      <c r="L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AA840" s="2"/>
      <c r="AB840" s="2"/>
      <c r="AC840" s="2"/>
      <c r="AD840" s="2"/>
      <c r="AE840" s="2"/>
      <c r="AP840" s="1"/>
      <c r="AQ840" s="1"/>
      <c r="AR840" s="1"/>
      <c r="AS840" s="1"/>
      <c r="AT840" s="1"/>
      <c r="AU840" s="1"/>
    </row>
    <row r="841" spans="1:47" s="3" customFormat="1" x14ac:dyDescent="0.25">
      <c r="A841"/>
      <c r="B841"/>
      <c r="C841" s="2"/>
      <c r="D841" s="2"/>
      <c r="E841" s="2"/>
      <c r="F841" s="2"/>
      <c r="G841" s="2"/>
      <c r="H841" s="2"/>
      <c r="I841" s="2"/>
      <c r="J841" s="2"/>
      <c r="K841" s="2"/>
      <c r="L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AA841" s="2"/>
      <c r="AB841" s="2"/>
      <c r="AC841" s="2"/>
      <c r="AD841" s="2"/>
      <c r="AE841" s="2"/>
      <c r="AP841" s="1"/>
      <c r="AQ841" s="1"/>
      <c r="AR841" s="1"/>
      <c r="AS841" s="1"/>
      <c r="AT841" s="1"/>
      <c r="AU841" s="1"/>
    </row>
    <row r="842" spans="1:47" s="3" customFormat="1" x14ac:dyDescent="0.25">
      <c r="A842"/>
      <c r="B842"/>
      <c r="C842" s="2"/>
      <c r="D842" s="2"/>
      <c r="E842" s="2"/>
      <c r="F842" s="2"/>
      <c r="G842" s="2"/>
      <c r="H842" s="2"/>
      <c r="I842" s="2"/>
      <c r="J842" s="2"/>
      <c r="K842" s="2"/>
      <c r="L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AA842" s="2"/>
      <c r="AB842" s="2"/>
      <c r="AC842" s="2"/>
      <c r="AD842" s="2"/>
      <c r="AE842" s="2"/>
      <c r="AP842" s="1"/>
      <c r="AQ842" s="1"/>
      <c r="AR842" s="1"/>
      <c r="AS842" s="1"/>
      <c r="AT842" s="1"/>
      <c r="AU842" s="1"/>
    </row>
    <row r="843" spans="1:47" s="3" customFormat="1" x14ac:dyDescent="0.25">
      <c r="A843"/>
      <c r="B843"/>
      <c r="C843" s="2"/>
      <c r="D843" s="2"/>
      <c r="E843" s="2"/>
      <c r="F843" s="2"/>
      <c r="G843" s="2"/>
      <c r="H843" s="2"/>
      <c r="I843" s="2"/>
      <c r="J843" s="2"/>
      <c r="K843" s="2"/>
      <c r="L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AA843" s="2"/>
      <c r="AB843" s="2"/>
      <c r="AC843" s="2"/>
      <c r="AD843" s="2"/>
      <c r="AE843" s="2"/>
      <c r="AP843" s="1"/>
      <c r="AQ843" s="1"/>
      <c r="AR843" s="1"/>
      <c r="AS843" s="1"/>
      <c r="AT843" s="1"/>
      <c r="AU843" s="1"/>
    </row>
    <row r="844" spans="1:47" s="3" customFormat="1" x14ac:dyDescent="0.25">
      <c r="A844"/>
      <c r="B844"/>
      <c r="C844" s="2"/>
      <c r="D844" s="2"/>
      <c r="E844" s="2"/>
      <c r="F844" s="2"/>
      <c r="G844" s="2"/>
      <c r="H844" s="2"/>
      <c r="I844" s="2"/>
      <c r="J844" s="2"/>
      <c r="K844" s="2"/>
      <c r="L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AA844" s="2"/>
      <c r="AB844" s="2"/>
      <c r="AC844" s="2"/>
      <c r="AD844" s="2"/>
      <c r="AE844" s="2"/>
      <c r="AP844" s="1"/>
      <c r="AQ844" s="1"/>
      <c r="AR844" s="1"/>
      <c r="AS844" s="1"/>
      <c r="AT844" s="1"/>
      <c r="AU844" s="1"/>
    </row>
    <row r="845" spans="1:47" s="3" customFormat="1" x14ac:dyDescent="0.25">
      <c r="A845"/>
      <c r="B845"/>
      <c r="C845" s="2"/>
      <c r="D845" s="2"/>
      <c r="E845" s="2"/>
      <c r="F845" s="2"/>
      <c r="G845" s="2"/>
      <c r="H845" s="2"/>
      <c r="I845" s="2"/>
      <c r="J845" s="2"/>
      <c r="K845" s="2"/>
      <c r="L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AA845" s="2"/>
      <c r="AB845" s="2"/>
      <c r="AC845" s="2"/>
      <c r="AD845" s="2"/>
      <c r="AE845" s="2"/>
      <c r="AP845" s="1"/>
      <c r="AQ845" s="1"/>
      <c r="AR845" s="1"/>
      <c r="AS845" s="1"/>
      <c r="AT845" s="1"/>
      <c r="AU845" s="1"/>
    </row>
    <row r="846" spans="1:47" s="3" customFormat="1" x14ac:dyDescent="0.25">
      <c r="A846"/>
      <c r="B846"/>
      <c r="C846" s="2"/>
      <c r="D846" s="2"/>
      <c r="E846" s="2"/>
      <c r="F846" s="2"/>
      <c r="G846" s="2"/>
      <c r="H846" s="2"/>
      <c r="I846" s="2"/>
      <c r="J846" s="2"/>
      <c r="K846" s="2"/>
      <c r="L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AA846" s="2"/>
      <c r="AB846" s="2"/>
      <c r="AC846" s="2"/>
      <c r="AD846" s="2"/>
      <c r="AE846" s="2"/>
      <c r="AP846" s="1"/>
      <c r="AQ846" s="1"/>
      <c r="AR846" s="1"/>
      <c r="AS846" s="1"/>
      <c r="AT846" s="1"/>
      <c r="AU846" s="1"/>
    </row>
    <row r="847" spans="1:47" s="3" customFormat="1" x14ac:dyDescent="0.25">
      <c r="A847"/>
      <c r="B847"/>
      <c r="C847" s="2"/>
      <c r="D847" s="2"/>
      <c r="E847" s="2"/>
      <c r="F847" s="2"/>
      <c r="G847" s="2"/>
      <c r="H847" s="2"/>
      <c r="I847" s="2"/>
      <c r="J847" s="2"/>
      <c r="K847" s="2"/>
      <c r="L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AA847" s="2"/>
      <c r="AB847" s="2"/>
      <c r="AC847" s="2"/>
      <c r="AD847" s="2"/>
      <c r="AE847" s="2"/>
      <c r="AP847" s="1"/>
      <c r="AQ847" s="1"/>
      <c r="AR847" s="1"/>
      <c r="AS847" s="1"/>
      <c r="AT847" s="1"/>
      <c r="AU847" s="1"/>
    </row>
    <row r="848" spans="1:47" s="3" customFormat="1" x14ac:dyDescent="0.25">
      <c r="A848"/>
      <c r="B848"/>
      <c r="C848" s="2"/>
      <c r="D848" s="2"/>
      <c r="E848" s="2"/>
      <c r="F848" s="2"/>
      <c r="G848" s="2"/>
      <c r="H848" s="2"/>
      <c r="I848" s="2"/>
      <c r="J848" s="2"/>
      <c r="K848" s="2"/>
      <c r="L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AA848" s="2"/>
      <c r="AB848" s="2"/>
      <c r="AC848" s="2"/>
      <c r="AD848" s="2"/>
      <c r="AE848" s="2"/>
      <c r="AP848" s="1"/>
      <c r="AQ848" s="1"/>
      <c r="AR848" s="1"/>
      <c r="AS848" s="1"/>
      <c r="AT848" s="1"/>
      <c r="AU848" s="1"/>
    </row>
    <row r="849" spans="1:47" s="3" customFormat="1" x14ac:dyDescent="0.25">
      <c r="A849"/>
      <c r="B849"/>
      <c r="C849" s="2"/>
      <c r="D849" s="2"/>
      <c r="E849" s="2"/>
      <c r="F849" s="2"/>
      <c r="G849" s="2"/>
      <c r="H849" s="2"/>
      <c r="I849" s="2"/>
      <c r="J849" s="2"/>
      <c r="K849" s="2"/>
      <c r="L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AA849" s="2"/>
      <c r="AB849" s="2"/>
      <c r="AC849" s="2"/>
      <c r="AD849" s="2"/>
      <c r="AE849" s="2"/>
      <c r="AP849" s="1"/>
      <c r="AQ849" s="1"/>
      <c r="AR849" s="1"/>
      <c r="AS849" s="1"/>
      <c r="AT849" s="1"/>
      <c r="AU849" s="1"/>
    </row>
    <row r="850" spans="1:47" s="3" customFormat="1" x14ac:dyDescent="0.25">
      <c r="A850"/>
      <c r="B850"/>
      <c r="C850" s="2"/>
      <c r="D850" s="2"/>
      <c r="E850" s="2"/>
      <c r="F850" s="2"/>
      <c r="G850" s="2"/>
      <c r="H850" s="2"/>
      <c r="I850" s="2"/>
      <c r="J850" s="2"/>
      <c r="K850" s="2"/>
      <c r="L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AA850" s="2"/>
      <c r="AB850" s="2"/>
      <c r="AC850" s="2"/>
      <c r="AD850" s="2"/>
      <c r="AE850" s="2"/>
      <c r="AP850" s="1"/>
      <c r="AQ850" s="1"/>
      <c r="AR850" s="1"/>
      <c r="AS850" s="1"/>
      <c r="AT850" s="1"/>
      <c r="AU850" s="1"/>
    </row>
    <row r="851" spans="1:47" s="3" customFormat="1" x14ac:dyDescent="0.25">
      <c r="A851"/>
      <c r="B851"/>
      <c r="C851" s="2"/>
      <c r="D851" s="2"/>
      <c r="E851" s="2"/>
      <c r="F851" s="2"/>
      <c r="G851" s="2"/>
      <c r="H851" s="2"/>
      <c r="I851" s="2"/>
      <c r="J851" s="2"/>
      <c r="K851" s="2"/>
      <c r="L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AA851" s="2"/>
      <c r="AB851" s="2"/>
      <c r="AC851" s="2"/>
      <c r="AD851" s="2"/>
      <c r="AE851" s="2"/>
      <c r="AP851" s="1"/>
      <c r="AQ851" s="1"/>
      <c r="AR851" s="1"/>
      <c r="AS851" s="1"/>
      <c r="AT851" s="1"/>
      <c r="AU851" s="1"/>
    </row>
    <row r="852" spans="1:47" s="3" customFormat="1" x14ac:dyDescent="0.25">
      <c r="A852"/>
      <c r="B852"/>
      <c r="C852" s="2"/>
      <c r="D852" s="2"/>
      <c r="E852" s="2"/>
      <c r="F852" s="2"/>
      <c r="G852" s="2"/>
      <c r="H852" s="2"/>
      <c r="I852" s="2"/>
      <c r="J852" s="2"/>
      <c r="K852" s="2"/>
      <c r="L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AA852" s="2"/>
      <c r="AB852" s="2"/>
      <c r="AC852" s="2"/>
      <c r="AD852" s="2"/>
      <c r="AE852" s="2"/>
      <c r="AP852" s="1"/>
      <c r="AQ852" s="1"/>
      <c r="AR852" s="1"/>
      <c r="AS852" s="1"/>
      <c r="AT852" s="1"/>
      <c r="AU852" s="1"/>
    </row>
    <row r="853" spans="1:47" s="3" customFormat="1" x14ac:dyDescent="0.25">
      <c r="A853"/>
      <c r="B853"/>
      <c r="C853" s="2"/>
      <c r="D853" s="2"/>
      <c r="E853" s="2"/>
      <c r="F853" s="2"/>
      <c r="G853" s="2"/>
      <c r="H853" s="2"/>
      <c r="I853" s="2"/>
      <c r="J853" s="2"/>
      <c r="K853" s="2"/>
      <c r="L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AA853" s="2"/>
      <c r="AB853" s="2"/>
      <c r="AC853" s="2"/>
      <c r="AD853" s="2"/>
      <c r="AE853" s="2"/>
      <c r="AP853" s="1"/>
      <c r="AQ853" s="1"/>
      <c r="AR853" s="1"/>
      <c r="AS853" s="1"/>
      <c r="AT853" s="1"/>
      <c r="AU853" s="1"/>
    </row>
    <row r="854" spans="1:47" s="3" customFormat="1" x14ac:dyDescent="0.25">
      <c r="A854"/>
      <c r="B854"/>
      <c r="C854" s="2"/>
      <c r="D854" s="2"/>
      <c r="E854" s="2"/>
      <c r="F854" s="2"/>
      <c r="G854" s="2"/>
      <c r="H854" s="2"/>
      <c r="I854" s="2"/>
      <c r="J854" s="2"/>
      <c r="K854" s="2"/>
      <c r="L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AA854" s="2"/>
      <c r="AB854" s="2"/>
      <c r="AC854" s="2"/>
      <c r="AD854" s="2"/>
      <c r="AE854" s="2"/>
      <c r="AP854" s="1"/>
      <c r="AQ854" s="1"/>
      <c r="AR854" s="1"/>
      <c r="AS854" s="1"/>
      <c r="AT854" s="1"/>
      <c r="AU854" s="1"/>
    </row>
    <row r="855" spans="1:47" s="3" customFormat="1" x14ac:dyDescent="0.25">
      <c r="A855"/>
      <c r="B855"/>
      <c r="C855" s="2"/>
      <c r="D855" s="2"/>
      <c r="E855" s="2"/>
      <c r="F855" s="2"/>
      <c r="G855" s="2"/>
      <c r="H855" s="2"/>
      <c r="I855" s="2"/>
      <c r="J855" s="2"/>
      <c r="K855" s="2"/>
      <c r="L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AA855" s="2"/>
      <c r="AB855" s="2"/>
      <c r="AC855" s="2"/>
      <c r="AD855" s="2"/>
      <c r="AE855" s="2"/>
      <c r="AP855" s="1"/>
      <c r="AQ855" s="1"/>
      <c r="AR855" s="1"/>
      <c r="AS855" s="1"/>
      <c r="AT855" s="1"/>
      <c r="AU855" s="1"/>
    </row>
    <row r="856" spans="1:47" s="3" customFormat="1" x14ac:dyDescent="0.25">
      <c r="A856"/>
      <c r="B856"/>
      <c r="C856" s="2"/>
      <c r="D856" s="2"/>
      <c r="E856" s="2"/>
      <c r="F856" s="2"/>
      <c r="G856" s="2"/>
      <c r="H856" s="2"/>
      <c r="I856" s="2"/>
      <c r="J856" s="2"/>
      <c r="K856" s="2"/>
      <c r="L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AA856" s="2"/>
      <c r="AB856" s="2"/>
      <c r="AC856" s="2"/>
      <c r="AD856" s="2"/>
      <c r="AE856" s="2"/>
      <c r="AP856" s="1"/>
      <c r="AQ856" s="1"/>
      <c r="AR856" s="1"/>
      <c r="AS856" s="1"/>
      <c r="AT856" s="1"/>
      <c r="AU856" s="1"/>
    </row>
    <row r="857" spans="1:47" s="3" customFormat="1" x14ac:dyDescent="0.25">
      <c r="A857"/>
      <c r="B857"/>
      <c r="C857" s="2"/>
      <c r="D857" s="2"/>
      <c r="E857" s="2"/>
      <c r="F857" s="2"/>
      <c r="G857" s="2"/>
      <c r="H857" s="2"/>
      <c r="I857" s="2"/>
      <c r="J857" s="2"/>
      <c r="K857" s="2"/>
      <c r="L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AA857" s="2"/>
      <c r="AB857" s="2"/>
      <c r="AC857" s="2"/>
      <c r="AD857" s="2"/>
      <c r="AE857" s="2"/>
      <c r="AP857" s="1"/>
      <c r="AQ857" s="1"/>
      <c r="AR857" s="1"/>
      <c r="AS857" s="1"/>
      <c r="AT857" s="1"/>
      <c r="AU857" s="1"/>
    </row>
    <row r="858" spans="1:47" s="3" customFormat="1" x14ac:dyDescent="0.25">
      <c r="A858"/>
      <c r="B858"/>
      <c r="C858" s="2"/>
      <c r="D858" s="2"/>
      <c r="E858" s="2"/>
      <c r="F858" s="2"/>
      <c r="G858" s="2"/>
      <c r="H858" s="2"/>
      <c r="I858" s="2"/>
      <c r="J858" s="2"/>
      <c r="K858" s="2"/>
      <c r="L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AA858" s="2"/>
      <c r="AB858" s="2"/>
      <c r="AC858" s="2"/>
      <c r="AD858" s="2"/>
      <c r="AE858" s="2"/>
      <c r="AP858" s="1"/>
      <c r="AQ858" s="1"/>
      <c r="AR858" s="1"/>
      <c r="AS858" s="1"/>
      <c r="AT858" s="1"/>
      <c r="AU858" s="1"/>
    </row>
    <row r="859" spans="1:47" s="3" customFormat="1" x14ac:dyDescent="0.25">
      <c r="A859"/>
      <c r="B859"/>
      <c r="C859" s="2"/>
      <c r="D859" s="2"/>
      <c r="E859" s="2"/>
      <c r="F859" s="2"/>
      <c r="G859" s="2"/>
      <c r="H859" s="2"/>
      <c r="I859" s="2"/>
      <c r="J859" s="2"/>
      <c r="K859" s="2"/>
      <c r="L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AA859" s="2"/>
      <c r="AB859" s="2"/>
      <c r="AC859" s="2"/>
      <c r="AD859" s="2"/>
      <c r="AE859" s="2"/>
      <c r="AP859" s="1"/>
      <c r="AQ859" s="1"/>
      <c r="AR859" s="1"/>
      <c r="AS859" s="1"/>
      <c r="AT859" s="1"/>
      <c r="AU859" s="1"/>
    </row>
    <row r="860" spans="1:47" s="3" customFormat="1" x14ac:dyDescent="0.25">
      <c r="A860"/>
      <c r="B860"/>
      <c r="C860" s="2"/>
      <c r="D860" s="2"/>
      <c r="E860" s="2"/>
      <c r="F860" s="2"/>
      <c r="G860" s="2"/>
      <c r="H860" s="2"/>
      <c r="I860" s="2"/>
      <c r="J860" s="2"/>
      <c r="K860" s="2"/>
      <c r="L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AA860" s="2"/>
      <c r="AB860" s="2"/>
      <c r="AC860" s="2"/>
      <c r="AD860" s="2"/>
      <c r="AE860" s="2"/>
      <c r="AP860" s="1"/>
      <c r="AQ860" s="1"/>
      <c r="AR860" s="1"/>
      <c r="AS860" s="1"/>
      <c r="AT860" s="1"/>
      <c r="AU860" s="1"/>
    </row>
    <row r="861" spans="1:47" s="3" customFormat="1" x14ac:dyDescent="0.25">
      <c r="A861"/>
      <c r="B861"/>
      <c r="C861" s="2"/>
      <c r="D861" s="2"/>
      <c r="E861" s="2"/>
      <c r="F861" s="2"/>
      <c r="G861" s="2"/>
      <c r="H861" s="2"/>
      <c r="I861" s="2"/>
      <c r="J861" s="2"/>
      <c r="K861" s="2"/>
      <c r="L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AA861" s="2"/>
      <c r="AB861" s="2"/>
      <c r="AC861" s="2"/>
      <c r="AD861" s="2"/>
      <c r="AE861" s="2"/>
      <c r="AP861" s="1"/>
      <c r="AQ861" s="1"/>
      <c r="AR861" s="1"/>
      <c r="AS861" s="1"/>
      <c r="AT861" s="1"/>
      <c r="AU861" s="1"/>
    </row>
    <row r="862" spans="1:47" s="3" customFormat="1" x14ac:dyDescent="0.25">
      <c r="A862"/>
      <c r="B862"/>
      <c r="C862" s="2"/>
      <c r="D862" s="2"/>
      <c r="E862" s="2"/>
      <c r="F862" s="2"/>
      <c r="G862" s="2"/>
      <c r="H862" s="2"/>
      <c r="I862" s="2"/>
      <c r="J862" s="2"/>
      <c r="K862" s="2"/>
      <c r="L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AA862" s="2"/>
      <c r="AB862" s="2"/>
      <c r="AC862" s="2"/>
      <c r="AD862" s="2"/>
      <c r="AE862" s="2"/>
      <c r="AP862" s="1"/>
      <c r="AQ862" s="1"/>
      <c r="AR862" s="1"/>
      <c r="AS862" s="1"/>
      <c r="AT862" s="1"/>
      <c r="AU862" s="1"/>
    </row>
    <row r="863" spans="1:47" s="3" customFormat="1" x14ac:dyDescent="0.25">
      <c r="A863"/>
      <c r="B863"/>
      <c r="C863" s="2"/>
      <c r="D863" s="2"/>
      <c r="E863" s="2"/>
      <c r="F863" s="2"/>
      <c r="G863" s="2"/>
      <c r="H863" s="2"/>
      <c r="I863" s="2"/>
      <c r="J863" s="2"/>
      <c r="K863" s="2"/>
      <c r="L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AA863" s="2"/>
      <c r="AB863" s="2"/>
      <c r="AC863" s="2"/>
      <c r="AD863" s="2"/>
      <c r="AE863" s="2"/>
      <c r="AP863" s="1"/>
      <c r="AQ863" s="1"/>
      <c r="AR863" s="1"/>
      <c r="AS863" s="1"/>
      <c r="AT863" s="1"/>
      <c r="AU863" s="1"/>
    </row>
    <row r="864" spans="1:47" s="3" customFormat="1" x14ac:dyDescent="0.25">
      <c r="A864"/>
      <c r="B864"/>
      <c r="C864" s="2"/>
      <c r="D864" s="2"/>
      <c r="E864" s="2"/>
      <c r="F864" s="2"/>
      <c r="G864" s="2"/>
      <c r="H864" s="2"/>
      <c r="I864" s="2"/>
      <c r="J864" s="2"/>
      <c r="K864" s="2"/>
      <c r="L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AA864" s="2"/>
      <c r="AB864" s="2"/>
      <c r="AC864" s="2"/>
      <c r="AD864" s="2"/>
      <c r="AE864" s="2"/>
      <c r="AP864" s="1"/>
      <c r="AQ864" s="1"/>
      <c r="AR864" s="1"/>
      <c r="AS864" s="1"/>
      <c r="AT864" s="1"/>
      <c r="AU864" s="1"/>
    </row>
    <row r="865" spans="1:47" s="3" customFormat="1" x14ac:dyDescent="0.25">
      <c r="A865"/>
      <c r="B865"/>
      <c r="C865" s="2"/>
      <c r="D865" s="2"/>
      <c r="E865" s="2"/>
      <c r="F865" s="2"/>
      <c r="G865" s="2"/>
      <c r="H865" s="2"/>
      <c r="I865" s="2"/>
      <c r="J865" s="2"/>
      <c r="K865" s="2"/>
      <c r="L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AA865" s="2"/>
      <c r="AB865" s="2"/>
      <c r="AC865" s="2"/>
      <c r="AD865" s="2"/>
      <c r="AE865" s="2"/>
      <c r="AP865" s="1"/>
      <c r="AQ865" s="1"/>
      <c r="AR865" s="1"/>
      <c r="AS865" s="1"/>
      <c r="AT865" s="1"/>
      <c r="AU865" s="1"/>
    </row>
    <row r="866" spans="1:47" s="3" customFormat="1" x14ac:dyDescent="0.25">
      <c r="A866"/>
      <c r="B866"/>
      <c r="C866" s="2"/>
      <c r="D866" s="2"/>
      <c r="E866" s="2"/>
      <c r="F866" s="2"/>
      <c r="G866" s="2"/>
      <c r="H866" s="2"/>
      <c r="I866" s="2"/>
      <c r="J866" s="2"/>
      <c r="K866" s="2"/>
      <c r="L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AA866" s="2"/>
      <c r="AB866" s="2"/>
      <c r="AC866" s="2"/>
      <c r="AD866" s="2"/>
      <c r="AE866" s="2"/>
      <c r="AP866" s="1"/>
      <c r="AQ866" s="1"/>
      <c r="AR866" s="1"/>
      <c r="AS866" s="1"/>
      <c r="AT866" s="1"/>
      <c r="AU866" s="1"/>
    </row>
    <row r="867" spans="1:47" s="3" customFormat="1" x14ac:dyDescent="0.25">
      <c r="A867"/>
      <c r="B867"/>
      <c r="C867" s="2"/>
      <c r="D867" s="2"/>
      <c r="E867" s="2"/>
      <c r="F867" s="2"/>
      <c r="G867" s="2"/>
      <c r="H867" s="2"/>
      <c r="I867" s="2"/>
      <c r="J867" s="2"/>
      <c r="K867" s="2"/>
      <c r="L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AA867" s="2"/>
      <c r="AB867" s="2"/>
      <c r="AC867" s="2"/>
      <c r="AD867" s="2"/>
      <c r="AE867" s="2"/>
      <c r="AP867" s="1"/>
      <c r="AQ867" s="1"/>
      <c r="AR867" s="1"/>
      <c r="AS867" s="1"/>
      <c r="AT867" s="1"/>
      <c r="AU867" s="1"/>
    </row>
    <row r="868" spans="1:47" s="3" customFormat="1" x14ac:dyDescent="0.25">
      <c r="A868"/>
      <c r="B868"/>
      <c r="C868" s="2"/>
      <c r="D868" s="2"/>
      <c r="E868" s="2"/>
      <c r="F868" s="2"/>
      <c r="G868" s="2"/>
      <c r="H868" s="2"/>
      <c r="I868" s="2"/>
      <c r="J868" s="2"/>
      <c r="K868" s="2"/>
      <c r="L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AA868" s="2"/>
      <c r="AB868" s="2"/>
      <c r="AC868" s="2"/>
      <c r="AD868" s="2"/>
      <c r="AE868" s="2"/>
      <c r="AP868" s="1"/>
      <c r="AQ868" s="1"/>
      <c r="AR868" s="1"/>
      <c r="AS868" s="1"/>
      <c r="AT868" s="1"/>
      <c r="AU868" s="1"/>
    </row>
    <row r="869" spans="1:47" s="3" customFormat="1" x14ac:dyDescent="0.25">
      <c r="A869"/>
      <c r="B869"/>
      <c r="C869" s="2"/>
      <c r="D869" s="2"/>
      <c r="E869" s="2"/>
      <c r="F869" s="2"/>
      <c r="G869" s="2"/>
      <c r="H869" s="2"/>
      <c r="I869" s="2"/>
      <c r="J869" s="2"/>
      <c r="K869" s="2"/>
      <c r="L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AA869" s="2"/>
      <c r="AB869" s="2"/>
      <c r="AC869" s="2"/>
      <c r="AD869" s="2"/>
      <c r="AE869" s="2"/>
      <c r="AP869" s="1"/>
      <c r="AQ869" s="1"/>
      <c r="AR869" s="1"/>
      <c r="AS869" s="1"/>
      <c r="AT869" s="1"/>
      <c r="AU869" s="1"/>
    </row>
    <row r="870" spans="1:47" s="3" customFormat="1" x14ac:dyDescent="0.25">
      <c r="A870"/>
      <c r="B870"/>
      <c r="C870" s="2"/>
      <c r="D870" s="2"/>
      <c r="E870" s="2"/>
      <c r="F870" s="2"/>
      <c r="G870" s="2"/>
      <c r="H870" s="2"/>
      <c r="I870" s="2"/>
      <c r="J870" s="2"/>
      <c r="K870" s="2"/>
      <c r="L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AA870" s="2"/>
      <c r="AB870" s="2"/>
      <c r="AC870" s="2"/>
      <c r="AD870" s="2"/>
      <c r="AE870" s="2"/>
      <c r="AP870" s="1"/>
      <c r="AQ870" s="1"/>
      <c r="AR870" s="1"/>
      <c r="AS870" s="1"/>
      <c r="AT870" s="1"/>
      <c r="AU870" s="1"/>
    </row>
    <row r="871" spans="1:47" s="3" customFormat="1" x14ac:dyDescent="0.25">
      <c r="A871"/>
      <c r="B871"/>
      <c r="C871" s="2"/>
      <c r="D871" s="2"/>
      <c r="E871" s="2"/>
      <c r="F871" s="2"/>
      <c r="G871" s="2"/>
      <c r="H871" s="2"/>
      <c r="I871" s="2"/>
      <c r="J871" s="2"/>
      <c r="K871" s="2"/>
      <c r="L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AA871" s="2"/>
      <c r="AB871" s="2"/>
      <c r="AC871" s="2"/>
      <c r="AD871" s="2"/>
      <c r="AE871" s="2"/>
      <c r="AP871" s="1"/>
      <c r="AQ871" s="1"/>
      <c r="AR871" s="1"/>
      <c r="AS871" s="1"/>
      <c r="AT871" s="1"/>
      <c r="AU871" s="1"/>
    </row>
    <row r="872" spans="1:47" s="3" customFormat="1" x14ac:dyDescent="0.25">
      <c r="A872"/>
      <c r="B872"/>
      <c r="C872" s="2"/>
      <c r="D872" s="2"/>
      <c r="E872" s="2"/>
      <c r="F872" s="2"/>
      <c r="G872" s="2"/>
      <c r="H872" s="2"/>
      <c r="I872" s="2"/>
      <c r="J872" s="2"/>
      <c r="K872" s="2"/>
      <c r="L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AA872" s="2"/>
      <c r="AB872" s="2"/>
      <c r="AC872" s="2"/>
      <c r="AD872" s="2"/>
      <c r="AE872" s="2"/>
      <c r="AP872" s="1"/>
      <c r="AQ872" s="1"/>
      <c r="AR872" s="1"/>
      <c r="AS872" s="1"/>
      <c r="AT872" s="1"/>
      <c r="AU872" s="1"/>
    </row>
    <row r="873" spans="1:47" s="3" customFormat="1" x14ac:dyDescent="0.25">
      <c r="A873"/>
      <c r="B873"/>
      <c r="C873" s="2"/>
      <c r="D873" s="2"/>
      <c r="E873" s="2"/>
      <c r="F873" s="2"/>
      <c r="G873" s="2"/>
      <c r="H873" s="2"/>
      <c r="I873" s="2"/>
      <c r="J873" s="2"/>
      <c r="K873" s="2"/>
      <c r="L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AA873" s="2"/>
      <c r="AB873" s="2"/>
      <c r="AC873" s="2"/>
      <c r="AD873" s="2"/>
      <c r="AE873" s="2"/>
      <c r="AP873" s="1"/>
      <c r="AQ873" s="1"/>
      <c r="AR873" s="1"/>
      <c r="AS873" s="1"/>
      <c r="AT873" s="1"/>
      <c r="AU873" s="1"/>
    </row>
    <row r="874" spans="1:47" s="3" customFormat="1" x14ac:dyDescent="0.25">
      <c r="A874"/>
      <c r="B874"/>
      <c r="C874" s="2"/>
      <c r="D874" s="2"/>
      <c r="E874" s="2"/>
      <c r="F874" s="2"/>
      <c r="G874" s="2"/>
      <c r="H874" s="2"/>
      <c r="I874" s="2"/>
      <c r="J874" s="2"/>
      <c r="K874" s="2"/>
      <c r="L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AA874" s="2"/>
      <c r="AB874" s="2"/>
      <c r="AC874" s="2"/>
      <c r="AD874" s="2"/>
      <c r="AE874" s="2"/>
      <c r="AP874" s="1"/>
      <c r="AQ874" s="1"/>
      <c r="AR874" s="1"/>
      <c r="AS874" s="1"/>
      <c r="AT874" s="1"/>
      <c r="AU874" s="1"/>
    </row>
    <row r="875" spans="1:47" s="3" customFormat="1" x14ac:dyDescent="0.25">
      <c r="A875"/>
      <c r="B875"/>
      <c r="C875" s="2"/>
      <c r="D875" s="2"/>
      <c r="E875" s="2"/>
      <c r="F875" s="2"/>
      <c r="G875" s="2"/>
      <c r="H875" s="2"/>
      <c r="I875" s="2"/>
      <c r="J875" s="2"/>
      <c r="K875" s="2"/>
      <c r="L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AA875" s="2"/>
      <c r="AB875" s="2"/>
      <c r="AC875" s="2"/>
      <c r="AD875" s="2"/>
      <c r="AE875" s="2"/>
      <c r="AP875" s="1"/>
      <c r="AQ875" s="1"/>
      <c r="AR875" s="1"/>
      <c r="AS875" s="1"/>
      <c r="AT875" s="1"/>
      <c r="AU875" s="1"/>
    </row>
    <row r="876" spans="1:47" s="3" customFormat="1" x14ac:dyDescent="0.25">
      <c r="A876"/>
      <c r="B876"/>
      <c r="C876" s="2"/>
      <c r="D876" s="2"/>
      <c r="E876" s="2"/>
      <c r="F876" s="2"/>
      <c r="G876" s="2"/>
      <c r="H876" s="2"/>
      <c r="I876" s="2"/>
      <c r="J876" s="2"/>
      <c r="K876" s="2"/>
      <c r="L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AA876" s="2"/>
      <c r="AB876" s="2"/>
      <c r="AC876" s="2"/>
      <c r="AD876" s="2"/>
      <c r="AE876" s="2"/>
      <c r="AP876" s="1"/>
      <c r="AQ876" s="1"/>
      <c r="AR876" s="1"/>
      <c r="AS876" s="1"/>
      <c r="AT876" s="1"/>
      <c r="AU876" s="1"/>
    </row>
    <row r="877" spans="1:47" s="3" customFormat="1" x14ac:dyDescent="0.25">
      <c r="A877"/>
      <c r="B877"/>
      <c r="C877" s="2"/>
      <c r="D877" s="2"/>
      <c r="E877" s="2"/>
      <c r="F877" s="2"/>
      <c r="G877" s="2"/>
      <c r="H877" s="2"/>
      <c r="I877" s="2"/>
      <c r="J877" s="2"/>
      <c r="K877" s="2"/>
      <c r="L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AA877" s="2"/>
      <c r="AB877" s="2"/>
      <c r="AC877" s="2"/>
      <c r="AD877" s="2"/>
      <c r="AE877" s="2"/>
      <c r="AP877" s="1"/>
      <c r="AQ877" s="1"/>
      <c r="AR877" s="1"/>
      <c r="AS877" s="1"/>
      <c r="AT877" s="1"/>
      <c r="AU877" s="1"/>
    </row>
    <row r="878" spans="1:47" s="3" customFormat="1" x14ac:dyDescent="0.25">
      <c r="A878"/>
      <c r="B878"/>
      <c r="C878" s="2"/>
      <c r="D878" s="2"/>
      <c r="E878" s="2"/>
      <c r="F878" s="2"/>
      <c r="G878" s="2"/>
      <c r="H878" s="2"/>
      <c r="I878" s="2"/>
      <c r="J878" s="2"/>
      <c r="K878" s="2"/>
      <c r="L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AA878" s="2"/>
      <c r="AB878" s="2"/>
      <c r="AC878" s="2"/>
      <c r="AD878" s="2"/>
      <c r="AE878" s="2"/>
      <c r="AP878" s="1"/>
      <c r="AQ878" s="1"/>
      <c r="AR878" s="1"/>
      <c r="AS878" s="1"/>
      <c r="AT878" s="1"/>
      <c r="AU878" s="1"/>
    </row>
    <row r="879" spans="1:47" s="3" customFormat="1" x14ac:dyDescent="0.25">
      <c r="A879"/>
      <c r="B879"/>
      <c r="C879" s="2"/>
      <c r="D879" s="2"/>
      <c r="E879" s="2"/>
      <c r="F879" s="2"/>
      <c r="G879" s="2"/>
      <c r="H879" s="2"/>
      <c r="I879" s="2"/>
      <c r="J879" s="2"/>
      <c r="K879" s="2"/>
      <c r="L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AA879" s="2"/>
      <c r="AB879" s="2"/>
      <c r="AC879" s="2"/>
      <c r="AD879" s="2"/>
      <c r="AE879" s="2"/>
      <c r="AP879" s="1"/>
      <c r="AQ879" s="1"/>
      <c r="AR879" s="1"/>
      <c r="AS879" s="1"/>
      <c r="AT879" s="1"/>
      <c r="AU879" s="1"/>
    </row>
    <row r="880" spans="1:47" s="3" customFormat="1" x14ac:dyDescent="0.25">
      <c r="A880"/>
      <c r="B880"/>
      <c r="C880" s="2"/>
      <c r="D880" s="2"/>
      <c r="E880" s="2"/>
      <c r="F880" s="2"/>
      <c r="G880" s="2"/>
      <c r="H880" s="2"/>
      <c r="I880" s="2"/>
      <c r="J880" s="2"/>
      <c r="K880" s="2"/>
      <c r="L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AA880" s="2"/>
      <c r="AB880" s="2"/>
      <c r="AC880" s="2"/>
      <c r="AD880" s="2"/>
      <c r="AE880" s="2"/>
      <c r="AP880" s="1"/>
      <c r="AQ880" s="1"/>
      <c r="AR880" s="1"/>
      <c r="AS880" s="1"/>
      <c r="AT880" s="1"/>
      <c r="AU880" s="1"/>
    </row>
    <row r="881" spans="1:47" s="3" customFormat="1" x14ac:dyDescent="0.25">
      <c r="A881"/>
      <c r="B881"/>
      <c r="C881" s="2"/>
      <c r="D881" s="2"/>
      <c r="E881" s="2"/>
      <c r="F881" s="2"/>
      <c r="G881" s="2"/>
      <c r="H881" s="2"/>
      <c r="I881" s="2"/>
      <c r="J881" s="2"/>
      <c r="K881" s="2"/>
      <c r="L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AA881" s="2"/>
      <c r="AB881" s="2"/>
      <c r="AC881" s="2"/>
      <c r="AD881" s="2"/>
      <c r="AE881" s="2"/>
      <c r="AP881" s="1"/>
      <c r="AQ881" s="1"/>
      <c r="AR881" s="1"/>
      <c r="AS881" s="1"/>
      <c r="AT881" s="1"/>
      <c r="AU881" s="1"/>
    </row>
    <row r="882" spans="1:47" s="3" customFormat="1" x14ac:dyDescent="0.25">
      <c r="A882"/>
      <c r="B882"/>
      <c r="C882" s="2"/>
      <c r="D882" s="2"/>
      <c r="E882" s="2"/>
      <c r="F882" s="2"/>
      <c r="G882" s="2"/>
      <c r="H882" s="2"/>
      <c r="I882" s="2"/>
      <c r="J882" s="2"/>
      <c r="K882" s="2"/>
      <c r="L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AA882" s="2"/>
      <c r="AB882" s="2"/>
      <c r="AC882" s="2"/>
      <c r="AD882" s="2"/>
      <c r="AE882" s="2"/>
      <c r="AP882" s="1"/>
      <c r="AQ882" s="1"/>
      <c r="AR882" s="1"/>
      <c r="AS882" s="1"/>
      <c r="AT882" s="1"/>
      <c r="AU882" s="1"/>
    </row>
    <row r="883" spans="1:47" s="3" customFormat="1" x14ac:dyDescent="0.25">
      <c r="A883"/>
      <c r="B883"/>
      <c r="C883" s="2"/>
      <c r="D883" s="2"/>
      <c r="E883" s="2"/>
      <c r="F883" s="2"/>
      <c r="G883" s="2"/>
      <c r="H883" s="2"/>
      <c r="I883" s="2"/>
      <c r="J883" s="2"/>
      <c r="K883" s="2"/>
      <c r="L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AA883" s="2"/>
      <c r="AB883" s="2"/>
      <c r="AC883" s="2"/>
      <c r="AD883" s="2"/>
      <c r="AE883" s="2"/>
      <c r="AP883" s="1"/>
      <c r="AQ883" s="1"/>
      <c r="AR883" s="1"/>
      <c r="AS883" s="1"/>
      <c r="AT883" s="1"/>
      <c r="AU883" s="1"/>
    </row>
    <row r="884" spans="1:47" s="3" customFormat="1" x14ac:dyDescent="0.25">
      <c r="A884"/>
      <c r="B884"/>
      <c r="C884" s="2"/>
      <c r="D884" s="2"/>
      <c r="E884" s="2"/>
      <c r="F884" s="2"/>
      <c r="G884" s="2"/>
      <c r="H884" s="2"/>
      <c r="I884" s="2"/>
      <c r="J884" s="2"/>
      <c r="K884" s="2"/>
      <c r="L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AA884" s="2"/>
      <c r="AB884" s="2"/>
      <c r="AC884" s="2"/>
      <c r="AD884" s="2"/>
      <c r="AE884" s="2"/>
      <c r="AP884" s="1"/>
      <c r="AQ884" s="1"/>
      <c r="AR884" s="1"/>
      <c r="AS884" s="1"/>
      <c r="AT884" s="1"/>
      <c r="AU884" s="1"/>
    </row>
    <row r="885" spans="1:47" s="3" customFormat="1" x14ac:dyDescent="0.25">
      <c r="A885"/>
      <c r="B885"/>
      <c r="C885" s="2"/>
      <c r="D885" s="2"/>
      <c r="E885" s="2"/>
      <c r="F885" s="2"/>
      <c r="G885" s="2"/>
      <c r="H885" s="2"/>
      <c r="I885" s="2"/>
      <c r="J885" s="2"/>
      <c r="K885" s="2"/>
      <c r="L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AA885" s="2"/>
      <c r="AB885" s="2"/>
      <c r="AC885" s="2"/>
      <c r="AD885" s="2"/>
      <c r="AE885" s="2"/>
      <c r="AP885" s="1"/>
      <c r="AQ885" s="1"/>
      <c r="AR885" s="1"/>
      <c r="AS885" s="1"/>
      <c r="AT885" s="1"/>
      <c r="AU885" s="1"/>
    </row>
    <row r="886" spans="1:47" s="3" customFormat="1" x14ac:dyDescent="0.25">
      <c r="A886"/>
      <c r="B886"/>
      <c r="C886" s="2"/>
      <c r="D886" s="2"/>
      <c r="E886" s="2"/>
      <c r="F886" s="2"/>
      <c r="G886" s="2"/>
      <c r="H886" s="2"/>
      <c r="I886" s="2"/>
      <c r="J886" s="2"/>
      <c r="K886" s="2"/>
      <c r="L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AA886" s="2"/>
      <c r="AB886" s="2"/>
      <c r="AC886" s="2"/>
      <c r="AD886" s="2"/>
      <c r="AE886" s="2"/>
      <c r="AP886" s="1"/>
      <c r="AQ886" s="1"/>
      <c r="AR886" s="1"/>
      <c r="AS886" s="1"/>
      <c r="AT886" s="1"/>
      <c r="AU886" s="1"/>
    </row>
    <row r="887" spans="1:47" s="3" customFormat="1" x14ac:dyDescent="0.25">
      <c r="A887"/>
      <c r="B887"/>
      <c r="C887" s="2"/>
      <c r="D887" s="2"/>
      <c r="E887" s="2"/>
      <c r="F887" s="2"/>
      <c r="G887" s="2"/>
      <c r="H887" s="2"/>
      <c r="I887" s="2"/>
      <c r="J887" s="2"/>
      <c r="K887" s="2"/>
      <c r="L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AA887" s="2"/>
      <c r="AB887" s="2"/>
      <c r="AC887" s="2"/>
      <c r="AD887" s="2"/>
      <c r="AE887" s="2"/>
      <c r="AP887" s="1"/>
      <c r="AQ887" s="1"/>
      <c r="AR887" s="1"/>
      <c r="AS887" s="1"/>
      <c r="AT887" s="1"/>
      <c r="AU887" s="1"/>
    </row>
    <row r="888" spans="1:47" s="3" customFormat="1" x14ac:dyDescent="0.25">
      <c r="A888"/>
      <c r="B888"/>
      <c r="C888" s="2"/>
      <c r="D888" s="2"/>
      <c r="E888" s="2"/>
      <c r="F888" s="2"/>
      <c r="G888" s="2"/>
      <c r="H888" s="2"/>
      <c r="I888" s="2"/>
      <c r="J888" s="2"/>
      <c r="K888" s="2"/>
      <c r="L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AA888" s="2"/>
      <c r="AB888" s="2"/>
      <c r="AC888" s="2"/>
      <c r="AD888" s="2"/>
      <c r="AE888" s="2"/>
      <c r="AP888" s="1"/>
      <c r="AQ888" s="1"/>
      <c r="AR888" s="1"/>
      <c r="AS888" s="1"/>
      <c r="AT888" s="1"/>
      <c r="AU888" s="1"/>
    </row>
    <row r="889" spans="1:47" s="3" customFormat="1" x14ac:dyDescent="0.25">
      <c r="A889"/>
      <c r="B889"/>
      <c r="C889" s="2"/>
      <c r="D889" s="2"/>
      <c r="E889" s="2"/>
      <c r="F889" s="2"/>
      <c r="G889" s="2"/>
      <c r="H889" s="2"/>
      <c r="I889" s="2"/>
      <c r="J889" s="2"/>
      <c r="K889" s="2"/>
      <c r="L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AA889" s="2"/>
      <c r="AB889" s="2"/>
      <c r="AC889" s="2"/>
      <c r="AD889" s="2"/>
      <c r="AE889" s="2"/>
      <c r="AP889" s="1"/>
      <c r="AQ889" s="1"/>
      <c r="AR889" s="1"/>
      <c r="AS889" s="1"/>
      <c r="AT889" s="1"/>
      <c r="AU889" s="1"/>
    </row>
    <row r="890" spans="1:47" s="3" customFormat="1" x14ac:dyDescent="0.25">
      <c r="A890"/>
      <c r="B890"/>
      <c r="C890" s="2"/>
      <c r="D890" s="2"/>
      <c r="E890" s="2"/>
      <c r="F890" s="2"/>
      <c r="G890" s="2"/>
      <c r="H890" s="2"/>
      <c r="I890" s="2"/>
      <c r="J890" s="2"/>
      <c r="K890" s="2"/>
      <c r="L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AA890" s="2"/>
      <c r="AB890" s="2"/>
      <c r="AC890" s="2"/>
      <c r="AD890" s="2"/>
      <c r="AE890" s="2"/>
      <c r="AP890" s="1"/>
      <c r="AQ890" s="1"/>
      <c r="AR890" s="1"/>
      <c r="AS890" s="1"/>
      <c r="AT890" s="1"/>
      <c r="AU890" s="1"/>
    </row>
    <row r="891" spans="1:47" s="3" customFormat="1" x14ac:dyDescent="0.25">
      <c r="A891"/>
      <c r="B891"/>
      <c r="C891" s="2"/>
      <c r="D891" s="2"/>
      <c r="E891" s="2"/>
      <c r="F891" s="2"/>
      <c r="G891" s="2"/>
      <c r="H891" s="2"/>
      <c r="I891" s="2"/>
      <c r="J891" s="2"/>
      <c r="K891" s="2"/>
      <c r="L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AA891" s="2"/>
      <c r="AB891" s="2"/>
      <c r="AC891" s="2"/>
      <c r="AD891" s="2"/>
      <c r="AE891" s="2"/>
      <c r="AP891" s="1"/>
      <c r="AQ891" s="1"/>
      <c r="AR891" s="1"/>
      <c r="AS891" s="1"/>
      <c r="AT891" s="1"/>
      <c r="AU891" s="1"/>
    </row>
    <row r="892" spans="1:47" s="3" customFormat="1" x14ac:dyDescent="0.25">
      <c r="A892"/>
      <c r="B892"/>
      <c r="C892" s="2"/>
      <c r="D892" s="2"/>
      <c r="E892" s="2"/>
      <c r="F892" s="2"/>
      <c r="G892" s="2"/>
      <c r="H892" s="2"/>
      <c r="I892" s="2"/>
      <c r="J892" s="2"/>
      <c r="K892" s="2"/>
      <c r="L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AA892" s="2"/>
      <c r="AB892" s="2"/>
      <c r="AC892" s="2"/>
      <c r="AD892" s="2"/>
      <c r="AE892" s="2"/>
      <c r="AP892" s="1"/>
      <c r="AQ892" s="1"/>
      <c r="AR892" s="1"/>
      <c r="AS892" s="1"/>
      <c r="AT892" s="1"/>
      <c r="AU892" s="1"/>
    </row>
    <row r="893" spans="1:47" s="3" customFormat="1" x14ac:dyDescent="0.25">
      <c r="A893"/>
      <c r="B893"/>
      <c r="C893" s="2"/>
      <c r="D893" s="2"/>
      <c r="E893" s="2"/>
      <c r="F893" s="2"/>
      <c r="G893" s="2"/>
      <c r="H893" s="2"/>
      <c r="I893" s="2"/>
      <c r="J893" s="2"/>
      <c r="K893" s="2"/>
      <c r="L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AA893" s="2"/>
      <c r="AB893" s="2"/>
      <c r="AC893" s="2"/>
      <c r="AD893" s="2"/>
      <c r="AE893" s="2"/>
      <c r="AP893" s="1"/>
      <c r="AQ893" s="1"/>
      <c r="AR893" s="1"/>
      <c r="AS893" s="1"/>
      <c r="AT893" s="1"/>
      <c r="AU893" s="1"/>
    </row>
    <row r="894" spans="1:47" s="3" customFormat="1" x14ac:dyDescent="0.25">
      <c r="A894"/>
      <c r="B894"/>
      <c r="C894" s="2"/>
      <c r="D894" s="2"/>
      <c r="E894" s="2"/>
      <c r="F894" s="2"/>
      <c r="G894" s="2"/>
      <c r="H894" s="2"/>
      <c r="I894" s="2"/>
      <c r="J894" s="2"/>
      <c r="K894" s="2"/>
      <c r="L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AA894" s="2"/>
      <c r="AB894" s="2"/>
      <c r="AC894" s="2"/>
      <c r="AD894" s="2"/>
      <c r="AE894" s="2"/>
      <c r="AP894" s="1"/>
      <c r="AQ894" s="1"/>
      <c r="AR894" s="1"/>
      <c r="AS894" s="1"/>
      <c r="AT894" s="1"/>
      <c r="AU894" s="1"/>
    </row>
    <row r="895" spans="1:47" s="3" customFormat="1" x14ac:dyDescent="0.25">
      <c r="A895"/>
      <c r="B895"/>
      <c r="C895" s="2"/>
      <c r="D895" s="2"/>
      <c r="E895" s="2"/>
      <c r="F895" s="2"/>
      <c r="G895" s="2"/>
      <c r="H895" s="2"/>
      <c r="I895" s="2"/>
      <c r="J895" s="2"/>
      <c r="K895" s="2"/>
      <c r="L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AA895" s="2"/>
      <c r="AB895" s="2"/>
      <c r="AC895" s="2"/>
      <c r="AD895" s="2"/>
      <c r="AE895" s="2"/>
      <c r="AP895" s="1"/>
      <c r="AQ895" s="1"/>
      <c r="AR895" s="1"/>
      <c r="AS895" s="1"/>
      <c r="AT895" s="1"/>
      <c r="AU895" s="1"/>
    </row>
    <row r="896" spans="1:47" s="3" customFormat="1" x14ac:dyDescent="0.25">
      <c r="A896"/>
      <c r="B896"/>
      <c r="C896" s="2"/>
      <c r="D896" s="2"/>
      <c r="E896" s="2"/>
      <c r="F896" s="2"/>
      <c r="G896" s="2"/>
      <c r="H896" s="2"/>
      <c r="I896" s="2"/>
      <c r="J896" s="2"/>
      <c r="K896" s="2"/>
      <c r="L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AA896" s="2"/>
      <c r="AB896" s="2"/>
      <c r="AC896" s="2"/>
      <c r="AD896" s="2"/>
      <c r="AE896" s="2"/>
      <c r="AP896" s="1"/>
      <c r="AQ896" s="1"/>
      <c r="AR896" s="1"/>
      <c r="AS896" s="1"/>
      <c r="AT896" s="1"/>
      <c r="AU896" s="1"/>
    </row>
    <row r="897" spans="1:47" s="3" customFormat="1" x14ac:dyDescent="0.25">
      <c r="A897"/>
      <c r="B897"/>
      <c r="C897" s="2"/>
      <c r="D897" s="2"/>
      <c r="E897" s="2"/>
      <c r="F897" s="2"/>
      <c r="G897" s="2"/>
      <c r="H897" s="2"/>
      <c r="I897" s="2"/>
      <c r="J897" s="2"/>
      <c r="K897" s="2"/>
      <c r="L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AA897" s="2"/>
      <c r="AB897" s="2"/>
      <c r="AC897" s="2"/>
      <c r="AD897" s="2"/>
      <c r="AE897" s="2"/>
      <c r="AP897" s="1"/>
      <c r="AQ897" s="1"/>
      <c r="AR897" s="1"/>
      <c r="AS897" s="1"/>
      <c r="AT897" s="1"/>
      <c r="AU897" s="1"/>
    </row>
    <row r="898" spans="1:47" s="3" customFormat="1" x14ac:dyDescent="0.25">
      <c r="A898"/>
      <c r="B898"/>
      <c r="C898" s="2"/>
      <c r="D898" s="2"/>
      <c r="E898" s="2"/>
      <c r="F898" s="2"/>
      <c r="G898" s="2"/>
      <c r="H898" s="2"/>
      <c r="I898" s="2"/>
      <c r="J898" s="2"/>
      <c r="K898" s="2"/>
      <c r="L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AA898" s="2"/>
      <c r="AB898" s="2"/>
      <c r="AC898" s="2"/>
      <c r="AD898" s="2"/>
      <c r="AE898" s="2"/>
      <c r="AP898" s="1"/>
      <c r="AQ898" s="1"/>
      <c r="AR898" s="1"/>
      <c r="AS898" s="1"/>
      <c r="AT898" s="1"/>
      <c r="AU898" s="1"/>
    </row>
    <row r="899" spans="1:47" s="3" customFormat="1" x14ac:dyDescent="0.25">
      <c r="A899"/>
      <c r="B899"/>
      <c r="C899" s="2"/>
      <c r="D899" s="2"/>
      <c r="E899" s="2"/>
      <c r="F899" s="2"/>
      <c r="G899" s="2"/>
      <c r="H899" s="2"/>
      <c r="I899" s="2"/>
      <c r="J899" s="2"/>
      <c r="K899" s="2"/>
      <c r="L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AA899" s="2"/>
      <c r="AB899" s="2"/>
      <c r="AC899" s="2"/>
      <c r="AD899" s="2"/>
      <c r="AE899" s="2"/>
      <c r="AP899" s="1"/>
      <c r="AQ899" s="1"/>
      <c r="AR899" s="1"/>
      <c r="AS899" s="1"/>
      <c r="AT899" s="1"/>
      <c r="AU899" s="1"/>
    </row>
    <row r="900" spans="1:47" s="3" customFormat="1" x14ac:dyDescent="0.25">
      <c r="A900"/>
      <c r="B900"/>
      <c r="C900" s="2"/>
      <c r="D900" s="2"/>
      <c r="E900" s="2"/>
      <c r="F900" s="2"/>
      <c r="G900" s="2"/>
      <c r="H900" s="2"/>
      <c r="I900" s="2"/>
      <c r="J900" s="2"/>
      <c r="K900" s="2"/>
      <c r="L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AA900" s="2"/>
      <c r="AB900" s="2"/>
      <c r="AC900" s="2"/>
      <c r="AD900" s="2"/>
      <c r="AE900" s="2"/>
      <c r="AP900" s="1"/>
      <c r="AQ900" s="1"/>
      <c r="AR900" s="1"/>
      <c r="AS900" s="1"/>
      <c r="AT900" s="1"/>
      <c r="AU900" s="1"/>
    </row>
    <row r="901" spans="1:47" s="3" customFormat="1" x14ac:dyDescent="0.25">
      <c r="A901"/>
      <c r="B901"/>
      <c r="C901" s="2"/>
      <c r="D901" s="2"/>
      <c r="E901" s="2"/>
      <c r="F901" s="2"/>
      <c r="G901" s="2"/>
      <c r="H901" s="2"/>
      <c r="I901" s="2"/>
      <c r="J901" s="2"/>
      <c r="K901" s="2"/>
      <c r="L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AA901" s="2"/>
      <c r="AB901" s="2"/>
      <c r="AC901" s="2"/>
      <c r="AD901" s="2"/>
      <c r="AE901" s="2"/>
      <c r="AP901" s="1"/>
      <c r="AQ901" s="1"/>
      <c r="AR901" s="1"/>
      <c r="AS901" s="1"/>
      <c r="AT901" s="1"/>
      <c r="AU901" s="1"/>
    </row>
    <row r="902" spans="1:47" s="3" customFormat="1" x14ac:dyDescent="0.25">
      <c r="A902"/>
      <c r="B902"/>
      <c r="C902" s="2"/>
      <c r="D902" s="2"/>
      <c r="E902" s="2"/>
      <c r="F902" s="2"/>
      <c r="G902" s="2"/>
      <c r="H902" s="2"/>
      <c r="I902" s="2"/>
      <c r="J902" s="2"/>
      <c r="K902" s="2"/>
      <c r="L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AA902" s="2"/>
      <c r="AB902" s="2"/>
      <c r="AC902" s="2"/>
      <c r="AD902" s="2"/>
      <c r="AE902" s="2"/>
      <c r="AP902" s="1"/>
      <c r="AQ902" s="1"/>
      <c r="AR902" s="1"/>
      <c r="AS902" s="1"/>
      <c r="AT902" s="1"/>
      <c r="AU902" s="1"/>
    </row>
    <row r="903" spans="1:47" s="3" customFormat="1" x14ac:dyDescent="0.25">
      <c r="A903"/>
      <c r="B903"/>
      <c r="C903" s="2"/>
      <c r="D903" s="2"/>
      <c r="E903" s="2"/>
      <c r="F903" s="2"/>
      <c r="G903" s="2"/>
      <c r="H903" s="2"/>
      <c r="I903" s="2"/>
      <c r="J903" s="2"/>
      <c r="K903" s="2"/>
      <c r="L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AA903" s="2"/>
      <c r="AB903" s="2"/>
      <c r="AC903" s="2"/>
      <c r="AD903" s="2"/>
      <c r="AE903" s="2"/>
      <c r="AP903" s="1"/>
      <c r="AQ903" s="1"/>
      <c r="AR903" s="1"/>
      <c r="AS903" s="1"/>
      <c r="AT903" s="1"/>
      <c r="AU903" s="1"/>
    </row>
    <row r="904" spans="1:47" s="3" customFormat="1" x14ac:dyDescent="0.25">
      <c r="A904"/>
      <c r="B904"/>
      <c r="C904" s="2"/>
      <c r="D904" s="2"/>
      <c r="E904" s="2"/>
      <c r="F904" s="2"/>
      <c r="G904" s="2"/>
      <c r="H904" s="2"/>
      <c r="I904" s="2"/>
      <c r="J904" s="2"/>
      <c r="K904" s="2"/>
      <c r="L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AA904" s="2"/>
      <c r="AB904" s="2"/>
      <c r="AC904" s="2"/>
      <c r="AD904" s="2"/>
      <c r="AE904" s="2"/>
      <c r="AP904" s="1"/>
      <c r="AQ904" s="1"/>
      <c r="AR904" s="1"/>
      <c r="AS904" s="1"/>
      <c r="AT904" s="1"/>
      <c r="AU904" s="1"/>
    </row>
    <row r="905" spans="1:47" s="3" customFormat="1" x14ac:dyDescent="0.25">
      <c r="A905"/>
      <c r="B905"/>
      <c r="C905" s="2"/>
      <c r="D905" s="2"/>
      <c r="E905" s="2"/>
      <c r="F905" s="2"/>
      <c r="G905" s="2"/>
      <c r="H905" s="2"/>
      <c r="I905" s="2"/>
      <c r="J905" s="2"/>
      <c r="K905" s="2"/>
      <c r="L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AA905" s="2"/>
      <c r="AB905" s="2"/>
      <c r="AC905" s="2"/>
      <c r="AD905" s="2"/>
      <c r="AE905" s="2"/>
      <c r="AP905" s="1"/>
      <c r="AQ905" s="1"/>
      <c r="AR905" s="1"/>
      <c r="AS905" s="1"/>
      <c r="AT905" s="1"/>
      <c r="AU905" s="1"/>
    </row>
    <row r="906" spans="1:47" s="3" customFormat="1" x14ac:dyDescent="0.25">
      <c r="A906"/>
      <c r="B906"/>
      <c r="C906" s="2"/>
      <c r="D906" s="2"/>
      <c r="E906" s="2"/>
      <c r="F906" s="2"/>
      <c r="G906" s="2"/>
      <c r="H906" s="2"/>
      <c r="I906" s="2"/>
      <c r="J906" s="2"/>
      <c r="K906" s="2"/>
      <c r="L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AA906" s="2"/>
      <c r="AB906" s="2"/>
      <c r="AC906" s="2"/>
      <c r="AD906" s="2"/>
      <c r="AE906" s="2"/>
      <c r="AP906" s="1"/>
      <c r="AQ906" s="1"/>
      <c r="AR906" s="1"/>
      <c r="AS906" s="1"/>
      <c r="AT906" s="1"/>
      <c r="AU906" s="1"/>
    </row>
    <row r="907" spans="1:47" s="3" customFormat="1" x14ac:dyDescent="0.25">
      <c r="A907"/>
      <c r="B907"/>
      <c r="C907" s="2"/>
      <c r="D907" s="2"/>
      <c r="E907" s="2"/>
      <c r="F907" s="2"/>
      <c r="G907" s="2"/>
      <c r="H907" s="2"/>
      <c r="I907" s="2"/>
      <c r="J907" s="2"/>
      <c r="K907" s="2"/>
      <c r="L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AA907" s="2"/>
      <c r="AB907" s="2"/>
      <c r="AC907" s="2"/>
      <c r="AD907" s="2"/>
      <c r="AE907" s="2"/>
      <c r="AP907" s="1"/>
      <c r="AQ907" s="1"/>
      <c r="AR907" s="1"/>
      <c r="AS907" s="1"/>
      <c r="AT907" s="1"/>
      <c r="AU907" s="1"/>
    </row>
    <row r="908" spans="1:47" s="3" customFormat="1" x14ac:dyDescent="0.25">
      <c r="A908"/>
      <c r="B908"/>
      <c r="C908" s="2"/>
      <c r="D908" s="2"/>
      <c r="E908" s="2"/>
      <c r="F908" s="2"/>
      <c r="G908" s="2"/>
      <c r="H908" s="2"/>
      <c r="I908" s="2"/>
      <c r="J908" s="2"/>
      <c r="K908" s="2"/>
      <c r="L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AA908" s="2"/>
      <c r="AB908" s="2"/>
      <c r="AC908" s="2"/>
      <c r="AD908" s="2"/>
      <c r="AE908" s="2"/>
      <c r="AP908" s="1"/>
      <c r="AQ908" s="1"/>
      <c r="AR908" s="1"/>
      <c r="AS908" s="1"/>
      <c r="AT908" s="1"/>
      <c r="AU908" s="1"/>
    </row>
    <row r="909" spans="1:47" s="3" customFormat="1" x14ac:dyDescent="0.25">
      <c r="A909"/>
      <c r="B909"/>
      <c r="C909" s="2"/>
      <c r="D909" s="2"/>
      <c r="E909" s="2"/>
      <c r="F909" s="2"/>
      <c r="G909" s="2"/>
      <c r="H909" s="2"/>
      <c r="I909" s="2"/>
      <c r="J909" s="2"/>
      <c r="K909" s="2"/>
      <c r="L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AA909" s="2"/>
      <c r="AB909" s="2"/>
      <c r="AC909" s="2"/>
      <c r="AD909" s="2"/>
      <c r="AE909" s="2"/>
      <c r="AP909" s="1"/>
      <c r="AQ909" s="1"/>
      <c r="AR909" s="1"/>
      <c r="AS909" s="1"/>
      <c r="AT909" s="1"/>
      <c r="AU909" s="1"/>
    </row>
    <row r="910" spans="1:47" s="3" customFormat="1" x14ac:dyDescent="0.25">
      <c r="A910"/>
      <c r="B910"/>
      <c r="C910" s="2"/>
      <c r="D910" s="2"/>
      <c r="E910" s="2"/>
      <c r="F910" s="2"/>
      <c r="G910" s="2"/>
      <c r="H910" s="2"/>
      <c r="I910" s="2"/>
      <c r="J910" s="2"/>
      <c r="K910" s="2"/>
      <c r="L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AA910" s="2"/>
      <c r="AB910" s="2"/>
      <c r="AC910" s="2"/>
      <c r="AD910" s="2"/>
      <c r="AE910" s="2"/>
      <c r="AP910" s="1"/>
      <c r="AQ910" s="1"/>
      <c r="AR910" s="1"/>
      <c r="AS910" s="1"/>
      <c r="AT910" s="1"/>
      <c r="AU910" s="1"/>
    </row>
    <row r="911" spans="1:47" s="3" customFormat="1" x14ac:dyDescent="0.25">
      <c r="A911"/>
      <c r="B911"/>
      <c r="C911" s="2"/>
      <c r="D911" s="2"/>
      <c r="E911" s="2"/>
      <c r="F911" s="2"/>
      <c r="G911" s="2"/>
      <c r="H911" s="2"/>
      <c r="I911" s="2"/>
      <c r="J911" s="2"/>
      <c r="K911" s="2"/>
      <c r="L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AA911" s="2"/>
      <c r="AB911" s="2"/>
      <c r="AC911" s="2"/>
      <c r="AD911" s="2"/>
      <c r="AE911" s="2"/>
      <c r="AP911" s="1"/>
      <c r="AQ911" s="1"/>
      <c r="AR911" s="1"/>
      <c r="AS911" s="1"/>
      <c r="AT911" s="1"/>
      <c r="AU911" s="1"/>
    </row>
    <row r="912" spans="1:47" s="3" customFormat="1" x14ac:dyDescent="0.25">
      <c r="A912"/>
      <c r="B912"/>
      <c r="C912" s="2"/>
      <c r="D912" s="2"/>
      <c r="E912" s="2"/>
      <c r="F912" s="2"/>
      <c r="G912" s="2"/>
      <c r="H912" s="2"/>
      <c r="I912" s="2"/>
      <c r="J912" s="2"/>
      <c r="K912" s="2"/>
      <c r="L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AA912" s="2"/>
      <c r="AB912" s="2"/>
      <c r="AC912" s="2"/>
      <c r="AD912" s="2"/>
      <c r="AE912" s="2"/>
      <c r="AP912" s="1"/>
      <c r="AQ912" s="1"/>
      <c r="AR912" s="1"/>
      <c r="AS912" s="1"/>
      <c r="AT912" s="1"/>
      <c r="AU912" s="1"/>
    </row>
    <row r="913" spans="1:47" s="3" customFormat="1" x14ac:dyDescent="0.25">
      <c r="A913"/>
      <c r="B913"/>
      <c r="C913" s="2"/>
      <c r="D913" s="2"/>
      <c r="E913" s="2"/>
      <c r="F913" s="2"/>
      <c r="G913" s="2"/>
      <c r="H913" s="2"/>
      <c r="I913" s="2"/>
      <c r="J913" s="2"/>
      <c r="K913" s="2"/>
      <c r="L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AA913" s="2"/>
      <c r="AB913" s="2"/>
      <c r="AC913" s="2"/>
      <c r="AD913" s="2"/>
      <c r="AE913" s="2"/>
      <c r="AP913" s="1"/>
      <c r="AQ913" s="1"/>
      <c r="AR913" s="1"/>
      <c r="AS913" s="1"/>
      <c r="AT913" s="1"/>
      <c r="AU913" s="1"/>
    </row>
    <row r="914" spans="1:47" s="3" customFormat="1" x14ac:dyDescent="0.25">
      <c r="A914"/>
      <c r="B914"/>
      <c r="C914" s="2"/>
      <c r="D914" s="2"/>
      <c r="E914" s="2"/>
      <c r="F914" s="2"/>
      <c r="G914" s="2"/>
      <c r="H914" s="2"/>
      <c r="I914" s="2"/>
      <c r="J914" s="2"/>
      <c r="K914" s="2"/>
      <c r="L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AA914" s="2"/>
      <c r="AB914" s="2"/>
      <c r="AC914" s="2"/>
      <c r="AD914" s="2"/>
      <c r="AE914" s="2"/>
      <c r="AP914" s="1"/>
      <c r="AQ914" s="1"/>
      <c r="AR914" s="1"/>
      <c r="AS914" s="1"/>
      <c r="AT914" s="1"/>
      <c r="AU914" s="1"/>
    </row>
    <row r="915" spans="1:47" s="3" customFormat="1" x14ac:dyDescent="0.25">
      <c r="A915"/>
      <c r="B915"/>
      <c r="C915" s="2"/>
      <c r="D915" s="2"/>
      <c r="E915" s="2"/>
      <c r="F915" s="2"/>
      <c r="G915" s="2"/>
      <c r="H915" s="2"/>
      <c r="I915" s="2"/>
      <c r="J915" s="2"/>
      <c r="K915" s="2"/>
      <c r="L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AA915" s="2"/>
      <c r="AB915" s="2"/>
      <c r="AC915" s="2"/>
      <c r="AD915" s="2"/>
      <c r="AE915" s="2"/>
      <c r="AP915" s="1"/>
      <c r="AQ915" s="1"/>
      <c r="AR915" s="1"/>
      <c r="AS915" s="1"/>
      <c r="AT915" s="1"/>
      <c r="AU915" s="1"/>
    </row>
    <row r="916" spans="1:47" s="3" customFormat="1" x14ac:dyDescent="0.25">
      <c r="A916"/>
      <c r="B916"/>
      <c r="C916" s="2"/>
      <c r="D916" s="2"/>
      <c r="E916" s="2"/>
      <c r="F916" s="2"/>
      <c r="G916" s="2"/>
      <c r="H916" s="2"/>
      <c r="I916" s="2"/>
      <c r="J916" s="2"/>
      <c r="K916" s="2"/>
      <c r="L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AA916" s="2"/>
      <c r="AB916" s="2"/>
      <c r="AC916" s="2"/>
      <c r="AD916" s="2"/>
      <c r="AE916" s="2"/>
      <c r="AP916" s="1"/>
      <c r="AQ916" s="1"/>
      <c r="AR916" s="1"/>
      <c r="AS916" s="1"/>
      <c r="AT916" s="1"/>
      <c r="AU916" s="1"/>
    </row>
    <row r="917" spans="1:47" s="3" customFormat="1" x14ac:dyDescent="0.25">
      <c r="A917"/>
      <c r="B917"/>
      <c r="C917" s="2"/>
      <c r="D917" s="2"/>
      <c r="E917" s="2"/>
      <c r="F917" s="2"/>
      <c r="G917" s="2"/>
      <c r="H917" s="2"/>
      <c r="I917" s="2"/>
      <c r="J917" s="2"/>
      <c r="K917" s="2"/>
      <c r="L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AA917" s="2"/>
      <c r="AB917" s="2"/>
      <c r="AC917" s="2"/>
      <c r="AD917" s="2"/>
      <c r="AE917" s="2"/>
      <c r="AP917" s="1"/>
      <c r="AQ917" s="1"/>
      <c r="AR917" s="1"/>
      <c r="AS917" s="1"/>
      <c r="AT917" s="1"/>
      <c r="AU917" s="1"/>
    </row>
    <row r="918" spans="1:47" s="3" customFormat="1" x14ac:dyDescent="0.25">
      <c r="A918"/>
      <c r="B918"/>
      <c r="C918" s="2"/>
      <c r="D918" s="2"/>
      <c r="E918" s="2"/>
      <c r="F918" s="2"/>
      <c r="G918" s="2"/>
      <c r="H918" s="2"/>
      <c r="I918" s="2"/>
      <c r="J918" s="2"/>
      <c r="K918" s="2"/>
      <c r="L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AA918" s="2"/>
      <c r="AB918" s="2"/>
      <c r="AC918" s="2"/>
      <c r="AD918" s="2"/>
      <c r="AE918" s="2"/>
      <c r="AP918" s="1"/>
      <c r="AQ918" s="1"/>
      <c r="AR918" s="1"/>
      <c r="AS918" s="1"/>
      <c r="AT918" s="1"/>
      <c r="AU918" s="1"/>
    </row>
    <row r="919" spans="1:47" s="3" customFormat="1" x14ac:dyDescent="0.25">
      <c r="A919"/>
      <c r="B919"/>
      <c r="C919" s="2"/>
      <c r="D919" s="2"/>
      <c r="E919" s="2"/>
      <c r="F919" s="2"/>
      <c r="G919" s="2"/>
      <c r="H919" s="2"/>
      <c r="I919" s="2"/>
      <c r="J919" s="2"/>
      <c r="K919" s="2"/>
      <c r="L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AA919" s="2"/>
      <c r="AB919" s="2"/>
      <c r="AC919" s="2"/>
      <c r="AD919" s="2"/>
      <c r="AE919" s="2"/>
      <c r="AP919" s="1"/>
      <c r="AQ919" s="1"/>
      <c r="AR919" s="1"/>
      <c r="AS919" s="1"/>
      <c r="AT919" s="1"/>
      <c r="AU919" s="1"/>
    </row>
    <row r="920" spans="1:47" s="3" customFormat="1" x14ac:dyDescent="0.25">
      <c r="A920"/>
      <c r="B920"/>
      <c r="C920" s="2"/>
      <c r="D920" s="2"/>
      <c r="E920" s="2"/>
      <c r="F920" s="2"/>
      <c r="G920" s="2"/>
      <c r="H920" s="2"/>
      <c r="I920" s="2"/>
      <c r="J920" s="2"/>
      <c r="K920" s="2"/>
      <c r="L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AA920" s="2"/>
      <c r="AB920" s="2"/>
      <c r="AC920" s="2"/>
      <c r="AD920" s="2"/>
      <c r="AE920" s="2"/>
      <c r="AP920" s="1"/>
      <c r="AQ920" s="1"/>
      <c r="AR920" s="1"/>
      <c r="AS920" s="1"/>
      <c r="AT920" s="1"/>
      <c r="AU920" s="1"/>
    </row>
    <row r="921" spans="1:47" s="3" customFormat="1" x14ac:dyDescent="0.25">
      <c r="A921"/>
      <c r="B921"/>
      <c r="C921" s="2"/>
      <c r="D921" s="2"/>
      <c r="E921" s="2"/>
      <c r="F921" s="2"/>
      <c r="G921" s="2"/>
      <c r="H921" s="2"/>
      <c r="I921" s="2"/>
      <c r="J921" s="2"/>
      <c r="K921" s="2"/>
      <c r="L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AA921" s="2"/>
      <c r="AB921" s="2"/>
      <c r="AC921" s="2"/>
      <c r="AD921" s="2"/>
      <c r="AE921" s="2"/>
      <c r="AP921" s="1"/>
      <c r="AQ921" s="1"/>
      <c r="AR921" s="1"/>
      <c r="AS921" s="1"/>
      <c r="AT921" s="1"/>
      <c r="AU921" s="1"/>
    </row>
    <row r="922" spans="1:47" s="3" customFormat="1" x14ac:dyDescent="0.25">
      <c r="A922"/>
      <c r="B922"/>
      <c r="C922" s="2"/>
      <c r="D922" s="2"/>
      <c r="E922" s="2"/>
      <c r="F922" s="2"/>
      <c r="G922" s="2"/>
      <c r="H922" s="2"/>
      <c r="I922" s="2"/>
      <c r="J922" s="2"/>
      <c r="K922" s="2"/>
      <c r="L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AA922" s="2"/>
      <c r="AB922" s="2"/>
      <c r="AC922" s="2"/>
      <c r="AD922" s="2"/>
      <c r="AE922" s="2"/>
      <c r="AP922" s="1"/>
      <c r="AQ922" s="1"/>
      <c r="AR922" s="1"/>
      <c r="AS922" s="1"/>
      <c r="AT922" s="1"/>
      <c r="AU922" s="1"/>
    </row>
    <row r="923" spans="1:47" s="3" customFormat="1" x14ac:dyDescent="0.25">
      <c r="A923"/>
      <c r="B923"/>
      <c r="C923" s="2"/>
      <c r="D923" s="2"/>
      <c r="E923" s="2"/>
      <c r="F923" s="2"/>
      <c r="G923" s="2"/>
      <c r="H923" s="2"/>
      <c r="I923" s="2"/>
      <c r="J923" s="2"/>
      <c r="K923" s="2"/>
      <c r="L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AA923" s="2"/>
      <c r="AB923" s="2"/>
      <c r="AC923" s="2"/>
      <c r="AD923" s="2"/>
      <c r="AE923" s="2"/>
      <c r="AP923" s="1"/>
      <c r="AQ923" s="1"/>
      <c r="AR923" s="1"/>
      <c r="AS923" s="1"/>
      <c r="AT923" s="1"/>
      <c r="AU923" s="1"/>
    </row>
    <row r="924" spans="1:47" s="3" customFormat="1" x14ac:dyDescent="0.25">
      <c r="A924"/>
      <c r="B924"/>
      <c r="C924" s="2"/>
      <c r="D924" s="2"/>
      <c r="E924" s="2"/>
      <c r="F924" s="2"/>
      <c r="G924" s="2"/>
      <c r="H924" s="2"/>
      <c r="I924" s="2"/>
      <c r="J924" s="2"/>
      <c r="K924" s="2"/>
      <c r="L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AA924" s="2"/>
      <c r="AB924" s="2"/>
      <c r="AC924" s="2"/>
      <c r="AD924" s="2"/>
      <c r="AE924" s="2"/>
      <c r="AP924" s="1"/>
      <c r="AQ924" s="1"/>
      <c r="AR924" s="1"/>
      <c r="AS924" s="1"/>
      <c r="AT924" s="1"/>
      <c r="AU924" s="1"/>
    </row>
    <row r="925" spans="1:47" s="3" customFormat="1" x14ac:dyDescent="0.25">
      <c r="A925"/>
      <c r="B925"/>
      <c r="C925" s="2"/>
      <c r="D925" s="2"/>
      <c r="E925" s="2"/>
      <c r="F925" s="2"/>
      <c r="G925" s="2"/>
      <c r="H925" s="2"/>
      <c r="I925" s="2"/>
      <c r="J925" s="2"/>
      <c r="K925" s="2"/>
      <c r="L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AA925" s="2"/>
      <c r="AB925" s="2"/>
      <c r="AC925" s="2"/>
      <c r="AD925" s="2"/>
      <c r="AE925" s="2"/>
      <c r="AP925" s="1"/>
      <c r="AQ925" s="1"/>
      <c r="AR925" s="1"/>
      <c r="AS925" s="1"/>
      <c r="AT925" s="1"/>
      <c r="AU925" s="1"/>
    </row>
    <row r="926" spans="1:47" s="3" customFormat="1" x14ac:dyDescent="0.25">
      <c r="A926"/>
      <c r="B926"/>
      <c r="C926" s="2"/>
      <c r="D926" s="2"/>
      <c r="E926" s="2"/>
      <c r="F926" s="2"/>
      <c r="G926" s="2"/>
      <c r="H926" s="2"/>
      <c r="I926" s="2"/>
      <c r="J926" s="2"/>
      <c r="K926" s="2"/>
      <c r="L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AA926" s="2"/>
      <c r="AB926" s="2"/>
      <c r="AC926" s="2"/>
      <c r="AD926" s="2"/>
      <c r="AE926" s="2"/>
      <c r="AP926" s="1"/>
      <c r="AQ926" s="1"/>
      <c r="AR926" s="1"/>
      <c r="AS926" s="1"/>
      <c r="AT926" s="1"/>
      <c r="AU926" s="1"/>
    </row>
    <row r="927" spans="1:47" s="3" customFormat="1" x14ac:dyDescent="0.25">
      <c r="A927"/>
      <c r="B927"/>
      <c r="C927" s="2"/>
      <c r="D927" s="2"/>
      <c r="E927" s="2"/>
      <c r="F927" s="2"/>
      <c r="G927" s="2"/>
      <c r="H927" s="2"/>
      <c r="I927" s="2"/>
      <c r="J927" s="2"/>
      <c r="K927" s="2"/>
      <c r="L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AA927" s="2"/>
      <c r="AB927" s="2"/>
      <c r="AC927" s="2"/>
      <c r="AD927" s="2"/>
      <c r="AE927" s="2"/>
      <c r="AP927" s="1"/>
      <c r="AQ927" s="1"/>
      <c r="AR927" s="1"/>
      <c r="AS927" s="1"/>
      <c r="AT927" s="1"/>
      <c r="AU927" s="1"/>
    </row>
    <row r="928" spans="1:47" s="3" customFormat="1" x14ac:dyDescent="0.25">
      <c r="A928"/>
      <c r="B928"/>
      <c r="C928" s="2"/>
      <c r="D928" s="2"/>
      <c r="E928" s="2"/>
      <c r="F928" s="2"/>
      <c r="G928" s="2"/>
      <c r="H928" s="2"/>
      <c r="I928" s="2"/>
      <c r="J928" s="2"/>
      <c r="K928" s="2"/>
      <c r="L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AA928" s="2"/>
      <c r="AB928" s="2"/>
      <c r="AC928" s="2"/>
      <c r="AD928" s="2"/>
      <c r="AE928" s="2"/>
      <c r="AP928" s="1"/>
      <c r="AQ928" s="1"/>
      <c r="AR928" s="1"/>
      <c r="AS928" s="1"/>
      <c r="AT928" s="1"/>
      <c r="AU928" s="1"/>
    </row>
    <row r="929" spans="1:47" s="3" customFormat="1" x14ac:dyDescent="0.25">
      <c r="A929"/>
      <c r="B929"/>
      <c r="C929" s="2"/>
      <c r="D929" s="2"/>
      <c r="E929" s="2"/>
      <c r="F929" s="2"/>
      <c r="G929" s="2"/>
      <c r="H929" s="2"/>
      <c r="I929" s="2"/>
      <c r="J929" s="2"/>
      <c r="K929" s="2"/>
      <c r="L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AA929" s="2"/>
      <c r="AB929" s="2"/>
      <c r="AC929" s="2"/>
      <c r="AD929" s="2"/>
      <c r="AE929" s="2"/>
      <c r="AP929" s="1"/>
      <c r="AQ929" s="1"/>
      <c r="AR929" s="1"/>
      <c r="AS929" s="1"/>
      <c r="AT929" s="1"/>
      <c r="AU929" s="1"/>
    </row>
    <row r="930" spans="1:47" s="3" customFormat="1" x14ac:dyDescent="0.25">
      <c r="A930"/>
      <c r="B930"/>
      <c r="C930" s="2"/>
      <c r="D930" s="2"/>
      <c r="E930" s="2"/>
      <c r="F930" s="2"/>
      <c r="G930" s="2"/>
      <c r="H930" s="2"/>
      <c r="I930" s="2"/>
      <c r="J930" s="2"/>
      <c r="K930" s="2"/>
      <c r="L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AA930" s="2"/>
      <c r="AB930" s="2"/>
      <c r="AC930" s="2"/>
      <c r="AD930" s="2"/>
      <c r="AE930" s="2"/>
      <c r="AP930" s="1"/>
      <c r="AQ930" s="1"/>
      <c r="AR930" s="1"/>
      <c r="AS930" s="1"/>
      <c r="AT930" s="1"/>
      <c r="AU930" s="1"/>
    </row>
    <row r="931" spans="1:47" s="3" customFormat="1" x14ac:dyDescent="0.25">
      <c r="A931"/>
      <c r="B931"/>
      <c r="C931" s="2"/>
      <c r="D931" s="2"/>
      <c r="E931" s="2"/>
      <c r="F931" s="2"/>
      <c r="G931" s="2"/>
      <c r="H931" s="2"/>
      <c r="I931" s="2"/>
      <c r="J931" s="2"/>
      <c r="K931" s="2"/>
      <c r="L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AA931" s="2"/>
      <c r="AB931" s="2"/>
      <c r="AC931" s="2"/>
      <c r="AD931" s="2"/>
      <c r="AE931" s="2"/>
      <c r="AP931" s="1"/>
      <c r="AQ931" s="1"/>
      <c r="AR931" s="1"/>
      <c r="AS931" s="1"/>
      <c r="AT931" s="1"/>
      <c r="AU931" s="1"/>
    </row>
    <row r="932" spans="1:47" s="3" customFormat="1" x14ac:dyDescent="0.25">
      <c r="A932"/>
      <c r="B932"/>
      <c r="C932" s="2"/>
      <c r="D932" s="2"/>
      <c r="E932" s="2"/>
      <c r="F932" s="2"/>
      <c r="G932" s="2"/>
      <c r="H932" s="2"/>
      <c r="I932" s="2"/>
      <c r="J932" s="2"/>
      <c r="K932" s="2"/>
      <c r="L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AA932" s="2"/>
      <c r="AB932" s="2"/>
      <c r="AC932" s="2"/>
      <c r="AD932" s="2"/>
      <c r="AE932" s="2"/>
      <c r="AP932" s="1"/>
      <c r="AQ932" s="1"/>
      <c r="AR932" s="1"/>
      <c r="AS932" s="1"/>
      <c r="AT932" s="1"/>
      <c r="AU932" s="1"/>
    </row>
    <row r="933" spans="1:47" s="3" customFormat="1" x14ac:dyDescent="0.25">
      <c r="A933"/>
      <c r="B933"/>
      <c r="C933" s="2"/>
      <c r="D933" s="2"/>
      <c r="E933" s="2"/>
      <c r="F933" s="2"/>
      <c r="G933" s="2"/>
      <c r="H933" s="2"/>
      <c r="I933" s="2"/>
      <c r="J933" s="2"/>
      <c r="K933" s="2"/>
      <c r="L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AA933" s="2"/>
      <c r="AB933" s="2"/>
      <c r="AC933" s="2"/>
      <c r="AD933" s="2"/>
      <c r="AE933" s="2"/>
      <c r="AP933" s="1"/>
      <c r="AQ933" s="1"/>
      <c r="AR933" s="1"/>
      <c r="AS933" s="1"/>
      <c r="AT933" s="1"/>
      <c r="AU933" s="1"/>
    </row>
    <row r="934" spans="1:47" s="3" customFormat="1" x14ac:dyDescent="0.25">
      <c r="A934"/>
      <c r="B934"/>
      <c r="C934" s="2"/>
      <c r="D934" s="2"/>
      <c r="E934" s="2"/>
      <c r="F934" s="2"/>
      <c r="G934" s="2"/>
      <c r="H934" s="2"/>
      <c r="I934" s="2"/>
      <c r="J934" s="2"/>
      <c r="K934" s="2"/>
      <c r="L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AA934" s="2"/>
      <c r="AB934" s="2"/>
      <c r="AC934" s="2"/>
      <c r="AD934" s="2"/>
      <c r="AE934" s="2"/>
      <c r="AP934" s="1"/>
      <c r="AQ934" s="1"/>
      <c r="AR934" s="1"/>
      <c r="AS934" s="1"/>
      <c r="AT934" s="1"/>
      <c r="AU934" s="1"/>
    </row>
    <row r="935" spans="1:47" s="3" customFormat="1" x14ac:dyDescent="0.25">
      <c r="A935"/>
      <c r="B935"/>
      <c r="C935" s="2"/>
      <c r="D935" s="2"/>
      <c r="E935" s="2"/>
      <c r="F935" s="2"/>
      <c r="G935" s="2"/>
      <c r="H935" s="2"/>
      <c r="I935" s="2"/>
      <c r="J935" s="2"/>
      <c r="K935" s="2"/>
      <c r="L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AA935" s="2"/>
      <c r="AB935" s="2"/>
      <c r="AC935" s="2"/>
      <c r="AD935" s="2"/>
      <c r="AE935" s="2"/>
      <c r="AP935" s="1"/>
      <c r="AQ935" s="1"/>
      <c r="AR935" s="1"/>
      <c r="AS935" s="1"/>
      <c r="AT935" s="1"/>
      <c r="AU935" s="1"/>
    </row>
    <row r="936" spans="1:47" s="3" customFormat="1" x14ac:dyDescent="0.25">
      <c r="A936"/>
      <c r="B936"/>
      <c r="C936" s="2"/>
      <c r="D936" s="2"/>
      <c r="E936" s="2"/>
      <c r="F936" s="2"/>
      <c r="G936" s="2"/>
      <c r="H936" s="2"/>
      <c r="I936" s="2"/>
      <c r="J936" s="2"/>
      <c r="K936" s="2"/>
      <c r="L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AA936" s="2"/>
      <c r="AB936" s="2"/>
      <c r="AC936" s="2"/>
      <c r="AD936" s="2"/>
      <c r="AE936" s="2"/>
      <c r="AP936" s="1"/>
      <c r="AQ936" s="1"/>
      <c r="AR936" s="1"/>
      <c r="AS936" s="1"/>
      <c r="AT936" s="1"/>
      <c r="AU936" s="1"/>
    </row>
    <row r="937" spans="1:47" s="3" customFormat="1" x14ac:dyDescent="0.25">
      <c r="A937"/>
      <c r="B937"/>
      <c r="C937" s="2"/>
      <c r="D937" s="2"/>
      <c r="E937" s="2"/>
      <c r="F937" s="2"/>
      <c r="G937" s="2"/>
      <c r="H937" s="2"/>
      <c r="I937" s="2"/>
      <c r="J937" s="2"/>
      <c r="K937" s="2"/>
      <c r="L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AA937" s="2"/>
      <c r="AB937" s="2"/>
      <c r="AC937" s="2"/>
      <c r="AD937" s="2"/>
      <c r="AE937" s="2"/>
      <c r="AP937" s="1"/>
      <c r="AQ937" s="1"/>
      <c r="AR937" s="1"/>
      <c r="AS937" s="1"/>
      <c r="AT937" s="1"/>
      <c r="AU937" s="1"/>
    </row>
    <row r="938" spans="1:47" s="3" customFormat="1" x14ac:dyDescent="0.25">
      <c r="A938"/>
      <c r="B938"/>
      <c r="C938" s="2"/>
      <c r="D938" s="2"/>
      <c r="E938" s="2"/>
      <c r="F938" s="2"/>
      <c r="G938" s="2"/>
      <c r="H938" s="2"/>
      <c r="I938" s="2"/>
      <c r="J938" s="2"/>
      <c r="K938" s="2"/>
      <c r="L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AA938" s="2"/>
      <c r="AB938" s="2"/>
      <c r="AC938" s="2"/>
      <c r="AD938" s="2"/>
      <c r="AE938" s="2"/>
      <c r="AP938" s="1"/>
      <c r="AQ938" s="1"/>
      <c r="AR938" s="1"/>
      <c r="AS938" s="1"/>
      <c r="AT938" s="1"/>
      <c r="AU938" s="1"/>
    </row>
    <row r="939" spans="1:47" s="3" customFormat="1" x14ac:dyDescent="0.25">
      <c r="A939"/>
      <c r="B939"/>
      <c r="C939" s="2"/>
      <c r="D939" s="2"/>
      <c r="E939" s="2"/>
      <c r="F939" s="2"/>
      <c r="G939" s="2"/>
      <c r="H939" s="2"/>
      <c r="I939" s="2"/>
      <c r="J939" s="2"/>
      <c r="K939" s="2"/>
      <c r="L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AA939" s="2"/>
      <c r="AB939" s="2"/>
      <c r="AC939" s="2"/>
      <c r="AD939" s="2"/>
      <c r="AE939" s="2"/>
      <c r="AP939" s="1"/>
      <c r="AQ939" s="1"/>
      <c r="AR939" s="1"/>
      <c r="AS939" s="1"/>
      <c r="AT939" s="1"/>
      <c r="AU939" s="1"/>
    </row>
    <row r="940" spans="1:47" s="3" customFormat="1" x14ac:dyDescent="0.25">
      <c r="A940"/>
      <c r="B940"/>
      <c r="C940" s="2"/>
      <c r="D940" s="2"/>
      <c r="E940" s="2"/>
      <c r="F940" s="2"/>
      <c r="G940" s="2"/>
      <c r="H940" s="2"/>
      <c r="I940" s="2"/>
      <c r="J940" s="2"/>
      <c r="K940" s="2"/>
      <c r="L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AA940" s="2"/>
      <c r="AB940" s="2"/>
      <c r="AC940" s="2"/>
      <c r="AD940" s="2"/>
      <c r="AE940" s="2"/>
      <c r="AP940" s="1"/>
      <c r="AQ940" s="1"/>
      <c r="AR940" s="1"/>
      <c r="AS940" s="1"/>
      <c r="AT940" s="1"/>
      <c r="AU940" s="1"/>
    </row>
    <row r="941" spans="1:47" s="3" customFormat="1" x14ac:dyDescent="0.25">
      <c r="A941"/>
      <c r="B941"/>
      <c r="C941" s="2"/>
      <c r="D941" s="2"/>
      <c r="E941" s="2"/>
      <c r="F941" s="2"/>
      <c r="G941" s="2"/>
      <c r="H941" s="2"/>
      <c r="I941" s="2"/>
      <c r="J941" s="2"/>
      <c r="K941" s="2"/>
      <c r="L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AA941" s="2"/>
      <c r="AB941" s="2"/>
      <c r="AC941" s="2"/>
      <c r="AD941" s="2"/>
      <c r="AE941" s="2"/>
      <c r="AP941" s="1"/>
      <c r="AQ941" s="1"/>
      <c r="AR941" s="1"/>
      <c r="AS941" s="1"/>
      <c r="AT941" s="1"/>
      <c r="AU941" s="1"/>
    </row>
    <row r="942" spans="1:47" s="3" customFormat="1" x14ac:dyDescent="0.25">
      <c r="A942"/>
      <c r="B942"/>
      <c r="C942" s="2"/>
      <c r="D942" s="2"/>
      <c r="E942" s="2"/>
      <c r="F942" s="2"/>
      <c r="G942" s="2"/>
      <c r="H942" s="2"/>
      <c r="I942" s="2"/>
      <c r="J942" s="2"/>
      <c r="K942" s="2"/>
      <c r="L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AA942" s="2"/>
      <c r="AB942" s="2"/>
      <c r="AC942" s="2"/>
      <c r="AD942" s="2"/>
      <c r="AE942" s="2"/>
      <c r="AP942" s="1"/>
      <c r="AQ942" s="1"/>
      <c r="AR942" s="1"/>
      <c r="AS942" s="1"/>
      <c r="AT942" s="1"/>
      <c r="AU942" s="1"/>
    </row>
    <row r="943" spans="1:47" s="3" customFormat="1" x14ac:dyDescent="0.25">
      <c r="A943"/>
      <c r="B943"/>
      <c r="C943" s="2"/>
      <c r="D943" s="2"/>
      <c r="E943" s="2"/>
      <c r="F943" s="2"/>
      <c r="G943" s="2"/>
      <c r="H943" s="2"/>
      <c r="I943" s="2"/>
      <c r="J943" s="2"/>
      <c r="K943" s="2"/>
      <c r="L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AA943" s="2"/>
      <c r="AB943" s="2"/>
      <c r="AC943" s="2"/>
      <c r="AD943" s="2"/>
      <c r="AE943" s="2"/>
      <c r="AP943" s="1"/>
      <c r="AQ943" s="1"/>
      <c r="AR943" s="1"/>
      <c r="AS943" s="1"/>
      <c r="AT943" s="1"/>
      <c r="AU943" s="1"/>
    </row>
    <row r="944" spans="1:47" s="3" customFormat="1" x14ac:dyDescent="0.25">
      <c r="A944"/>
      <c r="B944"/>
      <c r="C944" s="2"/>
      <c r="D944" s="2"/>
      <c r="E944" s="2"/>
      <c r="F944" s="2"/>
      <c r="G944" s="2"/>
      <c r="H944" s="2"/>
      <c r="I944" s="2"/>
      <c r="J944" s="2"/>
      <c r="K944" s="2"/>
      <c r="L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AA944" s="2"/>
      <c r="AB944" s="2"/>
      <c r="AC944" s="2"/>
      <c r="AD944" s="2"/>
      <c r="AE944" s="2"/>
      <c r="AP944" s="1"/>
      <c r="AQ944" s="1"/>
      <c r="AR944" s="1"/>
      <c r="AS944" s="1"/>
      <c r="AT944" s="1"/>
      <c r="AU944" s="1"/>
    </row>
    <row r="945" spans="1:47" s="3" customFormat="1" x14ac:dyDescent="0.25">
      <c r="A945"/>
      <c r="B945"/>
      <c r="C945" s="2"/>
      <c r="D945" s="2"/>
      <c r="E945" s="2"/>
      <c r="F945" s="2"/>
      <c r="G945" s="2"/>
      <c r="H945" s="2"/>
      <c r="I945" s="2"/>
      <c r="J945" s="2"/>
      <c r="K945" s="2"/>
      <c r="L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AA945" s="2"/>
      <c r="AB945" s="2"/>
      <c r="AC945" s="2"/>
      <c r="AD945" s="2"/>
      <c r="AE945" s="2"/>
      <c r="AP945" s="1"/>
      <c r="AQ945" s="1"/>
      <c r="AR945" s="1"/>
      <c r="AS945" s="1"/>
      <c r="AT945" s="1"/>
      <c r="AU945" s="1"/>
    </row>
    <row r="946" spans="1:47" s="3" customFormat="1" x14ac:dyDescent="0.25">
      <c r="A946"/>
      <c r="B946"/>
      <c r="C946" s="2"/>
      <c r="D946" s="2"/>
      <c r="E946" s="2"/>
      <c r="F946" s="2"/>
      <c r="G946" s="2"/>
      <c r="H946" s="2"/>
      <c r="I946" s="2"/>
      <c r="J946" s="2"/>
      <c r="K946" s="2"/>
      <c r="L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AA946" s="2"/>
      <c r="AB946" s="2"/>
      <c r="AC946" s="2"/>
      <c r="AD946" s="2"/>
      <c r="AE946" s="2"/>
      <c r="AP946" s="1"/>
      <c r="AQ946" s="1"/>
      <c r="AR946" s="1"/>
      <c r="AS946" s="1"/>
      <c r="AT946" s="1"/>
      <c r="AU946" s="1"/>
    </row>
    <row r="947" spans="1:47" s="3" customFormat="1" x14ac:dyDescent="0.25">
      <c r="A947"/>
      <c r="B947"/>
      <c r="C947" s="2"/>
      <c r="D947" s="2"/>
      <c r="E947" s="2"/>
      <c r="F947" s="2"/>
      <c r="G947" s="2"/>
      <c r="H947" s="2"/>
      <c r="I947" s="2"/>
      <c r="J947" s="2"/>
      <c r="K947" s="2"/>
      <c r="L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AA947" s="2"/>
      <c r="AB947" s="2"/>
      <c r="AC947" s="2"/>
      <c r="AD947" s="2"/>
      <c r="AE947" s="2"/>
      <c r="AP947" s="1"/>
      <c r="AQ947" s="1"/>
      <c r="AR947" s="1"/>
      <c r="AS947" s="1"/>
      <c r="AT947" s="1"/>
      <c r="AU947" s="1"/>
    </row>
    <row r="948" spans="1:47" s="3" customFormat="1" x14ac:dyDescent="0.25">
      <c r="A948"/>
      <c r="B948"/>
      <c r="C948" s="2"/>
      <c r="D948" s="2"/>
      <c r="E948" s="2"/>
      <c r="F948" s="2"/>
      <c r="G948" s="2"/>
      <c r="H948" s="2"/>
      <c r="I948" s="2"/>
      <c r="J948" s="2"/>
      <c r="K948" s="2"/>
      <c r="L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AA948" s="2"/>
      <c r="AB948" s="2"/>
      <c r="AC948" s="2"/>
      <c r="AD948" s="2"/>
      <c r="AE948" s="2"/>
      <c r="AP948" s="1"/>
      <c r="AQ948" s="1"/>
      <c r="AR948" s="1"/>
      <c r="AS948" s="1"/>
      <c r="AT948" s="1"/>
      <c r="AU948" s="1"/>
    </row>
    <row r="949" spans="1:47" s="3" customFormat="1" x14ac:dyDescent="0.25">
      <c r="A949"/>
      <c r="B949"/>
      <c r="C949" s="2"/>
      <c r="D949" s="2"/>
      <c r="E949" s="2"/>
      <c r="F949" s="2"/>
      <c r="G949" s="2"/>
      <c r="H949" s="2"/>
      <c r="I949" s="2"/>
      <c r="J949" s="2"/>
      <c r="K949" s="2"/>
      <c r="L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AA949" s="2"/>
      <c r="AB949" s="2"/>
      <c r="AC949" s="2"/>
      <c r="AD949" s="2"/>
      <c r="AE949" s="2"/>
      <c r="AP949" s="1"/>
      <c r="AQ949" s="1"/>
      <c r="AR949" s="1"/>
      <c r="AS949" s="1"/>
      <c r="AT949" s="1"/>
      <c r="AU949" s="1"/>
    </row>
    <row r="950" spans="1:47" s="3" customFormat="1" x14ac:dyDescent="0.25">
      <c r="A950"/>
      <c r="B950"/>
      <c r="C950" s="2"/>
      <c r="D950" s="2"/>
      <c r="E950" s="2"/>
      <c r="F950" s="2"/>
      <c r="G950" s="2"/>
      <c r="H950" s="2"/>
      <c r="I950" s="2"/>
      <c r="J950" s="2"/>
      <c r="K950" s="2"/>
      <c r="L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AA950" s="2"/>
      <c r="AB950" s="2"/>
      <c r="AC950" s="2"/>
      <c r="AD950" s="2"/>
      <c r="AE950" s="2"/>
      <c r="AP950" s="1"/>
      <c r="AQ950" s="1"/>
      <c r="AR950" s="1"/>
      <c r="AS950" s="1"/>
      <c r="AT950" s="1"/>
      <c r="AU950" s="1"/>
    </row>
    <row r="951" spans="1:47" s="3" customFormat="1" x14ac:dyDescent="0.25">
      <c r="A951"/>
      <c r="B951"/>
      <c r="C951" s="2"/>
      <c r="D951" s="2"/>
      <c r="E951" s="2"/>
      <c r="F951" s="2"/>
      <c r="G951" s="2"/>
      <c r="H951" s="2"/>
      <c r="I951" s="2"/>
      <c r="J951" s="2"/>
      <c r="K951" s="2"/>
      <c r="L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AA951" s="2"/>
      <c r="AB951" s="2"/>
      <c r="AC951" s="2"/>
      <c r="AD951" s="2"/>
      <c r="AE951" s="2"/>
      <c r="AP951" s="1"/>
      <c r="AQ951" s="1"/>
      <c r="AR951" s="1"/>
      <c r="AS951" s="1"/>
      <c r="AT951" s="1"/>
      <c r="AU951" s="1"/>
    </row>
    <row r="952" spans="1:47" s="3" customFormat="1" x14ac:dyDescent="0.25">
      <c r="A952"/>
      <c r="B952"/>
      <c r="C952" s="2"/>
      <c r="D952" s="2"/>
      <c r="E952" s="2"/>
      <c r="F952" s="2"/>
      <c r="G952" s="2"/>
      <c r="H952" s="2"/>
      <c r="I952" s="2"/>
      <c r="J952" s="2"/>
      <c r="K952" s="2"/>
      <c r="L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AA952" s="2"/>
      <c r="AB952" s="2"/>
      <c r="AC952" s="2"/>
      <c r="AD952" s="2"/>
      <c r="AE952" s="2"/>
      <c r="AP952" s="1"/>
      <c r="AQ952" s="1"/>
      <c r="AR952" s="1"/>
      <c r="AS952" s="1"/>
      <c r="AT952" s="1"/>
      <c r="AU952" s="1"/>
    </row>
    <row r="953" spans="1:47" s="3" customFormat="1" x14ac:dyDescent="0.25">
      <c r="A953"/>
      <c r="B953"/>
      <c r="C953" s="2"/>
      <c r="D953" s="2"/>
      <c r="E953" s="2"/>
      <c r="F953" s="2"/>
      <c r="G953" s="2"/>
      <c r="H953" s="2"/>
      <c r="I953" s="2"/>
      <c r="J953" s="2"/>
      <c r="K953" s="2"/>
      <c r="L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AA953" s="2"/>
      <c r="AB953" s="2"/>
      <c r="AC953" s="2"/>
      <c r="AD953" s="2"/>
      <c r="AE953" s="2"/>
      <c r="AP953" s="1"/>
      <c r="AQ953" s="1"/>
      <c r="AR953" s="1"/>
      <c r="AS953" s="1"/>
      <c r="AT953" s="1"/>
      <c r="AU953" s="1"/>
    </row>
    <row r="954" spans="1:47" s="3" customFormat="1" x14ac:dyDescent="0.25">
      <c r="A954"/>
      <c r="B954"/>
      <c r="C954" s="2"/>
      <c r="D954" s="2"/>
      <c r="E954" s="2"/>
      <c r="F954" s="2"/>
      <c r="G954" s="2"/>
      <c r="H954" s="2"/>
      <c r="I954" s="2"/>
      <c r="J954" s="2"/>
      <c r="K954" s="2"/>
      <c r="L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AA954" s="2"/>
      <c r="AB954" s="2"/>
      <c r="AC954" s="2"/>
      <c r="AD954" s="2"/>
      <c r="AE954" s="2"/>
      <c r="AP954" s="1"/>
      <c r="AQ954" s="1"/>
      <c r="AR954" s="1"/>
      <c r="AS954" s="1"/>
      <c r="AT954" s="1"/>
      <c r="AU954" s="1"/>
    </row>
    <row r="955" spans="1:47" s="3" customFormat="1" x14ac:dyDescent="0.25">
      <c r="A955"/>
      <c r="B955"/>
      <c r="C955" s="2"/>
      <c r="D955" s="2"/>
      <c r="E955" s="2"/>
      <c r="F955" s="2"/>
      <c r="G955" s="2"/>
      <c r="H955" s="2"/>
      <c r="I955" s="2"/>
      <c r="J955" s="2"/>
      <c r="K955" s="2"/>
      <c r="L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AA955" s="2"/>
      <c r="AB955" s="2"/>
      <c r="AC955" s="2"/>
      <c r="AD955" s="2"/>
      <c r="AE955" s="2"/>
      <c r="AP955" s="1"/>
      <c r="AQ955" s="1"/>
      <c r="AR955" s="1"/>
      <c r="AS955" s="1"/>
      <c r="AT955" s="1"/>
      <c r="AU955" s="1"/>
    </row>
    <row r="956" spans="1:47" s="3" customFormat="1" x14ac:dyDescent="0.25">
      <c r="A956"/>
      <c r="B956"/>
      <c r="C956" s="2"/>
      <c r="D956" s="2"/>
      <c r="E956" s="2"/>
      <c r="F956" s="2"/>
      <c r="G956" s="2"/>
      <c r="H956" s="2"/>
      <c r="I956" s="2"/>
      <c r="J956" s="2"/>
      <c r="K956" s="2"/>
      <c r="L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AA956" s="2"/>
      <c r="AB956" s="2"/>
      <c r="AC956" s="2"/>
      <c r="AD956" s="2"/>
      <c r="AE956" s="2"/>
      <c r="AP956" s="1"/>
      <c r="AQ956" s="1"/>
      <c r="AR956" s="1"/>
      <c r="AS956" s="1"/>
      <c r="AT956" s="1"/>
      <c r="AU956" s="1"/>
    </row>
    <row r="957" spans="1:47" s="3" customFormat="1" x14ac:dyDescent="0.25">
      <c r="A957"/>
      <c r="B957"/>
      <c r="C957" s="2"/>
      <c r="D957" s="2"/>
      <c r="E957" s="2"/>
      <c r="F957" s="2"/>
      <c r="G957" s="2"/>
      <c r="H957" s="2"/>
      <c r="I957" s="2"/>
      <c r="J957" s="2"/>
      <c r="K957" s="2"/>
      <c r="L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AA957" s="2"/>
      <c r="AB957" s="2"/>
      <c r="AC957" s="2"/>
      <c r="AD957" s="2"/>
      <c r="AE957" s="2"/>
      <c r="AP957" s="1"/>
      <c r="AQ957" s="1"/>
      <c r="AR957" s="1"/>
      <c r="AS957" s="1"/>
      <c r="AT957" s="1"/>
      <c r="AU957" s="1"/>
    </row>
    <row r="958" spans="1:47" s="3" customFormat="1" x14ac:dyDescent="0.25">
      <c r="A958"/>
      <c r="B958"/>
      <c r="C958" s="2"/>
      <c r="D958" s="2"/>
      <c r="E958" s="2"/>
      <c r="F958" s="2"/>
      <c r="G958" s="2"/>
      <c r="H958" s="2"/>
      <c r="I958" s="2"/>
      <c r="J958" s="2"/>
      <c r="K958" s="2"/>
      <c r="L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AA958" s="2"/>
      <c r="AB958" s="2"/>
      <c r="AC958" s="2"/>
      <c r="AD958" s="2"/>
      <c r="AE958" s="2"/>
      <c r="AP958" s="1"/>
      <c r="AQ958" s="1"/>
      <c r="AR958" s="1"/>
      <c r="AS958" s="1"/>
      <c r="AT958" s="1"/>
      <c r="AU958" s="1"/>
    </row>
    <row r="959" spans="1:47" s="3" customFormat="1" x14ac:dyDescent="0.25">
      <c r="A959"/>
      <c r="B959"/>
      <c r="C959" s="2"/>
      <c r="D959" s="2"/>
      <c r="E959" s="2"/>
      <c r="F959" s="2"/>
      <c r="G959" s="2"/>
      <c r="H959" s="2"/>
      <c r="I959" s="2"/>
      <c r="J959" s="2"/>
      <c r="K959" s="2"/>
      <c r="L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AA959" s="2"/>
      <c r="AB959" s="2"/>
      <c r="AC959" s="2"/>
      <c r="AD959" s="2"/>
      <c r="AE959" s="2"/>
      <c r="AP959" s="1"/>
      <c r="AQ959" s="1"/>
      <c r="AR959" s="1"/>
      <c r="AS959" s="1"/>
      <c r="AT959" s="1"/>
      <c r="AU959" s="1"/>
    </row>
    <row r="960" spans="1:47" s="3" customFormat="1" x14ac:dyDescent="0.25">
      <c r="A960"/>
      <c r="B960"/>
      <c r="C960" s="2"/>
      <c r="D960" s="2"/>
      <c r="E960" s="2"/>
      <c r="F960" s="2"/>
      <c r="G960" s="2"/>
      <c r="H960" s="2"/>
      <c r="I960" s="2"/>
      <c r="J960" s="2"/>
      <c r="K960" s="2"/>
      <c r="L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AA960" s="2"/>
      <c r="AB960" s="2"/>
      <c r="AC960" s="2"/>
      <c r="AD960" s="2"/>
      <c r="AE960" s="2"/>
      <c r="AP960" s="1"/>
      <c r="AQ960" s="1"/>
      <c r="AR960" s="1"/>
      <c r="AS960" s="1"/>
      <c r="AT960" s="1"/>
      <c r="AU960" s="1"/>
    </row>
    <row r="961" spans="1:47" s="3" customFormat="1" x14ac:dyDescent="0.25">
      <c r="A961"/>
      <c r="B961"/>
      <c r="C961" s="2"/>
      <c r="D961" s="2"/>
      <c r="E961" s="2"/>
      <c r="F961" s="2"/>
      <c r="G961" s="2"/>
      <c r="H961" s="2"/>
      <c r="I961" s="2"/>
      <c r="J961" s="2"/>
      <c r="K961" s="2"/>
      <c r="L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AA961" s="2"/>
      <c r="AB961" s="2"/>
      <c r="AC961" s="2"/>
      <c r="AD961" s="2"/>
      <c r="AE961" s="2"/>
      <c r="AP961" s="1"/>
      <c r="AQ961" s="1"/>
      <c r="AR961" s="1"/>
      <c r="AS961" s="1"/>
      <c r="AT961" s="1"/>
      <c r="AU961" s="1"/>
    </row>
    <row r="962" spans="1:47" s="3" customFormat="1" x14ac:dyDescent="0.25">
      <c r="A962"/>
      <c r="B962"/>
      <c r="C962" s="2"/>
      <c r="D962" s="2"/>
      <c r="E962" s="2"/>
      <c r="F962" s="2"/>
      <c r="G962" s="2"/>
      <c r="H962" s="2"/>
      <c r="I962" s="2"/>
      <c r="J962" s="2"/>
      <c r="K962" s="2"/>
      <c r="L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AA962" s="2"/>
      <c r="AB962" s="2"/>
      <c r="AC962" s="2"/>
      <c r="AD962" s="2"/>
      <c r="AE962" s="2"/>
      <c r="AP962" s="1"/>
      <c r="AQ962" s="1"/>
      <c r="AR962" s="1"/>
      <c r="AS962" s="1"/>
      <c r="AT962" s="1"/>
      <c r="AU962" s="1"/>
    </row>
    <row r="963" spans="1:47" s="3" customFormat="1" x14ac:dyDescent="0.25">
      <c r="A963"/>
      <c r="B963"/>
      <c r="C963" s="2"/>
      <c r="D963" s="2"/>
      <c r="E963" s="2"/>
      <c r="F963" s="2"/>
      <c r="G963" s="2"/>
      <c r="H963" s="2"/>
      <c r="I963" s="2"/>
      <c r="J963" s="2"/>
      <c r="K963" s="2"/>
      <c r="L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AA963" s="2"/>
      <c r="AB963" s="2"/>
      <c r="AC963" s="2"/>
      <c r="AD963" s="2"/>
      <c r="AE963" s="2"/>
      <c r="AP963" s="1"/>
      <c r="AQ963" s="1"/>
      <c r="AR963" s="1"/>
      <c r="AS963" s="1"/>
      <c r="AT963" s="1"/>
      <c r="AU963" s="1"/>
    </row>
    <row r="964" spans="1:47" s="3" customFormat="1" x14ac:dyDescent="0.25">
      <c r="A964"/>
      <c r="B964"/>
      <c r="C964" s="2"/>
      <c r="D964" s="2"/>
      <c r="E964" s="2"/>
      <c r="F964" s="2"/>
      <c r="G964" s="2"/>
      <c r="H964" s="2"/>
      <c r="I964" s="2"/>
      <c r="J964" s="2"/>
      <c r="K964" s="2"/>
      <c r="L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AA964" s="2"/>
      <c r="AB964" s="2"/>
      <c r="AC964" s="2"/>
      <c r="AD964" s="2"/>
      <c r="AE964" s="2"/>
      <c r="AP964" s="1"/>
      <c r="AQ964" s="1"/>
      <c r="AR964" s="1"/>
      <c r="AS964" s="1"/>
      <c r="AT964" s="1"/>
      <c r="AU964" s="1"/>
    </row>
    <row r="965" spans="1:47" s="3" customFormat="1" x14ac:dyDescent="0.25">
      <c r="A965"/>
      <c r="B965"/>
      <c r="C965" s="2"/>
      <c r="D965" s="2"/>
      <c r="E965" s="2"/>
      <c r="F965" s="2"/>
      <c r="G965" s="2"/>
      <c r="H965" s="2"/>
      <c r="I965" s="2"/>
      <c r="J965" s="2"/>
      <c r="K965" s="2"/>
      <c r="L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AA965" s="2"/>
      <c r="AB965" s="2"/>
      <c r="AC965" s="2"/>
      <c r="AD965" s="2"/>
      <c r="AE965" s="2"/>
      <c r="AP965" s="1"/>
      <c r="AQ965" s="1"/>
      <c r="AR965" s="1"/>
      <c r="AS965" s="1"/>
      <c r="AT965" s="1"/>
      <c r="AU965" s="1"/>
    </row>
    <row r="966" spans="1:47" s="3" customFormat="1" x14ac:dyDescent="0.25">
      <c r="A966"/>
      <c r="B966"/>
      <c r="C966" s="2"/>
      <c r="D966" s="2"/>
      <c r="E966" s="2"/>
      <c r="F966" s="2"/>
      <c r="G966" s="2"/>
      <c r="H966" s="2"/>
      <c r="I966" s="2"/>
      <c r="J966" s="2"/>
      <c r="K966" s="2"/>
      <c r="L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AA966" s="2"/>
      <c r="AB966" s="2"/>
      <c r="AC966" s="2"/>
      <c r="AD966" s="2"/>
      <c r="AE966" s="2"/>
      <c r="AP966" s="1"/>
      <c r="AQ966" s="1"/>
      <c r="AR966" s="1"/>
      <c r="AS966" s="1"/>
      <c r="AT966" s="1"/>
      <c r="AU966" s="1"/>
    </row>
    <row r="967" spans="1:47" s="3" customFormat="1" x14ac:dyDescent="0.25">
      <c r="A967"/>
      <c r="B967"/>
      <c r="C967" s="2"/>
      <c r="D967" s="2"/>
      <c r="E967" s="2"/>
      <c r="F967" s="2"/>
      <c r="G967" s="2"/>
      <c r="H967" s="2"/>
      <c r="I967" s="2"/>
      <c r="J967" s="2"/>
      <c r="K967" s="2"/>
      <c r="L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AA967" s="2"/>
      <c r="AB967" s="2"/>
      <c r="AC967" s="2"/>
      <c r="AD967" s="2"/>
      <c r="AE967" s="2"/>
      <c r="AP967" s="1"/>
      <c r="AQ967" s="1"/>
      <c r="AR967" s="1"/>
      <c r="AS967" s="1"/>
      <c r="AT967" s="1"/>
      <c r="AU967" s="1"/>
    </row>
    <row r="968" spans="1:47" s="3" customFormat="1" x14ac:dyDescent="0.25">
      <c r="A968"/>
      <c r="B968"/>
      <c r="C968" s="2"/>
      <c r="D968" s="2"/>
      <c r="E968" s="2"/>
      <c r="F968" s="2"/>
      <c r="G968" s="2"/>
      <c r="H968" s="2"/>
      <c r="I968" s="2"/>
      <c r="J968" s="2"/>
      <c r="K968" s="2"/>
      <c r="L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AA968" s="2"/>
      <c r="AB968" s="2"/>
      <c r="AC968" s="2"/>
      <c r="AD968" s="2"/>
      <c r="AE968" s="2"/>
      <c r="AP968" s="1"/>
      <c r="AQ968" s="1"/>
      <c r="AR968" s="1"/>
      <c r="AS968" s="1"/>
      <c r="AT968" s="1"/>
      <c r="AU968" s="1"/>
    </row>
    <row r="969" spans="1:47" s="3" customFormat="1" x14ac:dyDescent="0.25">
      <c r="A969"/>
      <c r="B969"/>
      <c r="C969" s="2"/>
      <c r="D969" s="2"/>
      <c r="E969" s="2"/>
      <c r="F969" s="2"/>
      <c r="G969" s="2"/>
      <c r="H969" s="2"/>
      <c r="I969" s="2"/>
      <c r="J969" s="2"/>
      <c r="K969" s="2"/>
      <c r="L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AA969" s="2"/>
      <c r="AB969" s="2"/>
      <c r="AC969" s="2"/>
      <c r="AD969" s="2"/>
      <c r="AE969" s="2"/>
      <c r="AP969" s="1"/>
      <c r="AQ969" s="1"/>
      <c r="AR969" s="1"/>
      <c r="AS969" s="1"/>
      <c r="AT969" s="1"/>
      <c r="AU969" s="1"/>
    </row>
    <row r="970" spans="1:47" s="3" customFormat="1" x14ac:dyDescent="0.25">
      <c r="A970"/>
      <c r="B970"/>
      <c r="C970" s="2"/>
      <c r="D970" s="2"/>
      <c r="E970" s="2"/>
      <c r="F970" s="2"/>
      <c r="G970" s="2"/>
      <c r="H970" s="2"/>
      <c r="I970" s="2"/>
      <c r="J970" s="2"/>
      <c r="K970" s="2"/>
      <c r="L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AA970" s="2"/>
      <c r="AB970" s="2"/>
      <c r="AC970" s="2"/>
      <c r="AD970" s="2"/>
      <c r="AE970" s="2"/>
      <c r="AP970" s="1"/>
      <c r="AQ970" s="1"/>
      <c r="AR970" s="1"/>
      <c r="AS970" s="1"/>
      <c r="AT970" s="1"/>
      <c r="AU970" s="1"/>
    </row>
    <row r="971" spans="1:47" s="3" customFormat="1" x14ac:dyDescent="0.25">
      <c r="A971"/>
      <c r="B971"/>
      <c r="C971" s="2"/>
      <c r="D971" s="2"/>
      <c r="E971" s="2"/>
      <c r="F971" s="2"/>
      <c r="G971" s="2"/>
      <c r="H971" s="2"/>
      <c r="I971" s="2"/>
      <c r="J971" s="2"/>
      <c r="K971" s="2"/>
      <c r="L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AA971" s="2"/>
      <c r="AB971" s="2"/>
      <c r="AC971" s="2"/>
      <c r="AD971" s="2"/>
      <c r="AE971" s="2"/>
      <c r="AP971" s="1"/>
      <c r="AQ971" s="1"/>
      <c r="AR971" s="1"/>
      <c r="AS971" s="1"/>
      <c r="AT971" s="1"/>
      <c r="AU971" s="1"/>
    </row>
    <row r="972" spans="1:47" s="3" customFormat="1" x14ac:dyDescent="0.25">
      <c r="A972"/>
      <c r="B972"/>
      <c r="C972" s="2"/>
      <c r="D972" s="2"/>
      <c r="E972" s="2"/>
      <c r="F972" s="2"/>
      <c r="G972" s="2"/>
      <c r="H972" s="2"/>
      <c r="I972" s="2"/>
      <c r="J972" s="2"/>
      <c r="K972" s="2"/>
      <c r="L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AA972" s="2"/>
      <c r="AB972" s="2"/>
      <c r="AC972" s="2"/>
      <c r="AD972" s="2"/>
      <c r="AE972" s="2"/>
      <c r="AP972" s="1"/>
      <c r="AQ972" s="1"/>
      <c r="AR972" s="1"/>
      <c r="AS972" s="1"/>
      <c r="AT972" s="1"/>
      <c r="AU972" s="1"/>
    </row>
    <row r="973" spans="1:47" s="3" customFormat="1" x14ac:dyDescent="0.25">
      <c r="A973"/>
      <c r="B973"/>
      <c r="C973" s="2"/>
      <c r="D973" s="2"/>
      <c r="E973" s="2"/>
      <c r="F973" s="2"/>
      <c r="G973" s="2"/>
      <c r="H973" s="2"/>
      <c r="I973" s="2"/>
      <c r="J973" s="2"/>
      <c r="K973" s="2"/>
      <c r="L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AA973" s="2"/>
      <c r="AB973" s="2"/>
      <c r="AC973" s="2"/>
      <c r="AD973" s="2"/>
      <c r="AE973" s="2"/>
      <c r="AP973" s="1"/>
      <c r="AQ973" s="1"/>
      <c r="AR973" s="1"/>
      <c r="AS973" s="1"/>
      <c r="AT973" s="1"/>
      <c r="AU973" s="1"/>
    </row>
    <row r="974" spans="1:47" s="3" customFormat="1" x14ac:dyDescent="0.25">
      <c r="A974"/>
      <c r="B974"/>
      <c r="C974" s="2"/>
      <c r="D974" s="2"/>
      <c r="E974" s="2"/>
      <c r="F974" s="2"/>
      <c r="G974" s="2"/>
      <c r="H974" s="2"/>
      <c r="I974" s="2"/>
      <c r="J974" s="2"/>
      <c r="K974" s="2"/>
      <c r="L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AA974" s="2"/>
      <c r="AB974" s="2"/>
      <c r="AC974" s="2"/>
      <c r="AD974" s="2"/>
      <c r="AE974" s="2"/>
      <c r="AP974" s="1"/>
      <c r="AQ974" s="1"/>
      <c r="AR974" s="1"/>
      <c r="AS974" s="1"/>
      <c r="AT974" s="1"/>
      <c r="AU974" s="1"/>
    </row>
    <row r="975" spans="1:47" s="3" customFormat="1" x14ac:dyDescent="0.25">
      <c r="A975"/>
      <c r="B975"/>
      <c r="C975" s="2"/>
      <c r="D975" s="2"/>
      <c r="E975" s="2"/>
      <c r="F975" s="2"/>
      <c r="G975" s="2"/>
      <c r="H975" s="2"/>
      <c r="I975" s="2"/>
      <c r="J975" s="2"/>
      <c r="K975" s="2"/>
      <c r="L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AA975" s="2"/>
      <c r="AB975" s="2"/>
      <c r="AC975" s="2"/>
      <c r="AD975" s="2"/>
      <c r="AE975" s="2"/>
      <c r="AP975" s="1"/>
      <c r="AQ975" s="1"/>
      <c r="AR975" s="1"/>
      <c r="AS975" s="1"/>
      <c r="AT975" s="1"/>
      <c r="AU975" s="1"/>
    </row>
    <row r="976" spans="1:47" s="3" customFormat="1" x14ac:dyDescent="0.25">
      <c r="A976"/>
      <c r="B976"/>
      <c r="C976" s="2"/>
      <c r="D976" s="2"/>
      <c r="E976" s="2"/>
      <c r="F976" s="2"/>
      <c r="G976" s="2"/>
      <c r="H976" s="2"/>
      <c r="I976" s="2"/>
      <c r="J976" s="2"/>
      <c r="K976" s="2"/>
      <c r="L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AA976" s="2"/>
      <c r="AB976" s="2"/>
      <c r="AC976" s="2"/>
      <c r="AD976" s="2"/>
      <c r="AE976" s="2"/>
      <c r="AP976" s="1"/>
      <c r="AQ976" s="1"/>
      <c r="AR976" s="1"/>
      <c r="AS976" s="1"/>
      <c r="AT976" s="1"/>
      <c r="AU976" s="1"/>
    </row>
    <row r="977" spans="1:47" s="3" customFormat="1" x14ac:dyDescent="0.25">
      <c r="A977"/>
      <c r="B977"/>
      <c r="C977" s="2"/>
      <c r="D977" s="2"/>
      <c r="E977" s="2"/>
      <c r="F977" s="2"/>
      <c r="G977" s="2"/>
      <c r="H977" s="2"/>
      <c r="I977" s="2"/>
      <c r="J977" s="2"/>
      <c r="K977" s="2"/>
      <c r="L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AA977" s="2"/>
      <c r="AB977" s="2"/>
      <c r="AC977" s="2"/>
      <c r="AD977" s="2"/>
      <c r="AE977" s="2"/>
      <c r="AP977" s="1"/>
      <c r="AQ977" s="1"/>
      <c r="AR977" s="1"/>
      <c r="AS977" s="1"/>
      <c r="AT977" s="1"/>
      <c r="AU977" s="1"/>
    </row>
    <row r="978" spans="1:47" s="3" customFormat="1" x14ac:dyDescent="0.25">
      <c r="A978"/>
      <c r="B978"/>
      <c r="C978" s="2"/>
      <c r="D978" s="2"/>
      <c r="E978" s="2"/>
      <c r="F978" s="2"/>
      <c r="G978" s="2"/>
      <c r="H978" s="2"/>
      <c r="I978" s="2"/>
      <c r="J978" s="2"/>
      <c r="K978" s="2"/>
      <c r="L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AA978" s="2"/>
      <c r="AB978" s="2"/>
      <c r="AC978" s="2"/>
      <c r="AD978" s="2"/>
      <c r="AE978" s="2"/>
      <c r="AP978" s="1"/>
      <c r="AQ978" s="1"/>
      <c r="AR978" s="1"/>
      <c r="AS978" s="1"/>
      <c r="AT978" s="1"/>
      <c r="AU978" s="1"/>
    </row>
    <row r="979" spans="1:47" s="3" customFormat="1" x14ac:dyDescent="0.25">
      <c r="A979"/>
      <c r="B979"/>
      <c r="C979" s="2"/>
      <c r="D979" s="2"/>
      <c r="E979" s="2"/>
      <c r="F979" s="2"/>
      <c r="G979" s="2"/>
      <c r="H979" s="2"/>
      <c r="I979" s="2"/>
      <c r="J979" s="2"/>
      <c r="K979" s="2"/>
      <c r="L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AA979" s="2"/>
      <c r="AB979" s="2"/>
      <c r="AC979" s="2"/>
      <c r="AD979" s="2"/>
      <c r="AE979" s="2"/>
      <c r="AP979" s="1"/>
      <c r="AQ979" s="1"/>
      <c r="AR979" s="1"/>
      <c r="AS979" s="1"/>
      <c r="AT979" s="1"/>
      <c r="AU979" s="1"/>
    </row>
    <row r="980" spans="1:47" s="3" customFormat="1" x14ac:dyDescent="0.25">
      <c r="A980"/>
      <c r="B980"/>
      <c r="C980" s="2"/>
      <c r="D980" s="2"/>
      <c r="E980" s="2"/>
      <c r="F980" s="2"/>
      <c r="G980" s="2"/>
      <c r="H980" s="2"/>
      <c r="I980" s="2"/>
      <c r="J980" s="2"/>
      <c r="K980" s="2"/>
      <c r="L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AA980" s="2"/>
      <c r="AB980" s="2"/>
      <c r="AC980" s="2"/>
      <c r="AD980" s="2"/>
      <c r="AE980" s="2"/>
      <c r="AP980" s="1"/>
      <c r="AQ980" s="1"/>
      <c r="AR980" s="1"/>
      <c r="AS980" s="1"/>
      <c r="AT980" s="1"/>
      <c r="AU980" s="1"/>
    </row>
    <row r="981" spans="1:47" s="3" customFormat="1" x14ac:dyDescent="0.25">
      <c r="A981"/>
      <c r="B981"/>
      <c r="C981" s="2"/>
      <c r="D981" s="2"/>
      <c r="E981" s="2"/>
      <c r="F981" s="2"/>
      <c r="G981" s="2"/>
      <c r="H981" s="2"/>
      <c r="I981" s="2"/>
      <c r="J981" s="2"/>
      <c r="K981" s="2"/>
      <c r="L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AA981" s="2"/>
      <c r="AB981" s="2"/>
      <c r="AC981" s="2"/>
      <c r="AD981" s="2"/>
      <c r="AE981" s="2"/>
      <c r="AP981" s="1"/>
      <c r="AQ981" s="1"/>
      <c r="AR981" s="1"/>
      <c r="AS981" s="1"/>
      <c r="AT981" s="1"/>
      <c r="AU981" s="1"/>
    </row>
    <row r="982" spans="1:47" s="3" customFormat="1" x14ac:dyDescent="0.25">
      <c r="A982"/>
      <c r="B982"/>
      <c r="C982" s="2"/>
      <c r="D982" s="2"/>
      <c r="E982" s="2"/>
      <c r="F982" s="2"/>
      <c r="G982" s="2"/>
      <c r="H982" s="2"/>
      <c r="I982" s="2"/>
      <c r="J982" s="2"/>
      <c r="K982" s="2"/>
      <c r="L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AA982" s="2"/>
      <c r="AB982" s="2"/>
      <c r="AC982" s="2"/>
      <c r="AD982" s="2"/>
      <c r="AE982" s="2"/>
      <c r="AP982" s="1"/>
      <c r="AQ982" s="1"/>
      <c r="AR982" s="1"/>
      <c r="AS982" s="1"/>
      <c r="AT982" s="1"/>
      <c r="AU982" s="1"/>
    </row>
    <row r="983" spans="1:47" s="3" customFormat="1" x14ac:dyDescent="0.25">
      <c r="A983"/>
      <c r="B983"/>
      <c r="C983" s="2"/>
      <c r="D983" s="2"/>
      <c r="E983" s="2"/>
      <c r="F983" s="2"/>
      <c r="G983" s="2"/>
      <c r="H983" s="2"/>
      <c r="I983" s="2"/>
      <c r="J983" s="2"/>
      <c r="K983" s="2"/>
      <c r="L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AA983" s="2"/>
      <c r="AB983" s="2"/>
      <c r="AC983" s="2"/>
      <c r="AD983" s="2"/>
      <c r="AE983" s="2"/>
      <c r="AP983" s="1"/>
      <c r="AQ983" s="1"/>
      <c r="AR983" s="1"/>
      <c r="AS983" s="1"/>
      <c r="AT983" s="1"/>
      <c r="AU983" s="1"/>
    </row>
    <row r="984" spans="1:47" s="3" customFormat="1" x14ac:dyDescent="0.25">
      <c r="A984"/>
      <c r="B984"/>
      <c r="C984" s="2"/>
      <c r="D984" s="2"/>
      <c r="E984" s="2"/>
      <c r="F984" s="2"/>
      <c r="G984" s="2"/>
      <c r="H984" s="2"/>
      <c r="I984" s="2"/>
      <c r="J984" s="2"/>
      <c r="K984" s="2"/>
      <c r="L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AA984" s="2"/>
      <c r="AB984" s="2"/>
      <c r="AC984" s="2"/>
      <c r="AD984" s="2"/>
      <c r="AE984" s="2"/>
      <c r="AP984" s="1"/>
      <c r="AQ984" s="1"/>
      <c r="AR984" s="1"/>
      <c r="AS984" s="1"/>
      <c r="AT984" s="1"/>
      <c r="AU984" s="1"/>
    </row>
    <row r="985" spans="1:47" s="3" customFormat="1" x14ac:dyDescent="0.25">
      <c r="A985"/>
      <c r="B985"/>
      <c r="C985" s="2"/>
      <c r="D985" s="2"/>
      <c r="E985" s="2"/>
      <c r="F985" s="2"/>
      <c r="G985" s="2"/>
      <c r="H985" s="2"/>
      <c r="I985" s="2"/>
      <c r="J985" s="2"/>
      <c r="K985" s="2"/>
      <c r="L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AA985" s="2"/>
      <c r="AB985" s="2"/>
      <c r="AC985" s="2"/>
      <c r="AD985" s="2"/>
      <c r="AE985" s="2"/>
      <c r="AP985" s="1"/>
      <c r="AQ985" s="1"/>
      <c r="AR985" s="1"/>
      <c r="AS985" s="1"/>
      <c r="AT985" s="1"/>
      <c r="AU985" s="1"/>
    </row>
    <row r="986" spans="1:47" s="3" customFormat="1" x14ac:dyDescent="0.25">
      <c r="A986"/>
      <c r="B986"/>
      <c r="C986" s="2"/>
      <c r="D986" s="2"/>
      <c r="E986" s="2"/>
      <c r="F986" s="2"/>
      <c r="G986" s="2"/>
      <c r="H986" s="2"/>
      <c r="I986" s="2"/>
      <c r="J986" s="2"/>
      <c r="K986" s="2"/>
      <c r="L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AA986" s="2"/>
      <c r="AB986" s="2"/>
      <c r="AC986" s="2"/>
      <c r="AD986" s="2"/>
      <c r="AE986" s="2"/>
      <c r="AP986" s="1"/>
      <c r="AQ986" s="1"/>
      <c r="AR986" s="1"/>
      <c r="AS986" s="1"/>
      <c r="AT986" s="1"/>
      <c r="AU986" s="1"/>
    </row>
    <row r="987" spans="1:47" s="3" customFormat="1" x14ac:dyDescent="0.25">
      <c r="A987"/>
      <c r="B987"/>
      <c r="C987" s="2"/>
      <c r="D987" s="2"/>
      <c r="E987" s="2"/>
      <c r="F987" s="2"/>
      <c r="G987" s="2"/>
      <c r="H987" s="2"/>
      <c r="I987" s="2"/>
      <c r="J987" s="2"/>
      <c r="K987" s="2"/>
      <c r="L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AA987" s="2"/>
      <c r="AB987" s="2"/>
      <c r="AC987" s="2"/>
      <c r="AD987" s="2"/>
      <c r="AE987" s="2"/>
      <c r="AP987" s="1"/>
      <c r="AQ987" s="1"/>
      <c r="AR987" s="1"/>
      <c r="AS987" s="1"/>
      <c r="AT987" s="1"/>
      <c r="AU987" s="1"/>
    </row>
    <row r="988" spans="1:47" s="3" customFormat="1" x14ac:dyDescent="0.25">
      <c r="A988"/>
      <c r="B988"/>
      <c r="C988" s="2"/>
      <c r="D988" s="2"/>
      <c r="E988" s="2"/>
      <c r="F988" s="2"/>
      <c r="G988" s="2"/>
      <c r="H988" s="2"/>
      <c r="I988" s="2"/>
      <c r="J988" s="2"/>
      <c r="K988" s="2"/>
      <c r="L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AA988" s="2"/>
      <c r="AB988" s="2"/>
      <c r="AC988" s="2"/>
      <c r="AD988" s="2"/>
      <c r="AE988" s="2"/>
      <c r="AP988" s="1"/>
      <c r="AQ988" s="1"/>
      <c r="AR988" s="1"/>
      <c r="AS988" s="1"/>
      <c r="AT988" s="1"/>
      <c r="AU988" s="1"/>
    </row>
    <row r="989" spans="1:47" s="3" customFormat="1" x14ac:dyDescent="0.25">
      <c r="A989"/>
      <c r="B989"/>
      <c r="C989" s="2"/>
      <c r="D989" s="2"/>
      <c r="E989" s="2"/>
      <c r="F989" s="2"/>
      <c r="G989" s="2"/>
      <c r="H989" s="2"/>
      <c r="I989" s="2"/>
      <c r="J989" s="2"/>
      <c r="K989" s="2"/>
      <c r="L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AA989" s="2"/>
      <c r="AB989" s="2"/>
      <c r="AC989" s="2"/>
      <c r="AD989" s="2"/>
      <c r="AE989" s="2"/>
      <c r="AP989" s="1"/>
      <c r="AQ989" s="1"/>
      <c r="AR989" s="1"/>
      <c r="AS989" s="1"/>
      <c r="AT989" s="1"/>
      <c r="AU989" s="1"/>
    </row>
    <row r="990" spans="1:47" s="3" customFormat="1" x14ac:dyDescent="0.25">
      <c r="A990"/>
      <c r="B990"/>
      <c r="C990" s="2"/>
      <c r="D990" s="2"/>
      <c r="E990" s="2"/>
      <c r="F990" s="2"/>
      <c r="G990" s="2"/>
      <c r="H990" s="2"/>
      <c r="I990" s="2"/>
      <c r="J990" s="2"/>
      <c r="K990" s="2"/>
      <c r="L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AA990" s="2"/>
      <c r="AB990" s="2"/>
      <c r="AC990" s="2"/>
      <c r="AD990" s="2"/>
      <c r="AE990" s="2"/>
      <c r="AP990" s="1"/>
      <c r="AQ990" s="1"/>
      <c r="AR990" s="1"/>
      <c r="AS990" s="1"/>
      <c r="AT990" s="1"/>
      <c r="AU990" s="1"/>
    </row>
    <row r="991" spans="1:47" s="3" customFormat="1" x14ac:dyDescent="0.25">
      <c r="A991"/>
      <c r="B991"/>
      <c r="C991" s="2"/>
      <c r="D991" s="2"/>
      <c r="E991" s="2"/>
      <c r="F991" s="2"/>
      <c r="G991" s="2"/>
      <c r="H991" s="2"/>
      <c r="I991" s="2"/>
      <c r="J991" s="2"/>
      <c r="K991" s="2"/>
      <c r="L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AA991" s="2"/>
      <c r="AB991" s="2"/>
      <c r="AC991" s="2"/>
      <c r="AD991" s="2"/>
      <c r="AE991" s="2"/>
      <c r="AP991" s="1"/>
      <c r="AQ991" s="1"/>
      <c r="AR991" s="1"/>
      <c r="AS991" s="1"/>
      <c r="AT991" s="1"/>
      <c r="AU991" s="1"/>
    </row>
    <row r="992" spans="1:47" s="3" customFormat="1" x14ac:dyDescent="0.25">
      <c r="A992"/>
      <c r="B992"/>
      <c r="C992" s="2"/>
      <c r="D992" s="2"/>
      <c r="E992" s="2"/>
      <c r="F992" s="2"/>
      <c r="G992" s="2"/>
      <c r="H992" s="2"/>
      <c r="I992" s="2"/>
      <c r="J992" s="2"/>
      <c r="K992" s="2"/>
      <c r="L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AA992" s="2"/>
      <c r="AB992" s="2"/>
      <c r="AC992" s="2"/>
      <c r="AD992" s="2"/>
      <c r="AE992" s="2"/>
      <c r="AP992" s="1"/>
      <c r="AQ992" s="1"/>
      <c r="AR992" s="1"/>
      <c r="AS992" s="1"/>
      <c r="AT992" s="1"/>
      <c r="AU992" s="1"/>
    </row>
    <row r="993" spans="1:47" s="3" customFormat="1" x14ac:dyDescent="0.25">
      <c r="A993"/>
      <c r="B993"/>
      <c r="C993" s="2"/>
      <c r="D993" s="2"/>
      <c r="E993" s="2"/>
      <c r="F993" s="2"/>
      <c r="G993" s="2"/>
      <c r="H993" s="2"/>
      <c r="I993" s="2"/>
      <c r="J993" s="2"/>
      <c r="K993" s="2"/>
      <c r="L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AA993" s="2"/>
      <c r="AB993" s="2"/>
      <c r="AC993" s="2"/>
      <c r="AD993" s="2"/>
      <c r="AE993" s="2"/>
      <c r="AP993" s="1"/>
      <c r="AQ993" s="1"/>
      <c r="AR993" s="1"/>
      <c r="AS993" s="1"/>
      <c r="AT993" s="1"/>
      <c r="AU993" s="1"/>
    </row>
    <row r="994" spans="1:47" s="3" customFormat="1" x14ac:dyDescent="0.25">
      <c r="A994"/>
      <c r="B994"/>
      <c r="C994" s="2"/>
      <c r="D994" s="2"/>
      <c r="E994" s="2"/>
      <c r="F994" s="2"/>
      <c r="G994" s="2"/>
      <c r="H994" s="2"/>
      <c r="I994" s="2"/>
      <c r="J994" s="2"/>
      <c r="K994" s="2"/>
      <c r="L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AA994" s="2"/>
      <c r="AB994" s="2"/>
      <c r="AC994" s="2"/>
      <c r="AD994" s="2"/>
      <c r="AE994" s="2"/>
      <c r="AP994" s="1"/>
      <c r="AQ994" s="1"/>
      <c r="AR994" s="1"/>
      <c r="AS994" s="1"/>
      <c r="AT994" s="1"/>
      <c r="AU994" s="1"/>
    </row>
    <row r="995" spans="1:47" s="3" customFormat="1" x14ac:dyDescent="0.25">
      <c r="A995"/>
      <c r="B995"/>
      <c r="C995" s="2"/>
      <c r="D995" s="2"/>
      <c r="E995" s="2"/>
      <c r="F995" s="2"/>
      <c r="G995" s="2"/>
      <c r="H995" s="2"/>
      <c r="I995" s="2"/>
      <c r="J995" s="2"/>
      <c r="K995" s="2"/>
      <c r="L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AA995" s="2"/>
      <c r="AB995" s="2"/>
      <c r="AC995" s="2"/>
      <c r="AD995" s="2"/>
      <c r="AE995" s="2"/>
      <c r="AP995" s="1"/>
      <c r="AQ995" s="1"/>
      <c r="AR995" s="1"/>
      <c r="AS995" s="1"/>
      <c r="AT995" s="1"/>
      <c r="AU995" s="1"/>
    </row>
    <row r="996" spans="1:47" s="3" customFormat="1" x14ac:dyDescent="0.25">
      <c r="A996"/>
      <c r="B996"/>
      <c r="C996" s="2"/>
      <c r="D996" s="2"/>
      <c r="E996" s="2"/>
      <c r="F996" s="2"/>
      <c r="G996" s="2"/>
      <c r="H996" s="2"/>
      <c r="I996" s="2"/>
      <c r="J996" s="2"/>
      <c r="K996" s="2"/>
      <c r="L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AA996" s="2"/>
      <c r="AB996" s="2"/>
      <c r="AC996" s="2"/>
      <c r="AD996" s="2"/>
      <c r="AE996" s="2"/>
      <c r="AP996" s="1"/>
      <c r="AQ996" s="1"/>
      <c r="AR996" s="1"/>
      <c r="AS996" s="1"/>
      <c r="AT996" s="1"/>
      <c r="AU996" s="1"/>
    </row>
    <row r="997" spans="1:47" s="3" customFormat="1" x14ac:dyDescent="0.25">
      <c r="A997"/>
      <c r="B997"/>
      <c r="C997" s="2"/>
      <c r="D997" s="2"/>
      <c r="E997" s="2"/>
      <c r="F997" s="2"/>
      <c r="G997" s="2"/>
      <c r="H997" s="2"/>
      <c r="I997" s="2"/>
      <c r="J997" s="2"/>
      <c r="K997" s="2"/>
      <c r="L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AA997" s="2"/>
      <c r="AB997" s="2"/>
      <c r="AC997" s="2"/>
      <c r="AD997" s="2"/>
      <c r="AE997" s="2"/>
      <c r="AP997" s="1"/>
      <c r="AQ997" s="1"/>
      <c r="AR997" s="1"/>
      <c r="AS997" s="1"/>
      <c r="AT997" s="1"/>
      <c r="AU997" s="1"/>
    </row>
    <row r="998" spans="1:47" s="3" customFormat="1" x14ac:dyDescent="0.25">
      <c r="A998"/>
      <c r="B998"/>
      <c r="C998" s="2"/>
      <c r="D998" s="2"/>
      <c r="E998" s="2"/>
      <c r="F998" s="2"/>
      <c r="G998" s="2"/>
      <c r="H998" s="2"/>
      <c r="I998" s="2"/>
      <c r="J998" s="2"/>
      <c r="K998" s="2"/>
      <c r="L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AA998" s="2"/>
      <c r="AB998" s="2"/>
      <c r="AC998" s="2"/>
      <c r="AD998" s="2"/>
      <c r="AE998" s="2"/>
      <c r="AP998" s="1"/>
      <c r="AQ998" s="1"/>
      <c r="AR998" s="1"/>
      <c r="AS998" s="1"/>
      <c r="AT998" s="1"/>
      <c r="AU998" s="1"/>
    </row>
    <row r="999" spans="1:47" s="3" customFormat="1" x14ac:dyDescent="0.25">
      <c r="A999"/>
      <c r="B999"/>
      <c r="C999" s="2"/>
      <c r="D999" s="2"/>
      <c r="E999" s="2"/>
      <c r="F999" s="2"/>
      <c r="G999" s="2"/>
      <c r="H999" s="2"/>
      <c r="I999" s="2"/>
      <c r="J999" s="2"/>
      <c r="K999" s="2"/>
      <c r="L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AA999" s="2"/>
      <c r="AB999" s="2"/>
      <c r="AC999" s="2"/>
      <c r="AD999" s="2"/>
      <c r="AE999" s="2"/>
      <c r="AP999" s="1"/>
      <c r="AQ999" s="1"/>
      <c r="AR999" s="1"/>
      <c r="AS999" s="1"/>
      <c r="AT999" s="1"/>
      <c r="AU999" s="1"/>
    </row>
    <row r="1000" spans="1:47" s="3" customFormat="1" x14ac:dyDescent="0.25">
      <c r="A1000"/>
      <c r="B1000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AA1000" s="2"/>
      <c r="AB1000" s="2"/>
      <c r="AC1000" s="2"/>
      <c r="AD1000" s="2"/>
      <c r="AE1000" s="2"/>
      <c r="AP1000" s="1"/>
      <c r="AQ1000" s="1"/>
      <c r="AR1000" s="1"/>
      <c r="AS1000" s="1"/>
      <c r="AT1000" s="1"/>
      <c r="AU1000" s="1"/>
    </row>
    <row r="1001" spans="1:47" s="3" customFormat="1" x14ac:dyDescent="0.25">
      <c r="A1001"/>
      <c r="B100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AA1001" s="2"/>
      <c r="AB1001" s="2"/>
      <c r="AC1001" s="2"/>
      <c r="AD1001" s="2"/>
      <c r="AE1001" s="2"/>
      <c r="AP1001" s="1"/>
      <c r="AQ1001" s="1"/>
      <c r="AR1001" s="1"/>
      <c r="AS1001" s="1"/>
      <c r="AT1001" s="1"/>
      <c r="AU1001" s="1"/>
    </row>
    <row r="1002" spans="1:47" s="3" customFormat="1" x14ac:dyDescent="0.25">
      <c r="A1002"/>
      <c r="B100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AA1002" s="2"/>
      <c r="AB1002" s="2"/>
      <c r="AC1002" s="2"/>
      <c r="AD1002" s="2"/>
      <c r="AE1002" s="2"/>
      <c r="AP1002" s="1"/>
      <c r="AQ1002" s="1"/>
      <c r="AR1002" s="1"/>
      <c r="AS1002" s="1"/>
      <c r="AT1002" s="1"/>
      <c r="AU1002" s="1"/>
    </row>
    <row r="1003" spans="1:47" s="3" customFormat="1" x14ac:dyDescent="0.25">
      <c r="A1003"/>
      <c r="B1003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AA1003" s="2"/>
      <c r="AB1003" s="2"/>
      <c r="AC1003" s="2"/>
      <c r="AD1003" s="2"/>
      <c r="AE1003" s="2"/>
      <c r="AP1003" s="1"/>
      <c r="AQ1003" s="1"/>
      <c r="AR1003" s="1"/>
      <c r="AS1003" s="1"/>
      <c r="AT1003" s="1"/>
      <c r="AU1003" s="1"/>
    </row>
    <row r="1004" spans="1:47" s="3" customFormat="1" x14ac:dyDescent="0.25">
      <c r="A1004"/>
      <c r="B1004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AA1004" s="2"/>
      <c r="AB1004" s="2"/>
      <c r="AC1004" s="2"/>
      <c r="AD1004" s="2"/>
      <c r="AE1004" s="2"/>
      <c r="AP1004" s="1"/>
      <c r="AQ1004" s="1"/>
      <c r="AR1004" s="1"/>
      <c r="AS1004" s="1"/>
      <c r="AT1004" s="1"/>
      <c r="AU1004" s="1"/>
    </row>
    <row r="1005" spans="1:47" s="3" customFormat="1" x14ac:dyDescent="0.25">
      <c r="A1005"/>
      <c r="B1005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AA1005" s="2"/>
      <c r="AB1005" s="2"/>
      <c r="AC1005" s="2"/>
      <c r="AD1005" s="2"/>
      <c r="AE1005" s="2"/>
      <c r="AP1005" s="1"/>
      <c r="AQ1005" s="1"/>
      <c r="AR1005" s="1"/>
      <c r="AS1005" s="1"/>
      <c r="AT1005" s="1"/>
      <c r="AU1005" s="1"/>
    </row>
    <row r="1006" spans="1:47" s="3" customFormat="1" x14ac:dyDescent="0.25">
      <c r="A1006"/>
      <c r="B1006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AA1006" s="2"/>
      <c r="AB1006" s="2"/>
      <c r="AC1006" s="2"/>
      <c r="AD1006" s="2"/>
      <c r="AE1006" s="2"/>
      <c r="AP1006" s="1"/>
      <c r="AQ1006" s="1"/>
      <c r="AR1006" s="1"/>
      <c r="AS1006" s="1"/>
      <c r="AT1006" s="1"/>
      <c r="AU1006" s="1"/>
    </row>
    <row r="1007" spans="1:47" s="3" customFormat="1" x14ac:dyDescent="0.25">
      <c r="A1007"/>
      <c r="B1007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AA1007" s="2"/>
      <c r="AB1007" s="2"/>
      <c r="AC1007" s="2"/>
      <c r="AD1007" s="2"/>
      <c r="AE1007" s="2"/>
      <c r="AP1007" s="1"/>
      <c r="AQ1007" s="1"/>
      <c r="AR1007" s="1"/>
      <c r="AS1007" s="1"/>
      <c r="AT1007" s="1"/>
      <c r="AU1007" s="1"/>
    </row>
    <row r="1008" spans="1:47" s="3" customFormat="1" x14ac:dyDescent="0.25">
      <c r="A1008"/>
      <c r="B1008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AA1008" s="2"/>
      <c r="AB1008" s="2"/>
      <c r="AC1008" s="2"/>
      <c r="AD1008" s="2"/>
      <c r="AE1008" s="2"/>
      <c r="AP1008" s="1"/>
      <c r="AQ1008" s="1"/>
      <c r="AR1008" s="1"/>
      <c r="AS1008" s="1"/>
      <c r="AT1008" s="1"/>
      <c r="AU1008" s="1"/>
    </row>
    <row r="1009" spans="1:47" s="3" customFormat="1" x14ac:dyDescent="0.25">
      <c r="A1009"/>
      <c r="B1009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AA1009" s="2"/>
      <c r="AB1009" s="2"/>
      <c r="AC1009" s="2"/>
      <c r="AD1009" s="2"/>
      <c r="AE1009" s="2"/>
      <c r="AP1009" s="1"/>
      <c r="AQ1009" s="1"/>
      <c r="AR1009" s="1"/>
      <c r="AS1009" s="1"/>
      <c r="AT1009" s="1"/>
      <c r="AU1009" s="1"/>
    </row>
    <row r="1010" spans="1:47" s="3" customFormat="1" x14ac:dyDescent="0.25">
      <c r="A1010"/>
      <c r="B1010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AA1010" s="2"/>
      <c r="AB1010" s="2"/>
      <c r="AC1010" s="2"/>
      <c r="AD1010" s="2"/>
      <c r="AE1010" s="2"/>
      <c r="AP1010" s="1"/>
      <c r="AQ1010" s="1"/>
      <c r="AR1010" s="1"/>
      <c r="AS1010" s="1"/>
      <c r="AT1010" s="1"/>
      <c r="AU1010" s="1"/>
    </row>
    <row r="1011" spans="1:47" s="3" customFormat="1" x14ac:dyDescent="0.25">
      <c r="A1011"/>
      <c r="B1011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AA1011" s="2"/>
      <c r="AB1011" s="2"/>
      <c r="AC1011" s="2"/>
      <c r="AD1011" s="2"/>
      <c r="AE1011" s="2"/>
      <c r="AP1011" s="1"/>
      <c r="AQ1011" s="1"/>
      <c r="AR1011" s="1"/>
      <c r="AS1011" s="1"/>
      <c r="AT1011" s="1"/>
      <c r="AU1011" s="1"/>
    </row>
    <row r="1012" spans="1:47" s="3" customFormat="1" x14ac:dyDescent="0.25">
      <c r="A1012"/>
      <c r="B101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AA1012" s="2"/>
      <c r="AB1012" s="2"/>
      <c r="AC1012" s="2"/>
      <c r="AD1012" s="2"/>
      <c r="AE1012" s="2"/>
      <c r="AP1012" s="1"/>
      <c r="AQ1012" s="1"/>
      <c r="AR1012" s="1"/>
      <c r="AS1012" s="1"/>
      <c r="AT1012" s="1"/>
      <c r="AU1012" s="1"/>
    </row>
    <row r="1013" spans="1:47" s="3" customFormat="1" x14ac:dyDescent="0.25">
      <c r="A1013"/>
      <c r="B1013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AA1013" s="2"/>
      <c r="AB1013" s="2"/>
      <c r="AC1013" s="2"/>
      <c r="AD1013" s="2"/>
      <c r="AE1013" s="2"/>
      <c r="AP1013" s="1"/>
      <c r="AQ1013" s="1"/>
      <c r="AR1013" s="1"/>
      <c r="AS1013" s="1"/>
      <c r="AT1013" s="1"/>
      <c r="AU1013" s="1"/>
    </row>
    <row r="1014" spans="1:47" s="3" customFormat="1" x14ac:dyDescent="0.25">
      <c r="A1014"/>
      <c r="B1014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AA1014" s="2"/>
      <c r="AB1014" s="2"/>
      <c r="AC1014" s="2"/>
      <c r="AD1014" s="2"/>
      <c r="AE1014" s="2"/>
      <c r="AP1014" s="1"/>
      <c r="AQ1014" s="1"/>
      <c r="AR1014" s="1"/>
      <c r="AS1014" s="1"/>
      <c r="AT1014" s="1"/>
      <c r="AU1014" s="1"/>
    </row>
    <row r="1015" spans="1:47" s="3" customFormat="1" x14ac:dyDescent="0.25">
      <c r="A1015"/>
      <c r="B1015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AA1015" s="2"/>
      <c r="AB1015" s="2"/>
      <c r="AC1015" s="2"/>
      <c r="AD1015" s="2"/>
      <c r="AE1015" s="2"/>
      <c r="AP1015" s="1"/>
      <c r="AQ1015" s="1"/>
      <c r="AR1015" s="1"/>
      <c r="AS1015" s="1"/>
      <c r="AT1015" s="1"/>
      <c r="AU1015" s="1"/>
    </row>
    <row r="1016" spans="1:47" s="3" customFormat="1" x14ac:dyDescent="0.25">
      <c r="A1016"/>
      <c r="B1016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AA1016" s="2"/>
      <c r="AB1016" s="2"/>
      <c r="AC1016" s="2"/>
      <c r="AD1016" s="2"/>
      <c r="AE1016" s="2"/>
      <c r="AP1016" s="1"/>
      <c r="AQ1016" s="1"/>
      <c r="AR1016" s="1"/>
      <c r="AS1016" s="1"/>
      <c r="AT1016" s="1"/>
      <c r="AU1016" s="1"/>
    </row>
    <row r="1017" spans="1:47" s="3" customFormat="1" x14ac:dyDescent="0.25">
      <c r="A1017"/>
      <c r="B1017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AA1017" s="2"/>
      <c r="AB1017" s="2"/>
      <c r="AC1017" s="2"/>
      <c r="AD1017" s="2"/>
      <c r="AE1017" s="2"/>
      <c r="AP1017" s="1"/>
      <c r="AQ1017" s="1"/>
      <c r="AR1017" s="1"/>
      <c r="AS1017" s="1"/>
      <c r="AT1017" s="1"/>
      <c r="AU1017" s="1"/>
    </row>
    <row r="1018" spans="1:47" s="3" customFormat="1" x14ac:dyDescent="0.25">
      <c r="A1018"/>
      <c r="B1018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AA1018" s="2"/>
      <c r="AB1018" s="2"/>
      <c r="AC1018" s="2"/>
      <c r="AD1018" s="2"/>
      <c r="AE1018" s="2"/>
      <c r="AP1018" s="1"/>
      <c r="AQ1018" s="1"/>
      <c r="AR1018" s="1"/>
      <c r="AS1018" s="1"/>
      <c r="AT1018" s="1"/>
      <c r="AU1018" s="1"/>
    </row>
    <row r="1019" spans="1:47" s="3" customFormat="1" x14ac:dyDescent="0.25">
      <c r="A1019"/>
      <c r="B1019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AA1019" s="2"/>
      <c r="AB1019" s="2"/>
      <c r="AC1019" s="2"/>
      <c r="AD1019" s="2"/>
      <c r="AE1019" s="2"/>
      <c r="AP1019" s="1"/>
      <c r="AQ1019" s="1"/>
      <c r="AR1019" s="1"/>
      <c r="AS1019" s="1"/>
      <c r="AT1019" s="1"/>
      <c r="AU1019" s="1"/>
    </row>
    <row r="1020" spans="1:47" s="3" customFormat="1" x14ac:dyDescent="0.25">
      <c r="A1020"/>
      <c r="B1020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AA1020" s="2"/>
      <c r="AB1020" s="2"/>
      <c r="AC1020" s="2"/>
      <c r="AD1020" s="2"/>
      <c r="AE1020" s="2"/>
      <c r="AP1020" s="1"/>
      <c r="AQ1020" s="1"/>
      <c r="AR1020" s="1"/>
      <c r="AS1020" s="1"/>
      <c r="AT1020" s="1"/>
      <c r="AU1020" s="1"/>
    </row>
    <row r="1021" spans="1:47" s="3" customFormat="1" x14ac:dyDescent="0.25">
      <c r="A1021"/>
      <c r="B1021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AA1021" s="2"/>
      <c r="AB1021" s="2"/>
      <c r="AC1021" s="2"/>
      <c r="AD1021" s="2"/>
      <c r="AE1021" s="2"/>
      <c r="AP1021" s="1"/>
      <c r="AQ1021" s="1"/>
      <c r="AR1021" s="1"/>
      <c r="AS1021" s="1"/>
      <c r="AT1021" s="1"/>
      <c r="AU1021" s="1"/>
    </row>
    <row r="1022" spans="1:47" s="3" customFormat="1" x14ac:dyDescent="0.25">
      <c r="A1022"/>
      <c r="B102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AA1022" s="2"/>
      <c r="AB1022" s="2"/>
      <c r="AC1022" s="2"/>
      <c r="AD1022" s="2"/>
      <c r="AE1022" s="2"/>
      <c r="AP1022" s="1"/>
      <c r="AQ1022" s="1"/>
      <c r="AR1022" s="1"/>
      <c r="AS1022" s="1"/>
      <c r="AT1022" s="1"/>
      <c r="AU1022" s="1"/>
    </row>
    <row r="1023" spans="1:47" s="3" customFormat="1" x14ac:dyDescent="0.25">
      <c r="A1023"/>
      <c r="B1023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AA1023" s="2"/>
      <c r="AB1023" s="2"/>
      <c r="AC1023" s="2"/>
      <c r="AD1023" s="2"/>
      <c r="AE1023" s="2"/>
      <c r="AP1023" s="1"/>
      <c r="AQ1023" s="1"/>
      <c r="AR1023" s="1"/>
      <c r="AS1023" s="1"/>
      <c r="AT1023" s="1"/>
      <c r="AU1023" s="1"/>
    </row>
    <row r="1024" spans="1:47" s="3" customFormat="1" x14ac:dyDescent="0.25">
      <c r="A1024"/>
      <c r="B1024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AA1024" s="2"/>
      <c r="AB1024" s="2"/>
      <c r="AC1024" s="2"/>
      <c r="AD1024" s="2"/>
      <c r="AE1024" s="2"/>
      <c r="AP1024" s="1"/>
      <c r="AQ1024" s="1"/>
      <c r="AR1024" s="1"/>
      <c r="AS1024" s="1"/>
      <c r="AT1024" s="1"/>
      <c r="AU1024" s="1"/>
    </row>
    <row r="1025" spans="1:47" s="3" customFormat="1" x14ac:dyDescent="0.25">
      <c r="A1025"/>
      <c r="B1025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AA1025" s="2"/>
      <c r="AB1025" s="2"/>
      <c r="AC1025" s="2"/>
      <c r="AD1025" s="2"/>
      <c r="AE1025" s="2"/>
      <c r="AP1025" s="1"/>
      <c r="AQ1025" s="1"/>
      <c r="AR1025" s="1"/>
      <c r="AS1025" s="1"/>
      <c r="AT1025" s="1"/>
      <c r="AU1025" s="1"/>
    </row>
    <row r="1026" spans="1:47" s="3" customFormat="1" x14ac:dyDescent="0.25">
      <c r="A1026"/>
      <c r="B1026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AA1026" s="2"/>
      <c r="AB1026" s="2"/>
      <c r="AC1026" s="2"/>
      <c r="AD1026" s="2"/>
      <c r="AE1026" s="2"/>
      <c r="AP1026" s="1"/>
      <c r="AQ1026" s="1"/>
      <c r="AR1026" s="1"/>
      <c r="AS1026" s="1"/>
      <c r="AT1026" s="1"/>
      <c r="AU1026" s="1"/>
    </row>
    <row r="1027" spans="1:47" s="3" customFormat="1" x14ac:dyDescent="0.25">
      <c r="A1027"/>
      <c r="B1027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AA1027" s="2"/>
      <c r="AB1027" s="2"/>
      <c r="AC1027" s="2"/>
      <c r="AD1027" s="2"/>
      <c r="AE1027" s="2"/>
      <c r="AP1027" s="1"/>
      <c r="AQ1027" s="1"/>
      <c r="AR1027" s="1"/>
      <c r="AS1027" s="1"/>
      <c r="AT1027" s="1"/>
      <c r="AU1027" s="1"/>
    </row>
    <row r="1028" spans="1:47" s="3" customFormat="1" x14ac:dyDescent="0.25">
      <c r="A1028"/>
      <c r="B1028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AA1028" s="2"/>
      <c r="AB1028" s="2"/>
      <c r="AC1028" s="2"/>
      <c r="AD1028" s="2"/>
      <c r="AE1028" s="2"/>
      <c r="AP1028" s="1"/>
      <c r="AQ1028" s="1"/>
      <c r="AR1028" s="1"/>
      <c r="AS1028" s="1"/>
      <c r="AT1028" s="1"/>
      <c r="AU1028" s="1"/>
    </row>
    <row r="1029" spans="1:47" s="3" customFormat="1" x14ac:dyDescent="0.25">
      <c r="A1029"/>
      <c r="B1029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AA1029" s="2"/>
      <c r="AB1029" s="2"/>
      <c r="AC1029" s="2"/>
      <c r="AD1029" s="2"/>
      <c r="AE1029" s="2"/>
      <c r="AP1029" s="1"/>
      <c r="AQ1029" s="1"/>
      <c r="AR1029" s="1"/>
      <c r="AS1029" s="1"/>
      <c r="AT1029" s="1"/>
      <c r="AU1029" s="1"/>
    </row>
    <row r="1030" spans="1:47" s="3" customFormat="1" x14ac:dyDescent="0.25">
      <c r="A1030"/>
      <c r="B1030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AA1030" s="2"/>
      <c r="AB1030" s="2"/>
      <c r="AC1030" s="2"/>
      <c r="AD1030" s="2"/>
      <c r="AE1030" s="2"/>
      <c r="AP1030" s="1"/>
      <c r="AQ1030" s="1"/>
      <c r="AR1030" s="1"/>
      <c r="AS1030" s="1"/>
      <c r="AT1030" s="1"/>
      <c r="AU1030" s="1"/>
    </row>
    <row r="1031" spans="1:47" s="3" customFormat="1" x14ac:dyDescent="0.25">
      <c r="A1031"/>
      <c r="B1031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AA1031" s="2"/>
      <c r="AB1031" s="2"/>
      <c r="AC1031" s="2"/>
      <c r="AD1031" s="2"/>
      <c r="AE1031" s="2"/>
      <c r="AP1031" s="1"/>
      <c r="AQ1031" s="1"/>
      <c r="AR1031" s="1"/>
      <c r="AS1031" s="1"/>
      <c r="AT1031" s="1"/>
      <c r="AU1031" s="1"/>
    </row>
    <row r="1032" spans="1:47" s="3" customFormat="1" x14ac:dyDescent="0.25">
      <c r="A1032"/>
      <c r="B103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AA1032" s="2"/>
      <c r="AB1032" s="2"/>
      <c r="AC1032" s="2"/>
      <c r="AD1032" s="2"/>
      <c r="AE1032" s="2"/>
      <c r="AP1032" s="1"/>
      <c r="AQ1032" s="1"/>
      <c r="AR1032" s="1"/>
      <c r="AS1032" s="1"/>
      <c r="AT1032" s="1"/>
      <c r="AU1032" s="1"/>
    </row>
    <row r="1033" spans="1:47" s="3" customFormat="1" x14ac:dyDescent="0.25">
      <c r="A1033"/>
      <c r="B1033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AA1033" s="2"/>
      <c r="AB1033" s="2"/>
      <c r="AC1033" s="2"/>
      <c r="AD1033" s="2"/>
      <c r="AE1033" s="2"/>
      <c r="AP1033" s="1"/>
      <c r="AQ1033" s="1"/>
      <c r="AR1033" s="1"/>
      <c r="AS1033" s="1"/>
      <c r="AT1033" s="1"/>
      <c r="AU1033" s="1"/>
    </row>
    <row r="1034" spans="1:47" s="3" customFormat="1" x14ac:dyDescent="0.25">
      <c r="A1034"/>
      <c r="B1034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AA1034" s="2"/>
      <c r="AB1034" s="2"/>
      <c r="AC1034" s="2"/>
      <c r="AD1034" s="2"/>
      <c r="AE1034" s="2"/>
      <c r="AP1034" s="1"/>
      <c r="AQ1034" s="1"/>
      <c r="AR1034" s="1"/>
      <c r="AS1034" s="1"/>
      <c r="AT1034" s="1"/>
      <c r="AU1034" s="1"/>
    </row>
    <row r="1035" spans="1:47" s="3" customFormat="1" x14ac:dyDescent="0.25">
      <c r="A1035"/>
      <c r="B1035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AA1035" s="2"/>
      <c r="AB1035" s="2"/>
      <c r="AC1035" s="2"/>
      <c r="AD1035" s="2"/>
      <c r="AE1035" s="2"/>
      <c r="AP1035" s="1"/>
      <c r="AQ1035" s="1"/>
      <c r="AR1035" s="1"/>
      <c r="AS1035" s="1"/>
      <c r="AT1035" s="1"/>
      <c r="AU1035" s="1"/>
    </row>
    <row r="1036" spans="1:47" s="3" customFormat="1" x14ac:dyDescent="0.25">
      <c r="A1036"/>
      <c r="B1036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AA1036" s="2"/>
      <c r="AB1036" s="2"/>
      <c r="AC1036" s="2"/>
      <c r="AD1036" s="2"/>
      <c r="AE1036" s="2"/>
      <c r="AP1036" s="1"/>
      <c r="AQ1036" s="1"/>
      <c r="AR1036" s="1"/>
      <c r="AS1036" s="1"/>
      <c r="AT1036" s="1"/>
      <c r="AU1036" s="1"/>
    </row>
    <row r="1037" spans="1:47" s="3" customFormat="1" x14ac:dyDescent="0.25">
      <c r="A1037"/>
      <c r="B1037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AA1037" s="2"/>
      <c r="AB1037" s="2"/>
      <c r="AC1037" s="2"/>
      <c r="AD1037" s="2"/>
      <c r="AE1037" s="2"/>
      <c r="AP1037" s="1"/>
      <c r="AQ1037" s="1"/>
      <c r="AR1037" s="1"/>
      <c r="AS1037" s="1"/>
      <c r="AT1037" s="1"/>
      <c r="AU1037" s="1"/>
    </row>
    <row r="1038" spans="1:47" s="3" customFormat="1" x14ac:dyDescent="0.25">
      <c r="A1038"/>
      <c r="B1038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AA1038" s="2"/>
      <c r="AB1038" s="2"/>
      <c r="AC1038" s="2"/>
      <c r="AD1038" s="2"/>
      <c r="AE1038" s="2"/>
      <c r="AP1038" s="1"/>
      <c r="AQ1038" s="1"/>
      <c r="AR1038" s="1"/>
      <c r="AS1038" s="1"/>
      <c r="AT1038" s="1"/>
      <c r="AU1038" s="1"/>
    </row>
    <row r="1039" spans="1:47" s="3" customFormat="1" x14ac:dyDescent="0.25">
      <c r="A1039"/>
      <c r="B1039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AA1039" s="2"/>
      <c r="AB1039" s="2"/>
      <c r="AC1039" s="2"/>
      <c r="AD1039" s="2"/>
      <c r="AE1039" s="2"/>
      <c r="AP1039" s="1"/>
      <c r="AQ1039" s="1"/>
      <c r="AR1039" s="1"/>
      <c r="AS1039" s="1"/>
      <c r="AT1039" s="1"/>
      <c r="AU1039" s="1"/>
    </row>
    <row r="1040" spans="1:47" s="3" customFormat="1" x14ac:dyDescent="0.25">
      <c r="A1040"/>
      <c r="B1040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AA1040" s="2"/>
      <c r="AB1040" s="2"/>
      <c r="AC1040" s="2"/>
      <c r="AD1040" s="2"/>
      <c r="AE1040" s="2"/>
      <c r="AP1040" s="1"/>
      <c r="AQ1040" s="1"/>
      <c r="AR1040" s="1"/>
      <c r="AS1040" s="1"/>
      <c r="AT1040" s="1"/>
      <c r="AU1040" s="1"/>
    </row>
    <row r="1041" spans="1:47" s="3" customFormat="1" x14ac:dyDescent="0.25">
      <c r="A1041"/>
      <c r="B1041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AA1041" s="2"/>
      <c r="AB1041" s="2"/>
      <c r="AC1041" s="2"/>
      <c r="AD1041" s="2"/>
      <c r="AE1041" s="2"/>
      <c r="AP1041" s="1"/>
      <c r="AQ1041" s="1"/>
      <c r="AR1041" s="1"/>
      <c r="AS1041" s="1"/>
      <c r="AT1041" s="1"/>
      <c r="AU1041" s="1"/>
    </row>
    <row r="1042" spans="1:47" s="3" customFormat="1" x14ac:dyDescent="0.25">
      <c r="A1042"/>
      <c r="B104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AA1042" s="2"/>
      <c r="AB1042" s="2"/>
      <c r="AC1042" s="2"/>
      <c r="AD1042" s="2"/>
      <c r="AE1042" s="2"/>
      <c r="AP1042" s="1"/>
      <c r="AQ1042" s="1"/>
      <c r="AR1042" s="1"/>
      <c r="AS1042" s="1"/>
      <c r="AT1042" s="1"/>
      <c r="AU1042" s="1"/>
    </row>
    <row r="1043" spans="1:47" s="3" customFormat="1" x14ac:dyDescent="0.25">
      <c r="A1043"/>
      <c r="B1043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AA1043" s="2"/>
      <c r="AB1043" s="2"/>
      <c r="AC1043" s="2"/>
      <c r="AD1043" s="2"/>
      <c r="AE1043" s="2"/>
      <c r="AP1043" s="1"/>
      <c r="AQ1043" s="1"/>
      <c r="AR1043" s="1"/>
      <c r="AS1043" s="1"/>
      <c r="AT1043" s="1"/>
      <c r="AU1043" s="1"/>
    </row>
    <row r="1044" spans="1:47" s="3" customFormat="1" x14ac:dyDescent="0.25">
      <c r="A1044"/>
      <c r="B1044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AA1044" s="2"/>
      <c r="AB1044" s="2"/>
      <c r="AC1044" s="2"/>
      <c r="AD1044" s="2"/>
      <c r="AE1044" s="2"/>
      <c r="AP1044" s="1"/>
      <c r="AQ1044" s="1"/>
      <c r="AR1044" s="1"/>
      <c r="AS1044" s="1"/>
      <c r="AT1044" s="1"/>
      <c r="AU1044" s="1"/>
    </row>
    <row r="1045" spans="1:47" s="3" customFormat="1" x14ac:dyDescent="0.25">
      <c r="A1045"/>
      <c r="B1045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AA1045" s="2"/>
      <c r="AB1045" s="2"/>
      <c r="AC1045" s="2"/>
      <c r="AD1045" s="2"/>
      <c r="AE1045" s="2"/>
      <c r="AP1045" s="1"/>
      <c r="AQ1045" s="1"/>
      <c r="AR1045" s="1"/>
      <c r="AS1045" s="1"/>
      <c r="AT1045" s="1"/>
      <c r="AU1045" s="1"/>
    </row>
    <row r="1046" spans="1:47" s="3" customFormat="1" x14ac:dyDescent="0.25">
      <c r="A1046"/>
      <c r="B1046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AA1046" s="2"/>
      <c r="AB1046" s="2"/>
      <c r="AC1046" s="2"/>
      <c r="AD1046" s="2"/>
      <c r="AE1046" s="2"/>
      <c r="AP1046" s="1"/>
      <c r="AQ1046" s="1"/>
      <c r="AR1046" s="1"/>
      <c r="AS1046" s="1"/>
      <c r="AT1046" s="1"/>
      <c r="AU1046" s="1"/>
    </row>
    <row r="1047" spans="1:47" s="3" customFormat="1" x14ac:dyDescent="0.25">
      <c r="A1047"/>
      <c r="B1047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AA1047" s="2"/>
      <c r="AB1047" s="2"/>
      <c r="AC1047" s="2"/>
      <c r="AD1047" s="2"/>
      <c r="AE1047" s="2"/>
      <c r="AP1047" s="1"/>
      <c r="AQ1047" s="1"/>
      <c r="AR1047" s="1"/>
      <c r="AS1047" s="1"/>
      <c r="AT1047" s="1"/>
      <c r="AU1047" s="1"/>
    </row>
    <row r="1048" spans="1:47" s="3" customFormat="1" x14ac:dyDescent="0.25">
      <c r="A1048"/>
      <c r="B1048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AA1048" s="2"/>
      <c r="AB1048" s="2"/>
      <c r="AC1048" s="2"/>
      <c r="AD1048" s="2"/>
      <c r="AE1048" s="2"/>
      <c r="AP1048" s="1"/>
      <c r="AQ1048" s="1"/>
      <c r="AR1048" s="1"/>
      <c r="AS1048" s="1"/>
      <c r="AT1048" s="1"/>
      <c r="AU1048" s="1"/>
    </row>
    <row r="1049" spans="1:47" s="3" customFormat="1" x14ac:dyDescent="0.25">
      <c r="A1049"/>
      <c r="B1049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AA1049" s="2"/>
      <c r="AB1049" s="2"/>
      <c r="AC1049" s="2"/>
      <c r="AD1049" s="2"/>
      <c r="AE1049" s="2"/>
      <c r="AP1049" s="1"/>
      <c r="AQ1049" s="1"/>
      <c r="AR1049" s="1"/>
      <c r="AS1049" s="1"/>
      <c r="AT1049" s="1"/>
      <c r="AU1049" s="1"/>
    </row>
    <row r="1050" spans="1:47" s="3" customFormat="1" x14ac:dyDescent="0.25">
      <c r="A1050"/>
      <c r="B1050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AA1050" s="2"/>
      <c r="AB1050" s="2"/>
      <c r="AC1050" s="2"/>
      <c r="AD1050" s="2"/>
      <c r="AE1050" s="2"/>
      <c r="AP1050" s="1"/>
      <c r="AQ1050" s="1"/>
      <c r="AR1050" s="1"/>
      <c r="AS1050" s="1"/>
      <c r="AT1050" s="1"/>
      <c r="AU1050" s="1"/>
    </row>
    <row r="1051" spans="1:47" s="3" customFormat="1" x14ac:dyDescent="0.25">
      <c r="A1051"/>
      <c r="B1051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AA1051" s="2"/>
      <c r="AB1051" s="2"/>
      <c r="AC1051" s="2"/>
      <c r="AD1051" s="2"/>
      <c r="AE1051" s="2"/>
      <c r="AP1051" s="1"/>
      <c r="AQ1051" s="1"/>
      <c r="AR1051" s="1"/>
      <c r="AS1051" s="1"/>
      <c r="AT1051" s="1"/>
      <c r="AU1051" s="1"/>
    </row>
    <row r="1052" spans="1:47" s="3" customFormat="1" x14ac:dyDescent="0.25">
      <c r="A1052"/>
      <c r="B105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AA1052" s="2"/>
      <c r="AB1052" s="2"/>
      <c r="AC1052" s="2"/>
      <c r="AD1052" s="2"/>
      <c r="AE1052" s="2"/>
      <c r="AP1052" s="1"/>
      <c r="AQ1052" s="1"/>
      <c r="AR1052" s="1"/>
      <c r="AS1052" s="1"/>
      <c r="AT1052" s="1"/>
      <c r="AU1052" s="1"/>
    </row>
    <row r="1053" spans="1:47" s="3" customFormat="1" x14ac:dyDescent="0.25">
      <c r="A1053"/>
      <c r="B1053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AA1053" s="2"/>
      <c r="AB1053" s="2"/>
      <c r="AC1053" s="2"/>
      <c r="AD1053" s="2"/>
      <c r="AE1053" s="2"/>
      <c r="AP1053" s="1"/>
      <c r="AQ1053" s="1"/>
      <c r="AR1053" s="1"/>
      <c r="AS1053" s="1"/>
      <c r="AT1053" s="1"/>
      <c r="AU1053" s="1"/>
    </row>
    <row r="1054" spans="1:47" s="3" customFormat="1" x14ac:dyDescent="0.25">
      <c r="A1054"/>
      <c r="B1054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AA1054" s="2"/>
      <c r="AB1054" s="2"/>
      <c r="AC1054" s="2"/>
      <c r="AD1054" s="2"/>
      <c r="AE1054" s="2"/>
      <c r="AP1054" s="1"/>
      <c r="AQ1054" s="1"/>
      <c r="AR1054" s="1"/>
      <c r="AS1054" s="1"/>
      <c r="AT1054" s="1"/>
      <c r="AU1054" s="1"/>
    </row>
    <row r="1055" spans="1:47" s="3" customFormat="1" x14ac:dyDescent="0.25">
      <c r="A1055"/>
      <c r="B1055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AA1055" s="2"/>
      <c r="AB1055" s="2"/>
      <c r="AC1055" s="2"/>
      <c r="AD1055" s="2"/>
      <c r="AE1055" s="2"/>
      <c r="AP1055" s="1"/>
      <c r="AQ1055" s="1"/>
      <c r="AR1055" s="1"/>
      <c r="AS1055" s="1"/>
      <c r="AT1055" s="1"/>
      <c r="AU1055" s="1"/>
    </row>
    <row r="1056" spans="1:47" s="3" customFormat="1" x14ac:dyDescent="0.25">
      <c r="A1056"/>
      <c r="B1056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AA1056" s="2"/>
      <c r="AB1056" s="2"/>
      <c r="AC1056" s="2"/>
      <c r="AD1056" s="2"/>
      <c r="AE1056" s="2"/>
      <c r="AP1056" s="1"/>
      <c r="AQ1056" s="1"/>
      <c r="AR1056" s="1"/>
      <c r="AS1056" s="1"/>
      <c r="AT1056" s="1"/>
      <c r="AU1056" s="1"/>
    </row>
    <row r="1057" spans="1:47" s="3" customFormat="1" x14ac:dyDescent="0.25">
      <c r="A1057"/>
      <c r="B1057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AA1057" s="2"/>
      <c r="AB1057" s="2"/>
      <c r="AC1057" s="2"/>
      <c r="AD1057" s="2"/>
      <c r="AE1057" s="2"/>
      <c r="AP1057" s="1"/>
      <c r="AQ1057" s="1"/>
      <c r="AR1057" s="1"/>
      <c r="AS1057" s="1"/>
      <c r="AT1057" s="1"/>
      <c r="AU1057" s="1"/>
    </row>
    <row r="1058" spans="1:47" s="3" customFormat="1" x14ac:dyDescent="0.25">
      <c r="A1058"/>
      <c r="B1058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AA1058" s="2"/>
      <c r="AB1058" s="2"/>
      <c r="AC1058" s="2"/>
      <c r="AD1058" s="2"/>
      <c r="AE1058" s="2"/>
      <c r="AP1058" s="1"/>
      <c r="AQ1058" s="1"/>
      <c r="AR1058" s="1"/>
      <c r="AS1058" s="1"/>
      <c r="AT1058" s="1"/>
      <c r="AU1058" s="1"/>
    </row>
    <row r="1059" spans="1:47" s="3" customFormat="1" x14ac:dyDescent="0.25">
      <c r="A1059"/>
      <c r="B1059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AA1059" s="2"/>
      <c r="AB1059" s="2"/>
      <c r="AC1059" s="2"/>
      <c r="AD1059" s="2"/>
      <c r="AE1059" s="2"/>
      <c r="AP1059" s="1"/>
      <c r="AQ1059" s="1"/>
      <c r="AR1059" s="1"/>
      <c r="AS1059" s="1"/>
      <c r="AT1059" s="1"/>
      <c r="AU1059" s="1"/>
    </row>
    <row r="1060" spans="1:47" s="3" customFormat="1" x14ac:dyDescent="0.25">
      <c r="A1060"/>
      <c r="B1060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AA1060" s="2"/>
      <c r="AB1060" s="2"/>
      <c r="AC1060" s="2"/>
      <c r="AD1060" s="2"/>
      <c r="AE1060" s="2"/>
      <c r="AP1060" s="1"/>
      <c r="AQ1060" s="1"/>
      <c r="AR1060" s="1"/>
      <c r="AS1060" s="1"/>
      <c r="AT1060" s="1"/>
      <c r="AU1060" s="1"/>
    </row>
    <row r="1061" spans="1:47" s="3" customFormat="1" x14ac:dyDescent="0.25">
      <c r="A1061"/>
      <c r="B1061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AA1061" s="2"/>
      <c r="AB1061" s="2"/>
      <c r="AC1061" s="2"/>
      <c r="AD1061" s="2"/>
      <c r="AE1061" s="2"/>
      <c r="AP1061" s="1"/>
      <c r="AQ1061" s="1"/>
      <c r="AR1061" s="1"/>
      <c r="AS1061" s="1"/>
      <c r="AT1061" s="1"/>
      <c r="AU1061" s="1"/>
    </row>
    <row r="1062" spans="1:47" s="3" customFormat="1" x14ac:dyDescent="0.25">
      <c r="A1062"/>
      <c r="B106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AA1062" s="2"/>
      <c r="AB1062" s="2"/>
      <c r="AC1062" s="2"/>
      <c r="AD1062" s="2"/>
      <c r="AE1062" s="2"/>
      <c r="AP1062" s="1"/>
      <c r="AQ1062" s="1"/>
      <c r="AR1062" s="1"/>
      <c r="AS1062" s="1"/>
      <c r="AT1062" s="1"/>
      <c r="AU1062" s="1"/>
    </row>
    <row r="1063" spans="1:47" s="3" customFormat="1" x14ac:dyDescent="0.25">
      <c r="A1063"/>
      <c r="B1063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AA1063" s="2"/>
      <c r="AB1063" s="2"/>
      <c r="AC1063" s="2"/>
      <c r="AD1063" s="2"/>
      <c r="AE1063" s="2"/>
      <c r="AP1063" s="1"/>
      <c r="AQ1063" s="1"/>
      <c r="AR1063" s="1"/>
      <c r="AS1063" s="1"/>
      <c r="AT1063" s="1"/>
      <c r="AU1063" s="1"/>
    </row>
    <row r="1064" spans="1:47" s="3" customFormat="1" x14ac:dyDescent="0.25">
      <c r="A1064"/>
      <c r="B1064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AA1064" s="2"/>
      <c r="AB1064" s="2"/>
      <c r="AC1064" s="2"/>
      <c r="AD1064" s="2"/>
      <c r="AE1064" s="2"/>
      <c r="AP1064" s="1"/>
      <c r="AQ1064" s="1"/>
      <c r="AR1064" s="1"/>
      <c r="AS1064" s="1"/>
      <c r="AT1064" s="1"/>
      <c r="AU1064" s="1"/>
    </row>
    <row r="1065" spans="1:47" s="3" customFormat="1" x14ac:dyDescent="0.25">
      <c r="A1065"/>
      <c r="B1065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AA1065" s="2"/>
      <c r="AB1065" s="2"/>
      <c r="AC1065" s="2"/>
      <c r="AD1065" s="2"/>
      <c r="AE1065" s="2"/>
      <c r="AP1065" s="1"/>
      <c r="AQ1065" s="1"/>
      <c r="AR1065" s="1"/>
      <c r="AS1065" s="1"/>
      <c r="AT1065" s="1"/>
      <c r="AU1065" s="1"/>
    </row>
    <row r="1066" spans="1:47" s="3" customFormat="1" x14ac:dyDescent="0.25">
      <c r="A1066"/>
      <c r="B1066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AA1066" s="2"/>
      <c r="AB1066" s="2"/>
      <c r="AC1066" s="2"/>
      <c r="AD1066" s="2"/>
      <c r="AE1066" s="2"/>
      <c r="AP1066" s="1"/>
      <c r="AQ1066" s="1"/>
      <c r="AR1066" s="1"/>
      <c r="AS1066" s="1"/>
      <c r="AT1066" s="1"/>
      <c r="AU1066" s="1"/>
    </row>
    <row r="1067" spans="1:47" s="3" customFormat="1" x14ac:dyDescent="0.25">
      <c r="A1067"/>
      <c r="B1067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AA1067" s="2"/>
      <c r="AB1067" s="2"/>
      <c r="AC1067" s="2"/>
      <c r="AD1067" s="2"/>
      <c r="AE1067" s="2"/>
      <c r="AP1067" s="1"/>
      <c r="AQ1067" s="1"/>
      <c r="AR1067" s="1"/>
      <c r="AS1067" s="1"/>
      <c r="AT1067" s="1"/>
      <c r="AU1067" s="1"/>
    </row>
    <row r="1068" spans="1:47" s="3" customFormat="1" x14ac:dyDescent="0.25">
      <c r="A1068"/>
      <c r="B1068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AA1068" s="2"/>
      <c r="AB1068" s="2"/>
      <c r="AC1068" s="2"/>
      <c r="AD1068" s="2"/>
      <c r="AE1068" s="2"/>
      <c r="AP1068" s="1"/>
      <c r="AQ1068" s="1"/>
      <c r="AR1068" s="1"/>
      <c r="AS1068" s="1"/>
      <c r="AT1068" s="1"/>
      <c r="AU1068" s="1"/>
    </row>
    <row r="1069" spans="1:47" s="3" customFormat="1" x14ac:dyDescent="0.25">
      <c r="A1069"/>
      <c r="B1069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AA1069" s="2"/>
      <c r="AB1069" s="2"/>
      <c r="AC1069" s="2"/>
      <c r="AD1069" s="2"/>
      <c r="AE1069" s="2"/>
      <c r="AP1069" s="1"/>
      <c r="AQ1069" s="1"/>
      <c r="AR1069" s="1"/>
      <c r="AS1069" s="1"/>
      <c r="AT1069" s="1"/>
      <c r="AU1069" s="1"/>
    </row>
    <row r="1070" spans="1:47" s="3" customFormat="1" x14ac:dyDescent="0.25">
      <c r="A1070"/>
      <c r="B1070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AA1070" s="2"/>
      <c r="AB1070" s="2"/>
      <c r="AC1070" s="2"/>
      <c r="AD1070" s="2"/>
      <c r="AE1070" s="2"/>
      <c r="AP1070" s="1"/>
      <c r="AQ1070" s="1"/>
      <c r="AR1070" s="1"/>
      <c r="AS1070" s="1"/>
      <c r="AT1070" s="1"/>
      <c r="AU1070" s="1"/>
    </row>
    <row r="1071" spans="1:47" s="3" customFormat="1" x14ac:dyDescent="0.25">
      <c r="A1071"/>
      <c r="B1071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AA1071" s="2"/>
      <c r="AB1071" s="2"/>
      <c r="AC1071" s="2"/>
      <c r="AD1071" s="2"/>
      <c r="AE1071" s="2"/>
      <c r="AP1071" s="1"/>
      <c r="AQ1071" s="1"/>
      <c r="AR1071" s="1"/>
      <c r="AS1071" s="1"/>
      <c r="AT1071" s="1"/>
      <c r="AU1071" s="1"/>
    </row>
    <row r="1072" spans="1:47" s="3" customFormat="1" x14ac:dyDescent="0.25">
      <c r="A1072"/>
      <c r="B107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AA1072" s="2"/>
      <c r="AB1072" s="2"/>
      <c r="AC1072" s="2"/>
      <c r="AD1072" s="2"/>
      <c r="AE1072" s="2"/>
      <c r="AP1072" s="1"/>
      <c r="AQ1072" s="1"/>
      <c r="AR1072" s="1"/>
      <c r="AS1072" s="1"/>
      <c r="AT1072" s="1"/>
      <c r="AU1072" s="1"/>
    </row>
    <row r="1073" spans="1:47" s="3" customFormat="1" x14ac:dyDescent="0.25">
      <c r="A1073"/>
      <c r="B1073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AA1073" s="2"/>
      <c r="AB1073" s="2"/>
      <c r="AC1073" s="2"/>
      <c r="AD1073" s="2"/>
      <c r="AE1073" s="2"/>
      <c r="AP1073" s="1"/>
      <c r="AQ1073" s="1"/>
      <c r="AR1073" s="1"/>
      <c r="AS1073" s="1"/>
      <c r="AT1073" s="1"/>
      <c r="AU1073" s="1"/>
    </row>
    <row r="1074" spans="1:47" s="3" customFormat="1" x14ac:dyDescent="0.25">
      <c r="A1074"/>
      <c r="B1074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AA1074" s="2"/>
      <c r="AB1074" s="2"/>
      <c r="AC1074" s="2"/>
      <c r="AD1074" s="2"/>
      <c r="AE1074" s="2"/>
      <c r="AP1074" s="1"/>
      <c r="AQ1074" s="1"/>
      <c r="AR1074" s="1"/>
      <c r="AS1074" s="1"/>
      <c r="AT1074" s="1"/>
      <c r="AU1074" s="1"/>
    </row>
    <row r="1075" spans="1:47" s="3" customFormat="1" x14ac:dyDescent="0.25">
      <c r="A1075"/>
      <c r="B1075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AA1075" s="2"/>
      <c r="AB1075" s="2"/>
      <c r="AC1075" s="2"/>
      <c r="AD1075" s="2"/>
      <c r="AE1075" s="2"/>
      <c r="AP1075" s="1"/>
      <c r="AQ1075" s="1"/>
      <c r="AR1075" s="1"/>
      <c r="AS1075" s="1"/>
      <c r="AT1075" s="1"/>
      <c r="AU1075" s="1"/>
    </row>
    <row r="1076" spans="1:47" s="3" customFormat="1" x14ac:dyDescent="0.25">
      <c r="A1076"/>
      <c r="B1076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AA1076" s="2"/>
      <c r="AB1076" s="2"/>
      <c r="AC1076" s="2"/>
      <c r="AD1076" s="2"/>
      <c r="AE1076" s="2"/>
      <c r="AP1076" s="1"/>
      <c r="AQ1076" s="1"/>
      <c r="AR1076" s="1"/>
      <c r="AS1076" s="1"/>
      <c r="AT1076" s="1"/>
      <c r="AU1076" s="1"/>
    </row>
    <row r="1077" spans="1:47" s="3" customFormat="1" x14ac:dyDescent="0.25">
      <c r="A1077"/>
      <c r="B1077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AA1077" s="2"/>
      <c r="AB1077" s="2"/>
      <c r="AC1077" s="2"/>
      <c r="AD1077" s="2"/>
      <c r="AE1077" s="2"/>
      <c r="AP1077" s="1"/>
      <c r="AQ1077" s="1"/>
      <c r="AR1077" s="1"/>
      <c r="AS1077" s="1"/>
      <c r="AT1077" s="1"/>
      <c r="AU1077" s="1"/>
    </row>
    <row r="1078" spans="1:47" s="3" customFormat="1" x14ac:dyDescent="0.25">
      <c r="A1078"/>
      <c r="B1078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AA1078" s="2"/>
      <c r="AB1078" s="2"/>
      <c r="AC1078" s="2"/>
      <c r="AD1078" s="2"/>
      <c r="AE1078" s="2"/>
      <c r="AP1078" s="1"/>
      <c r="AQ1078" s="1"/>
      <c r="AR1078" s="1"/>
      <c r="AS1078" s="1"/>
      <c r="AT1078" s="1"/>
      <c r="AU1078" s="1"/>
    </row>
    <row r="1079" spans="1:47" s="3" customFormat="1" x14ac:dyDescent="0.25">
      <c r="A1079"/>
      <c r="B1079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AA1079" s="2"/>
      <c r="AB1079" s="2"/>
      <c r="AC1079" s="2"/>
      <c r="AD1079" s="2"/>
      <c r="AE1079" s="2"/>
      <c r="AP1079" s="1"/>
      <c r="AQ1079" s="1"/>
      <c r="AR1079" s="1"/>
      <c r="AS1079" s="1"/>
      <c r="AT1079" s="1"/>
      <c r="AU1079" s="1"/>
    </row>
    <row r="1080" spans="1:47" s="3" customFormat="1" x14ac:dyDescent="0.25">
      <c r="A1080"/>
      <c r="B1080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AA1080" s="2"/>
      <c r="AB1080" s="2"/>
      <c r="AC1080" s="2"/>
      <c r="AD1080" s="2"/>
      <c r="AE1080" s="2"/>
      <c r="AP1080" s="1"/>
      <c r="AQ1080" s="1"/>
      <c r="AR1080" s="1"/>
      <c r="AS1080" s="1"/>
      <c r="AT1080" s="1"/>
      <c r="AU1080" s="1"/>
    </row>
    <row r="1081" spans="1:47" s="3" customFormat="1" x14ac:dyDescent="0.25">
      <c r="A1081"/>
      <c r="B1081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AA1081" s="2"/>
      <c r="AB1081" s="2"/>
      <c r="AC1081" s="2"/>
      <c r="AD1081" s="2"/>
      <c r="AE1081" s="2"/>
      <c r="AP1081" s="1"/>
      <c r="AQ1081" s="1"/>
      <c r="AR1081" s="1"/>
      <c r="AS1081" s="1"/>
      <c r="AT1081" s="1"/>
      <c r="AU1081" s="1"/>
    </row>
    <row r="1082" spans="1:47" s="3" customFormat="1" x14ac:dyDescent="0.25">
      <c r="A1082"/>
      <c r="B108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AA1082" s="2"/>
      <c r="AB1082" s="2"/>
      <c r="AC1082" s="2"/>
      <c r="AD1082" s="2"/>
      <c r="AE1082" s="2"/>
      <c r="AP1082" s="1"/>
      <c r="AQ1082" s="1"/>
      <c r="AR1082" s="1"/>
      <c r="AS1082" s="1"/>
      <c r="AT1082" s="1"/>
      <c r="AU1082" s="1"/>
    </row>
    <row r="1083" spans="1:47" s="3" customFormat="1" x14ac:dyDescent="0.25">
      <c r="A1083"/>
      <c r="B1083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AA1083" s="2"/>
      <c r="AB1083" s="2"/>
      <c r="AC1083" s="2"/>
      <c r="AD1083" s="2"/>
      <c r="AE1083" s="2"/>
      <c r="AP1083" s="1"/>
      <c r="AQ1083" s="1"/>
      <c r="AR1083" s="1"/>
      <c r="AS1083" s="1"/>
      <c r="AT1083" s="1"/>
      <c r="AU1083" s="1"/>
    </row>
    <row r="1084" spans="1:47" s="3" customFormat="1" x14ac:dyDescent="0.25">
      <c r="A1084"/>
      <c r="B1084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AA1084" s="2"/>
      <c r="AB1084" s="2"/>
      <c r="AC1084" s="2"/>
      <c r="AD1084" s="2"/>
      <c r="AE1084" s="2"/>
      <c r="AP1084" s="1"/>
      <c r="AQ1084" s="1"/>
      <c r="AR1084" s="1"/>
      <c r="AS1084" s="1"/>
      <c r="AT1084" s="1"/>
      <c r="AU1084" s="1"/>
    </row>
    <row r="1085" spans="1:47" s="3" customFormat="1" x14ac:dyDescent="0.25">
      <c r="A1085"/>
      <c r="B1085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AA1085" s="2"/>
      <c r="AB1085" s="2"/>
      <c r="AC1085" s="2"/>
      <c r="AD1085" s="2"/>
      <c r="AE1085" s="2"/>
      <c r="AP1085" s="1"/>
      <c r="AQ1085" s="1"/>
      <c r="AR1085" s="1"/>
      <c r="AS1085" s="1"/>
      <c r="AT1085" s="1"/>
      <c r="AU1085" s="1"/>
    </row>
    <row r="1086" spans="1:47" s="3" customFormat="1" x14ac:dyDescent="0.25">
      <c r="A1086"/>
      <c r="B1086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AA1086" s="2"/>
      <c r="AB1086" s="2"/>
      <c r="AC1086" s="2"/>
      <c r="AD1086" s="2"/>
      <c r="AE1086" s="2"/>
      <c r="AP1086" s="1"/>
      <c r="AQ1086" s="1"/>
      <c r="AR1086" s="1"/>
      <c r="AS1086" s="1"/>
      <c r="AT1086" s="1"/>
      <c r="AU1086" s="1"/>
    </row>
    <row r="1087" spans="1:47" s="3" customFormat="1" x14ac:dyDescent="0.25">
      <c r="A1087"/>
      <c r="B1087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AA1087" s="2"/>
      <c r="AB1087" s="2"/>
      <c r="AC1087" s="2"/>
      <c r="AD1087" s="2"/>
      <c r="AE1087" s="2"/>
      <c r="AP1087" s="1"/>
      <c r="AQ1087" s="1"/>
      <c r="AR1087" s="1"/>
      <c r="AS1087" s="1"/>
      <c r="AT1087" s="1"/>
      <c r="AU1087" s="1"/>
    </row>
    <row r="1088" spans="1:47" s="3" customFormat="1" x14ac:dyDescent="0.25">
      <c r="A1088"/>
      <c r="B1088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AA1088" s="2"/>
      <c r="AB1088" s="2"/>
      <c r="AC1088" s="2"/>
      <c r="AD1088" s="2"/>
      <c r="AE1088" s="2"/>
      <c r="AP1088" s="1"/>
      <c r="AQ1088" s="1"/>
      <c r="AR1088" s="1"/>
      <c r="AS1088" s="1"/>
      <c r="AT1088" s="1"/>
      <c r="AU1088" s="1"/>
    </row>
    <row r="1089" spans="1:47" s="3" customFormat="1" x14ac:dyDescent="0.25">
      <c r="A1089"/>
      <c r="B1089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AA1089" s="2"/>
      <c r="AB1089" s="2"/>
      <c r="AC1089" s="2"/>
      <c r="AD1089" s="2"/>
      <c r="AE1089" s="2"/>
      <c r="AP1089" s="1"/>
      <c r="AQ1089" s="1"/>
      <c r="AR1089" s="1"/>
      <c r="AS1089" s="1"/>
      <c r="AT1089" s="1"/>
      <c r="AU1089" s="1"/>
    </row>
    <row r="1090" spans="1:47" s="3" customFormat="1" x14ac:dyDescent="0.25">
      <c r="A1090"/>
      <c r="B1090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AA1090" s="2"/>
      <c r="AB1090" s="2"/>
      <c r="AC1090" s="2"/>
      <c r="AD1090" s="2"/>
      <c r="AE1090" s="2"/>
      <c r="AP1090" s="1"/>
      <c r="AQ1090" s="1"/>
      <c r="AR1090" s="1"/>
      <c r="AS1090" s="1"/>
      <c r="AT1090" s="1"/>
      <c r="AU1090" s="1"/>
    </row>
    <row r="1091" spans="1:47" s="3" customFormat="1" x14ac:dyDescent="0.25">
      <c r="A1091"/>
      <c r="B1091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AA1091" s="2"/>
      <c r="AB1091" s="2"/>
      <c r="AC1091" s="2"/>
      <c r="AD1091" s="2"/>
      <c r="AE1091" s="2"/>
      <c r="AP1091" s="1"/>
      <c r="AQ1091" s="1"/>
      <c r="AR1091" s="1"/>
      <c r="AS1091" s="1"/>
      <c r="AT1091" s="1"/>
      <c r="AU1091" s="1"/>
    </row>
    <row r="1092" spans="1:47" s="3" customFormat="1" x14ac:dyDescent="0.25">
      <c r="A1092"/>
      <c r="B109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AA1092" s="2"/>
      <c r="AB1092" s="2"/>
      <c r="AC1092" s="2"/>
      <c r="AD1092" s="2"/>
      <c r="AE1092" s="2"/>
      <c r="AP1092" s="1"/>
      <c r="AQ1092" s="1"/>
      <c r="AR1092" s="1"/>
      <c r="AS1092" s="1"/>
      <c r="AT1092" s="1"/>
      <c r="AU1092" s="1"/>
    </row>
    <row r="1093" spans="1:47" s="3" customFormat="1" x14ac:dyDescent="0.25">
      <c r="A1093"/>
      <c r="B1093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AA1093" s="2"/>
      <c r="AB1093" s="2"/>
      <c r="AC1093" s="2"/>
      <c r="AD1093" s="2"/>
      <c r="AE1093" s="2"/>
      <c r="AP1093" s="1"/>
      <c r="AQ1093" s="1"/>
      <c r="AR1093" s="1"/>
      <c r="AS1093" s="1"/>
      <c r="AT1093" s="1"/>
      <c r="AU1093" s="1"/>
    </row>
    <row r="1094" spans="1:47" s="3" customFormat="1" x14ac:dyDescent="0.25">
      <c r="A1094"/>
      <c r="B1094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AA1094" s="2"/>
      <c r="AB1094" s="2"/>
      <c r="AC1094" s="2"/>
      <c r="AD1094" s="2"/>
      <c r="AE1094" s="2"/>
      <c r="AP1094" s="1"/>
      <c r="AQ1094" s="1"/>
      <c r="AR1094" s="1"/>
      <c r="AS1094" s="1"/>
      <c r="AT1094" s="1"/>
      <c r="AU1094" s="1"/>
    </row>
    <row r="1095" spans="1:47" s="3" customFormat="1" x14ac:dyDescent="0.25">
      <c r="A1095"/>
      <c r="B1095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AA1095" s="2"/>
      <c r="AB1095" s="2"/>
      <c r="AC1095" s="2"/>
      <c r="AD1095" s="2"/>
      <c r="AE1095" s="2"/>
      <c r="AP1095" s="1"/>
      <c r="AQ1095" s="1"/>
      <c r="AR1095" s="1"/>
      <c r="AS1095" s="1"/>
      <c r="AT1095" s="1"/>
      <c r="AU1095" s="1"/>
    </row>
    <row r="1096" spans="1:47" s="3" customFormat="1" x14ac:dyDescent="0.25">
      <c r="A1096"/>
      <c r="B1096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AA1096" s="2"/>
      <c r="AB1096" s="2"/>
      <c r="AC1096" s="2"/>
      <c r="AD1096" s="2"/>
      <c r="AE1096" s="2"/>
      <c r="AP1096" s="1"/>
      <c r="AQ1096" s="1"/>
      <c r="AR1096" s="1"/>
      <c r="AS1096" s="1"/>
      <c r="AT1096" s="1"/>
      <c r="AU1096" s="1"/>
    </row>
    <row r="1097" spans="1:47" s="3" customFormat="1" x14ac:dyDescent="0.25">
      <c r="A1097"/>
      <c r="B1097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AA1097" s="2"/>
      <c r="AB1097" s="2"/>
      <c r="AC1097" s="2"/>
      <c r="AD1097" s="2"/>
      <c r="AE1097" s="2"/>
      <c r="AP1097" s="1"/>
      <c r="AQ1097" s="1"/>
      <c r="AR1097" s="1"/>
      <c r="AS1097" s="1"/>
      <c r="AT1097" s="1"/>
      <c r="AU1097" s="1"/>
    </row>
    <row r="1098" spans="1:47" s="3" customFormat="1" x14ac:dyDescent="0.25">
      <c r="A1098"/>
      <c r="B1098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AA1098" s="2"/>
      <c r="AB1098" s="2"/>
      <c r="AC1098" s="2"/>
      <c r="AD1098" s="2"/>
      <c r="AE1098" s="2"/>
      <c r="AP1098" s="1"/>
      <c r="AQ1098" s="1"/>
      <c r="AR1098" s="1"/>
      <c r="AS1098" s="1"/>
      <c r="AT1098" s="1"/>
      <c r="AU1098" s="1"/>
    </row>
    <row r="1099" spans="1:47" s="3" customFormat="1" x14ac:dyDescent="0.25">
      <c r="A1099"/>
      <c r="B1099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AA1099" s="2"/>
      <c r="AB1099" s="2"/>
      <c r="AC1099" s="2"/>
      <c r="AD1099" s="2"/>
      <c r="AE1099" s="2"/>
      <c r="AP1099" s="1"/>
      <c r="AQ1099" s="1"/>
      <c r="AR1099" s="1"/>
      <c r="AS1099" s="1"/>
      <c r="AT1099" s="1"/>
      <c r="AU1099" s="1"/>
    </row>
    <row r="1100" spans="1:47" s="3" customFormat="1" x14ac:dyDescent="0.25">
      <c r="A1100"/>
      <c r="B1100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AA1100" s="2"/>
      <c r="AB1100" s="2"/>
      <c r="AC1100" s="2"/>
      <c r="AD1100" s="2"/>
      <c r="AE1100" s="2"/>
      <c r="AP1100" s="1"/>
      <c r="AQ1100" s="1"/>
      <c r="AR1100" s="1"/>
      <c r="AS1100" s="1"/>
      <c r="AT1100" s="1"/>
      <c r="AU1100" s="1"/>
    </row>
    <row r="1101" spans="1:47" s="3" customFormat="1" x14ac:dyDescent="0.25">
      <c r="A1101"/>
      <c r="B1101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AA1101" s="2"/>
      <c r="AB1101" s="2"/>
      <c r="AC1101" s="2"/>
      <c r="AD1101" s="2"/>
      <c r="AE1101" s="2"/>
      <c r="AP1101" s="1"/>
      <c r="AQ1101" s="1"/>
      <c r="AR1101" s="1"/>
      <c r="AS1101" s="1"/>
      <c r="AT1101" s="1"/>
      <c r="AU1101" s="1"/>
    </row>
    <row r="1102" spans="1:47" s="3" customFormat="1" x14ac:dyDescent="0.25">
      <c r="A1102"/>
      <c r="B110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AA1102" s="2"/>
      <c r="AB1102" s="2"/>
      <c r="AC1102" s="2"/>
      <c r="AD1102" s="2"/>
      <c r="AE1102" s="2"/>
      <c r="AP1102" s="1"/>
      <c r="AQ1102" s="1"/>
      <c r="AR1102" s="1"/>
      <c r="AS1102" s="1"/>
      <c r="AT1102" s="1"/>
      <c r="AU1102" s="1"/>
    </row>
    <row r="1103" spans="1:47" s="3" customFormat="1" x14ac:dyDescent="0.25">
      <c r="A1103"/>
      <c r="B1103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AA1103" s="2"/>
      <c r="AB1103" s="2"/>
      <c r="AC1103" s="2"/>
      <c r="AD1103" s="2"/>
      <c r="AE1103" s="2"/>
      <c r="AP1103" s="1"/>
      <c r="AQ1103" s="1"/>
      <c r="AR1103" s="1"/>
      <c r="AS1103" s="1"/>
      <c r="AT1103" s="1"/>
      <c r="AU1103" s="1"/>
    </row>
    <row r="1104" spans="1:47" s="3" customFormat="1" x14ac:dyDescent="0.25">
      <c r="A1104"/>
      <c r="B1104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AA1104" s="2"/>
      <c r="AB1104" s="2"/>
      <c r="AC1104" s="2"/>
      <c r="AD1104" s="2"/>
      <c r="AE1104" s="2"/>
      <c r="AP1104" s="1"/>
      <c r="AQ1104" s="1"/>
      <c r="AR1104" s="1"/>
      <c r="AS1104" s="1"/>
      <c r="AT1104" s="1"/>
      <c r="AU1104" s="1"/>
    </row>
    <row r="1105" spans="1:47" s="3" customFormat="1" x14ac:dyDescent="0.25">
      <c r="A1105"/>
      <c r="B1105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AA1105" s="2"/>
      <c r="AB1105" s="2"/>
      <c r="AC1105" s="2"/>
      <c r="AD1105" s="2"/>
      <c r="AE1105" s="2"/>
      <c r="AP1105" s="1"/>
      <c r="AQ1105" s="1"/>
      <c r="AR1105" s="1"/>
      <c r="AS1105" s="1"/>
      <c r="AT1105" s="1"/>
      <c r="AU1105" s="1"/>
    </row>
    <row r="1106" spans="1:47" s="3" customFormat="1" x14ac:dyDescent="0.25">
      <c r="A1106"/>
      <c r="B1106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AA1106" s="2"/>
      <c r="AB1106" s="2"/>
      <c r="AC1106" s="2"/>
      <c r="AD1106" s="2"/>
      <c r="AE1106" s="2"/>
      <c r="AP1106" s="1"/>
      <c r="AQ1106" s="1"/>
      <c r="AR1106" s="1"/>
      <c r="AS1106" s="1"/>
      <c r="AT1106" s="1"/>
      <c r="AU1106" s="1"/>
    </row>
    <row r="1107" spans="1:47" s="3" customFormat="1" x14ac:dyDescent="0.25">
      <c r="A1107"/>
      <c r="B1107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AA1107" s="2"/>
      <c r="AB1107" s="2"/>
      <c r="AC1107" s="2"/>
      <c r="AD1107" s="2"/>
      <c r="AE1107" s="2"/>
      <c r="AP1107" s="1"/>
      <c r="AQ1107" s="1"/>
      <c r="AR1107" s="1"/>
      <c r="AS1107" s="1"/>
      <c r="AT1107" s="1"/>
      <c r="AU1107" s="1"/>
    </row>
    <row r="1108" spans="1:47" s="3" customFormat="1" x14ac:dyDescent="0.25">
      <c r="A1108"/>
      <c r="B1108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AA1108" s="2"/>
      <c r="AB1108" s="2"/>
      <c r="AC1108" s="2"/>
      <c r="AD1108" s="2"/>
      <c r="AE1108" s="2"/>
      <c r="AP1108" s="1"/>
      <c r="AQ1108" s="1"/>
      <c r="AR1108" s="1"/>
      <c r="AS1108" s="1"/>
      <c r="AT1108" s="1"/>
      <c r="AU1108" s="1"/>
    </row>
    <row r="1109" spans="1:47" s="3" customFormat="1" x14ac:dyDescent="0.25">
      <c r="A1109"/>
      <c r="B1109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AA1109" s="2"/>
      <c r="AB1109" s="2"/>
      <c r="AC1109" s="2"/>
      <c r="AD1109" s="2"/>
      <c r="AE1109" s="2"/>
      <c r="AP1109" s="1"/>
      <c r="AQ1109" s="1"/>
      <c r="AR1109" s="1"/>
      <c r="AS1109" s="1"/>
      <c r="AT1109" s="1"/>
      <c r="AU1109" s="1"/>
    </row>
    <row r="1110" spans="1:47" s="3" customFormat="1" x14ac:dyDescent="0.25">
      <c r="A1110"/>
      <c r="B1110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AA1110" s="2"/>
      <c r="AB1110" s="2"/>
      <c r="AC1110" s="2"/>
      <c r="AD1110" s="2"/>
      <c r="AE1110" s="2"/>
      <c r="AP1110" s="1"/>
      <c r="AQ1110" s="1"/>
      <c r="AR1110" s="1"/>
      <c r="AS1110" s="1"/>
      <c r="AT1110" s="1"/>
      <c r="AU1110" s="1"/>
    </row>
    <row r="1111" spans="1:47" s="3" customFormat="1" x14ac:dyDescent="0.25">
      <c r="A1111"/>
      <c r="B1111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AA1111" s="2"/>
      <c r="AB1111" s="2"/>
      <c r="AC1111" s="2"/>
      <c r="AD1111" s="2"/>
      <c r="AE1111" s="2"/>
      <c r="AP1111" s="1"/>
      <c r="AQ1111" s="1"/>
      <c r="AR1111" s="1"/>
      <c r="AS1111" s="1"/>
      <c r="AT1111" s="1"/>
      <c r="AU1111" s="1"/>
    </row>
    <row r="1112" spans="1:47" s="3" customFormat="1" x14ac:dyDescent="0.25">
      <c r="A1112"/>
      <c r="B111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AA1112" s="2"/>
      <c r="AB1112" s="2"/>
      <c r="AC1112" s="2"/>
      <c r="AD1112" s="2"/>
      <c r="AE1112" s="2"/>
      <c r="AP1112" s="1"/>
      <c r="AQ1112" s="1"/>
      <c r="AR1112" s="1"/>
      <c r="AS1112" s="1"/>
      <c r="AT1112" s="1"/>
      <c r="AU1112" s="1"/>
    </row>
    <row r="1113" spans="1:47" s="3" customFormat="1" x14ac:dyDescent="0.25">
      <c r="A1113"/>
      <c r="B1113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AA1113" s="2"/>
      <c r="AB1113" s="2"/>
      <c r="AC1113" s="2"/>
      <c r="AD1113" s="2"/>
      <c r="AE1113" s="2"/>
      <c r="AP1113" s="1"/>
      <c r="AQ1113" s="1"/>
      <c r="AR1113" s="1"/>
      <c r="AS1113" s="1"/>
      <c r="AT1113" s="1"/>
      <c r="AU1113" s="1"/>
    </row>
    <row r="1114" spans="1:47" s="3" customFormat="1" x14ac:dyDescent="0.25">
      <c r="A1114"/>
      <c r="B1114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AA1114" s="2"/>
      <c r="AB1114" s="2"/>
      <c r="AC1114" s="2"/>
      <c r="AD1114" s="2"/>
      <c r="AE1114" s="2"/>
      <c r="AP1114" s="1"/>
      <c r="AQ1114" s="1"/>
      <c r="AR1114" s="1"/>
      <c r="AS1114" s="1"/>
      <c r="AT1114" s="1"/>
      <c r="AU1114" s="1"/>
    </row>
    <row r="1115" spans="1:47" s="3" customFormat="1" x14ac:dyDescent="0.25">
      <c r="A1115"/>
      <c r="B1115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AA1115" s="2"/>
      <c r="AB1115" s="2"/>
      <c r="AC1115" s="2"/>
      <c r="AD1115" s="2"/>
      <c r="AE1115" s="2"/>
      <c r="AP1115" s="1"/>
      <c r="AQ1115" s="1"/>
      <c r="AR1115" s="1"/>
      <c r="AS1115" s="1"/>
      <c r="AT1115" s="1"/>
      <c r="AU1115" s="1"/>
    </row>
    <row r="1116" spans="1:47" s="3" customFormat="1" x14ac:dyDescent="0.25">
      <c r="A1116"/>
      <c r="B1116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AA1116" s="2"/>
      <c r="AB1116" s="2"/>
      <c r="AC1116" s="2"/>
      <c r="AD1116" s="2"/>
      <c r="AE1116" s="2"/>
      <c r="AP1116" s="1"/>
      <c r="AQ1116" s="1"/>
      <c r="AR1116" s="1"/>
      <c r="AS1116" s="1"/>
      <c r="AT1116" s="1"/>
      <c r="AU1116" s="1"/>
    </row>
    <row r="1117" spans="1:47" s="3" customFormat="1" x14ac:dyDescent="0.25">
      <c r="A1117"/>
      <c r="B1117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AA1117" s="2"/>
      <c r="AB1117" s="2"/>
      <c r="AC1117" s="2"/>
      <c r="AD1117" s="2"/>
      <c r="AE1117" s="2"/>
      <c r="AP1117" s="1"/>
      <c r="AQ1117" s="1"/>
      <c r="AR1117" s="1"/>
      <c r="AS1117" s="1"/>
      <c r="AT1117" s="1"/>
      <c r="AU1117" s="1"/>
    </row>
    <row r="1118" spans="1:47" s="3" customFormat="1" x14ac:dyDescent="0.25">
      <c r="A1118"/>
      <c r="B1118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AA1118" s="2"/>
      <c r="AB1118" s="2"/>
      <c r="AC1118" s="2"/>
      <c r="AD1118" s="2"/>
      <c r="AE1118" s="2"/>
      <c r="AP1118" s="1"/>
      <c r="AQ1118" s="1"/>
      <c r="AR1118" s="1"/>
      <c r="AS1118" s="1"/>
      <c r="AT1118" s="1"/>
      <c r="AU1118" s="1"/>
    </row>
    <row r="1119" spans="1:47" s="3" customFormat="1" x14ac:dyDescent="0.25">
      <c r="A1119"/>
      <c r="B1119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AA1119" s="2"/>
      <c r="AB1119" s="2"/>
      <c r="AC1119" s="2"/>
      <c r="AD1119" s="2"/>
      <c r="AE1119" s="2"/>
      <c r="AP1119" s="1"/>
      <c r="AQ1119" s="1"/>
      <c r="AR1119" s="1"/>
      <c r="AS1119" s="1"/>
      <c r="AT1119" s="1"/>
      <c r="AU1119" s="1"/>
    </row>
    <row r="1120" spans="1:47" s="3" customFormat="1" x14ac:dyDescent="0.25">
      <c r="A1120"/>
      <c r="B1120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AA1120" s="2"/>
      <c r="AB1120" s="2"/>
      <c r="AC1120" s="2"/>
      <c r="AD1120" s="2"/>
      <c r="AE1120" s="2"/>
      <c r="AP1120" s="1"/>
      <c r="AQ1120" s="1"/>
      <c r="AR1120" s="1"/>
      <c r="AS1120" s="1"/>
      <c r="AT1120" s="1"/>
      <c r="AU1120" s="1"/>
    </row>
    <row r="1121" spans="1:47" s="3" customFormat="1" x14ac:dyDescent="0.25">
      <c r="A1121"/>
      <c r="B1121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AA1121" s="2"/>
      <c r="AB1121" s="2"/>
      <c r="AC1121" s="2"/>
      <c r="AD1121" s="2"/>
      <c r="AE1121" s="2"/>
      <c r="AP1121" s="1"/>
      <c r="AQ1121" s="1"/>
      <c r="AR1121" s="1"/>
      <c r="AS1121" s="1"/>
      <c r="AT1121" s="1"/>
      <c r="AU1121" s="1"/>
    </row>
    <row r="1122" spans="1:47" s="3" customFormat="1" x14ac:dyDescent="0.25">
      <c r="A1122"/>
      <c r="B112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AA1122" s="2"/>
      <c r="AB1122" s="2"/>
      <c r="AC1122" s="2"/>
      <c r="AD1122" s="2"/>
      <c r="AE1122" s="2"/>
      <c r="AP1122" s="1"/>
      <c r="AQ1122" s="1"/>
      <c r="AR1122" s="1"/>
      <c r="AS1122" s="1"/>
      <c r="AT1122" s="1"/>
      <c r="AU1122" s="1"/>
    </row>
    <row r="1123" spans="1:47" s="3" customFormat="1" x14ac:dyDescent="0.25">
      <c r="A1123"/>
      <c r="B1123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AA1123" s="2"/>
      <c r="AB1123" s="2"/>
      <c r="AC1123" s="2"/>
      <c r="AD1123" s="2"/>
      <c r="AE1123" s="2"/>
      <c r="AP1123" s="1"/>
      <c r="AQ1123" s="1"/>
      <c r="AR1123" s="1"/>
      <c r="AS1123" s="1"/>
      <c r="AT1123" s="1"/>
      <c r="AU1123" s="1"/>
    </row>
    <row r="1124" spans="1:47" s="3" customFormat="1" x14ac:dyDescent="0.25">
      <c r="A1124"/>
      <c r="B1124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AA1124" s="2"/>
      <c r="AB1124" s="2"/>
      <c r="AC1124" s="2"/>
      <c r="AD1124" s="2"/>
      <c r="AE1124" s="2"/>
      <c r="AP1124" s="1"/>
      <c r="AQ1124" s="1"/>
      <c r="AR1124" s="1"/>
      <c r="AS1124" s="1"/>
      <c r="AT1124" s="1"/>
      <c r="AU1124" s="1"/>
    </row>
    <row r="1125" spans="1:47" s="3" customFormat="1" x14ac:dyDescent="0.25">
      <c r="A1125"/>
      <c r="B1125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AA1125" s="2"/>
      <c r="AB1125" s="2"/>
      <c r="AC1125" s="2"/>
      <c r="AD1125" s="2"/>
      <c r="AE1125" s="2"/>
      <c r="AP1125" s="1"/>
      <c r="AQ1125" s="1"/>
      <c r="AR1125" s="1"/>
      <c r="AS1125" s="1"/>
      <c r="AT1125" s="1"/>
      <c r="AU1125" s="1"/>
    </row>
    <row r="1126" spans="1:47" s="3" customFormat="1" x14ac:dyDescent="0.25">
      <c r="A1126"/>
      <c r="B1126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AA1126" s="2"/>
      <c r="AB1126" s="2"/>
      <c r="AC1126" s="2"/>
      <c r="AD1126" s="2"/>
      <c r="AE1126" s="2"/>
      <c r="AP1126" s="1"/>
      <c r="AQ1126" s="1"/>
      <c r="AR1126" s="1"/>
      <c r="AS1126" s="1"/>
      <c r="AT1126" s="1"/>
      <c r="AU1126" s="1"/>
    </row>
    <row r="1127" spans="1:47" s="3" customFormat="1" x14ac:dyDescent="0.25">
      <c r="A1127"/>
      <c r="B1127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AA1127" s="2"/>
      <c r="AB1127" s="2"/>
      <c r="AC1127" s="2"/>
      <c r="AD1127" s="2"/>
      <c r="AE1127" s="2"/>
      <c r="AP1127" s="1"/>
      <c r="AQ1127" s="1"/>
      <c r="AR1127" s="1"/>
      <c r="AS1127" s="1"/>
      <c r="AT1127" s="1"/>
      <c r="AU1127" s="1"/>
    </row>
    <row r="1128" spans="1:47" s="3" customFormat="1" x14ac:dyDescent="0.25">
      <c r="A1128"/>
      <c r="B1128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AA1128" s="2"/>
      <c r="AB1128" s="2"/>
      <c r="AC1128" s="2"/>
      <c r="AD1128" s="2"/>
      <c r="AE1128" s="2"/>
      <c r="AP1128" s="1"/>
      <c r="AQ1128" s="1"/>
      <c r="AR1128" s="1"/>
      <c r="AS1128" s="1"/>
      <c r="AT1128" s="1"/>
      <c r="AU1128" s="1"/>
    </row>
    <row r="1129" spans="1:47" s="3" customFormat="1" x14ac:dyDescent="0.25">
      <c r="A1129"/>
      <c r="B1129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AA1129" s="2"/>
      <c r="AB1129" s="2"/>
      <c r="AC1129" s="2"/>
      <c r="AD1129" s="2"/>
      <c r="AE1129" s="2"/>
      <c r="AP1129" s="1"/>
      <c r="AQ1129" s="1"/>
      <c r="AR1129" s="1"/>
      <c r="AS1129" s="1"/>
      <c r="AT1129" s="1"/>
      <c r="AU1129" s="1"/>
    </row>
    <row r="1130" spans="1:47" s="3" customFormat="1" x14ac:dyDescent="0.25">
      <c r="A1130"/>
      <c r="B1130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AA1130" s="2"/>
      <c r="AB1130" s="2"/>
      <c r="AC1130" s="2"/>
      <c r="AD1130" s="2"/>
      <c r="AE1130" s="2"/>
      <c r="AP1130" s="1"/>
      <c r="AQ1130" s="1"/>
      <c r="AR1130" s="1"/>
      <c r="AS1130" s="1"/>
      <c r="AT1130" s="1"/>
      <c r="AU1130" s="1"/>
    </row>
    <row r="1131" spans="1:47" s="3" customFormat="1" x14ac:dyDescent="0.25">
      <c r="A1131"/>
      <c r="B1131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AA1131" s="2"/>
      <c r="AB1131" s="2"/>
      <c r="AC1131" s="2"/>
      <c r="AD1131" s="2"/>
      <c r="AE1131" s="2"/>
      <c r="AP1131" s="1"/>
      <c r="AQ1131" s="1"/>
      <c r="AR1131" s="1"/>
      <c r="AS1131" s="1"/>
      <c r="AT1131" s="1"/>
      <c r="AU1131" s="1"/>
    </row>
    <row r="1132" spans="1:47" s="3" customFormat="1" x14ac:dyDescent="0.25">
      <c r="A1132"/>
      <c r="B113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AA1132" s="2"/>
      <c r="AB1132" s="2"/>
      <c r="AC1132" s="2"/>
      <c r="AD1132" s="2"/>
      <c r="AE1132" s="2"/>
      <c r="AP1132" s="1"/>
      <c r="AQ1132" s="1"/>
      <c r="AR1132" s="1"/>
      <c r="AS1132" s="1"/>
      <c r="AT1132" s="1"/>
      <c r="AU1132" s="1"/>
    </row>
    <row r="1133" spans="1:47" s="3" customFormat="1" x14ac:dyDescent="0.25">
      <c r="A1133"/>
      <c r="B1133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AA1133" s="2"/>
      <c r="AB1133" s="2"/>
      <c r="AC1133" s="2"/>
      <c r="AD1133" s="2"/>
      <c r="AE1133" s="2"/>
      <c r="AP1133" s="1"/>
      <c r="AQ1133" s="1"/>
      <c r="AR1133" s="1"/>
      <c r="AS1133" s="1"/>
      <c r="AT1133" s="1"/>
      <c r="AU1133" s="1"/>
    </row>
    <row r="1134" spans="1:47" s="3" customFormat="1" x14ac:dyDescent="0.25">
      <c r="A1134"/>
      <c r="B1134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AA1134" s="2"/>
      <c r="AB1134" s="2"/>
      <c r="AC1134" s="2"/>
      <c r="AD1134" s="2"/>
      <c r="AE1134" s="2"/>
      <c r="AP1134" s="1"/>
      <c r="AQ1134" s="1"/>
      <c r="AR1134" s="1"/>
      <c r="AS1134" s="1"/>
      <c r="AT1134" s="1"/>
      <c r="AU1134" s="1"/>
    </row>
    <row r="1135" spans="1:47" s="3" customFormat="1" x14ac:dyDescent="0.25">
      <c r="A1135"/>
      <c r="B1135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AA1135" s="2"/>
      <c r="AB1135" s="2"/>
      <c r="AC1135" s="2"/>
      <c r="AD1135" s="2"/>
      <c r="AE1135" s="2"/>
      <c r="AP1135" s="1"/>
      <c r="AQ1135" s="1"/>
      <c r="AR1135" s="1"/>
      <c r="AS1135" s="1"/>
      <c r="AT1135" s="1"/>
      <c r="AU1135" s="1"/>
    </row>
    <row r="1136" spans="1:47" s="3" customFormat="1" x14ac:dyDescent="0.25">
      <c r="A1136"/>
      <c r="B1136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AA1136" s="2"/>
      <c r="AB1136" s="2"/>
      <c r="AC1136" s="2"/>
      <c r="AD1136" s="2"/>
      <c r="AE1136" s="2"/>
      <c r="AP1136" s="1"/>
      <c r="AQ1136" s="1"/>
      <c r="AR1136" s="1"/>
      <c r="AS1136" s="1"/>
      <c r="AT1136" s="1"/>
      <c r="AU1136" s="1"/>
    </row>
    <row r="1137" spans="1:47" s="3" customFormat="1" x14ac:dyDescent="0.25">
      <c r="A1137"/>
      <c r="B1137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AA1137" s="2"/>
      <c r="AB1137" s="2"/>
      <c r="AC1137" s="2"/>
      <c r="AD1137" s="2"/>
      <c r="AE1137" s="2"/>
      <c r="AP1137" s="1"/>
      <c r="AQ1137" s="1"/>
      <c r="AR1137" s="1"/>
      <c r="AS1137" s="1"/>
      <c r="AT1137" s="1"/>
      <c r="AU1137" s="1"/>
    </row>
    <row r="1138" spans="1:47" s="3" customFormat="1" x14ac:dyDescent="0.25">
      <c r="A1138"/>
      <c r="B1138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AA1138" s="2"/>
      <c r="AB1138" s="2"/>
      <c r="AC1138" s="2"/>
      <c r="AD1138" s="2"/>
      <c r="AE1138" s="2"/>
      <c r="AP1138" s="1"/>
      <c r="AQ1138" s="1"/>
      <c r="AR1138" s="1"/>
      <c r="AS1138" s="1"/>
      <c r="AT1138" s="1"/>
      <c r="AU1138" s="1"/>
    </row>
    <row r="1139" spans="1:47" s="3" customFormat="1" x14ac:dyDescent="0.25">
      <c r="A1139"/>
      <c r="B1139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AA1139" s="2"/>
      <c r="AB1139" s="2"/>
      <c r="AC1139" s="2"/>
      <c r="AD1139" s="2"/>
      <c r="AE1139" s="2"/>
      <c r="AP1139" s="1"/>
      <c r="AQ1139" s="1"/>
      <c r="AR1139" s="1"/>
      <c r="AS1139" s="1"/>
      <c r="AT1139" s="1"/>
      <c r="AU1139" s="1"/>
    </row>
    <row r="1140" spans="1:47" s="3" customFormat="1" x14ac:dyDescent="0.25">
      <c r="A1140"/>
      <c r="B1140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AA1140" s="2"/>
      <c r="AB1140" s="2"/>
      <c r="AC1140" s="2"/>
      <c r="AD1140" s="2"/>
      <c r="AE1140" s="2"/>
      <c r="AP1140" s="1"/>
      <c r="AQ1140" s="1"/>
      <c r="AR1140" s="1"/>
      <c r="AS1140" s="1"/>
      <c r="AT1140" s="1"/>
      <c r="AU1140" s="1"/>
    </row>
    <row r="1141" spans="1:47" s="3" customFormat="1" x14ac:dyDescent="0.25">
      <c r="A1141"/>
      <c r="B1141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AA1141" s="2"/>
      <c r="AB1141" s="2"/>
      <c r="AC1141" s="2"/>
      <c r="AD1141" s="2"/>
      <c r="AE1141" s="2"/>
      <c r="AP1141" s="1"/>
      <c r="AQ1141" s="1"/>
      <c r="AR1141" s="1"/>
      <c r="AS1141" s="1"/>
      <c r="AT1141" s="1"/>
      <c r="AU1141" s="1"/>
    </row>
    <row r="1142" spans="1:47" s="3" customFormat="1" x14ac:dyDescent="0.25">
      <c r="A1142"/>
      <c r="B114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AA1142" s="2"/>
      <c r="AB1142" s="2"/>
      <c r="AC1142" s="2"/>
      <c r="AD1142" s="2"/>
      <c r="AE1142" s="2"/>
      <c r="AP1142" s="1"/>
      <c r="AQ1142" s="1"/>
      <c r="AR1142" s="1"/>
      <c r="AS1142" s="1"/>
      <c r="AT1142" s="1"/>
      <c r="AU1142" s="1"/>
    </row>
    <row r="1143" spans="1:47" s="3" customFormat="1" x14ac:dyDescent="0.25">
      <c r="A1143"/>
      <c r="B1143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AA1143" s="2"/>
      <c r="AB1143" s="2"/>
      <c r="AC1143" s="2"/>
      <c r="AD1143" s="2"/>
      <c r="AE1143" s="2"/>
      <c r="AP1143" s="1"/>
      <c r="AQ1143" s="1"/>
      <c r="AR1143" s="1"/>
      <c r="AS1143" s="1"/>
      <c r="AT1143" s="1"/>
      <c r="AU1143" s="1"/>
    </row>
    <row r="1144" spans="1:47" s="3" customFormat="1" x14ac:dyDescent="0.25">
      <c r="A1144"/>
      <c r="B1144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AA1144" s="2"/>
      <c r="AB1144" s="2"/>
      <c r="AC1144" s="2"/>
      <c r="AD1144" s="2"/>
      <c r="AE1144" s="2"/>
      <c r="AP1144" s="1"/>
      <c r="AQ1144" s="1"/>
      <c r="AR1144" s="1"/>
      <c r="AS1144" s="1"/>
      <c r="AT1144" s="1"/>
      <c r="AU1144" s="1"/>
    </row>
    <row r="1145" spans="1:47" s="3" customFormat="1" x14ac:dyDescent="0.25">
      <c r="A1145"/>
      <c r="B1145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AA1145" s="2"/>
      <c r="AB1145" s="2"/>
      <c r="AC1145" s="2"/>
      <c r="AD1145" s="2"/>
      <c r="AE1145" s="2"/>
      <c r="AP1145" s="1"/>
      <c r="AQ1145" s="1"/>
      <c r="AR1145" s="1"/>
      <c r="AS1145" s="1"/>
      <c r="AT1145" s="1"/>
      <c r="AU1145" s="1"/>
    </row>
    <row r="1146" spans="1:47" s="3" customFormat="1" x14ac:dyDescent="0.25">
      <c r="A1146"/>
      <c r="B1146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AA1146" s="2"/>
      <c r="AB1146" s="2"/>
      <c r="AC1146" s="2"/>
      <c r="AD1146" s="2"/>
      <c r="AE1146" s="2"/>
      <c r="AP1146" s="1"/>
      <c r="AQ1146" s="1"/>
      <c r="AR1146" s="1"/>
      <c r="AS1146" s="1"/>
      <c r="AT1146" s="1"/>
      <c r="AU1146" s="1"/>
    </row>
    <row r="1147" spans="1:47" s="3" customFormat="1" x14ac:dyDescent="0.25">
      <c r="A1147"/>
      <c r="B1147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AA1147" s="2"/>
      <c r="AB1147" s="2"/>
      <c r="AC1147" s="2"/>
      <c r="AD1147" s="2"/>
      <c r="AE1147" s="2"/>
      <c r="AP1147" s="1"/>
      <c r="AQ1147" s="1"/>
      <c r="AR1147" s="1"/>
      <c r="AS1147" s="1"/>
      <c r="AT1147" s="1"/>
      <c r="AU1147" s="1"/>
    </row>
    <row r="1148" spans="1:47" s="3" customFormat="1" x14ac:dyDescent="0.25">
      <c r="A1148"/>
      <c r="B1148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AA1148" s="2"/>
      <c r="AB1148" s="2"/>
      <c r="AC1148" s="2"/>
      <c r="AD1148" s="2"/>
      <c r="AE1148" s="2"/>
      <c r="AP1148" s="1"/>
      <c r="AQ1148" s="1"/>
      <c r="AR1148" s="1"/>
      <c r="AS1148" s="1"/>
      <c r="AT1148" s="1"/>
      <c r="AU1148" s="1"/>
    </row>
    <row r="1149" spans="1:47" s="3" customFormat="1" x14ac:dyDescent="0.25">
      <c r="A1149"/>
      <c r="B1149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AA1149" s="2"/>
      <c r="AB1149" s="2"/>
      <c r="AC1149" s="2"/>
      <c r="AD1149" s="2"/>
      <c r="AE1149" s="2"/>
      <c r="AP1149" s="1"/>
      <c r="AQ1149" s="1"/>
      <c r="AR1149" s="1"/>
      <c r="AS1149" s="1"/>
      <c r="AT1149" s="1"/>
      <c r="AU1149" s="1"/>
    </row>
    <row r="1150" spans="1:47" s="3" customFormat="1" x14ac:dyDescent="0.25">
      <c r="A1150"/>
      <c r="B1150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AA1150" s="2"/>
      <c r="AB1150" s="2"/>
      <c r="AC1150" s="2"/>
      <c r="AD1150" s="2"/>
      <c r="AE1150" s="2"/>
      <c r="AP1150" s="1"/>
      <c r="AQ1150" s="1"/>
      <c r="AR1150" s="1"/>
      <c r="AS1150" s="1"/>
      <c r="AT1150" s="1"/>
      <c r="AU1150" s="1"/>
    </row>
    <row r="1151" spans="1:47" s="3" customFormat="1" x14ac:dyDescent="0.25">
      <c r="A1151"/>
      <c r="B1151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AA1151" s="2"/>
      <c r="AB1151" s="2"/>
      <c r="AC1151" s="2"/>
      <c r="AD1151" s="2"/>
      <c r="AE1151" s="2"/>
      <c r="AP1151" s="1"/>
      <c r="AQ1151" s="1"/>
      <c r="AR1151" s="1"/>
      <c r="AS1151" s="1"/>
      <c r="AT1151" s="1"/>
      <c r="AU1151" s="1"/>
    </row>
    <row r="1152" spans="1:47" s="3" customFormat="1" x14ac:dyDescent="0.25">
      <c r="A1152"/>
      <c r="B115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AA1152" s="2"/>
      <c r="AB1152" s="2"/>
      <c r="AC1152" s="2"/>
      <c r="AD1152" s="2"/>
      <c r="AE1152" s="2"/>
      <c r="AP1152" s="1"/>
      <c r="AQ1152" s="1"/>
      <c r="AR1152" s="1"/>
      <c r="AS1152" s="1"/>
      <c r="AT1152" s="1"/>
      <c r="AU1152" s="1"/>
    </row>
    <row r="1153" spans="1:47" s="3" customFormat="1" x14ac:dyDescent="0.25">
      <c r="A1153"/>
      <c r="B1153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AA1153" s="2"/>
      <c r="AB1153" s="2"/>
      <c r="AC1153" s="2"/>
      <c r="AD1153" s="2"/>
      <c r="AE1153" s="2"/>
      <c r="AP1153" s="1"/>
      <c r="AQ1153" s="1"/>
      <c r="AR1153" s="1"/>
      <c r="AS1153" s="1"/>
      <c r="AT1153" s="1"/>
      <c r="AU1153" s="1"/>
    </row>
    <row r="1154" spans="1:47" s="3" customFormat="1" x14ac:dyDescent="0.25">
      <c r="A1154"/>
      <c r="B1154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AA1154" s="2"/>
      <c r="AB1154" s="2"/>
      <c r="AC1154" s="2"/>
      <c r="AD1154" s="2"/>
      <c r="AE1154" s="2"/>
      <c r="AP1154" s="1"/>
      <c r="AQ1154" s="1"/>
      <c r="AR1154" s="1"/>
      <c r="AS1154" s="1"/>
      <c r="AT1154" s="1"/>
      <c r="AU1154" s="1"/>
    </row>
    <row r="1155" spans="1:47" s="3" customFormat="1" x14ac:dyDescent="0.25">
      <c r="A1155"/>
      <c r="B1155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AA1155" s="2"/>
      <c r="AB1155" s="2"/>
      <c r="AC1155" s="2"/>
      <c r="AD1155" s="2"/>
      <c r="AE1155" s="2"/>
      <c r="AP1155" s="1"/>
      <c r="AQ1155" s="1"/>
      <c r="AR1155" s="1"/>
      <c r="AS1155" s="1"/>
      <c r="AT1155" s="1"/>
      <c r="AU1155" s="1"/>
    </row>
    <row r="1156" spans="1:47" s="3" customFormat="1" x14ac:dyDescent="0.25">
      <c r="A1156"/>
      <c r="B1156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AA1156" s="2"/>
      <c r="AB1156" s="2"/>
      <c r="AC1156" s="2"/>
      <c r="AD1156" s="2"/>
      <c r="AE1156" s="2"/>
      <c r="AP1156" s="1"/>
      <c r="AQ1156" s="1"/>
      <c r="AR1156" s="1"/>
      <c r="AS1156" s="1"/>
      <c r="AT1156" s="1"/>
      <c r="AU1156" s="1"/>
    </row>
    <row r="1157" spans="1:47" s="3" customFormat="1" x14ac:dyDescent="0.25">
      <c r="A1157"/>
      <c r="B1157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AA1157" s="2"/>
      <c r="AB1157" s="2"/>
      <c r="AC1157" s="2"/>
      <c r="AD1157" s="2"/>
      <c r="AE1157" s="2"/>
      <c r="AP1157" s="1"/>
      <c r="AQ1157" s="1"/>
      <c r="AR1157" s="1"/>
      <c r="AS1157" s="1"/>
      <c r="AT1157" s="1"/>
      <c r="AU1157" s="1"/>
    </row>
    <row r="1158" spans="1:47" s="3" customFormat="1" x14ac:dyDescent="0.25">
      <c r="A1158"/>
      <c r="B1158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AA1158" s="2"/>
      <c r="AB1158" s="2"/>
      <c r="AC1158" s="2"/>
      <c r="AD1158" s="2"/>
      <c r="AE1158" s="2"/>
      <c r="AP1158" s="1"/>
      <c r="AQ1158" s="1"/>
      <c r="AR1158" s="1"/>
      <c r="AS1158" s="1"/>
      <c r="AT1158" s="1"/>
      <c r="AU1158" s="1"/>
    </row>
    <row r="1159" spans="1:47" s="3" customFormat="1" x14ac:dyDescent="0.25">
      <c r="A1159"/>
      <c r="B1159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AA1159" s="2"/>
      <c r="AB1159" s="2"/>
      <c r="AC1159" s="2"/>
      <c r="AD1159" s="2"/>
      <c r="AE1159" s="2"/>
      <c r="AP1159" s="1"/>
      <c r="AQ1159" s="1"/>
      <c r="AR1159" s="1"/>
      <c r="AS1159" s="1"/>
      <c r="AT1159" s="1"/>
      <c r="AU1159" s="1"/>
    </row>
    <row r="1160" spans="1:47" s="3" customFormat="1" x14ac:dyDescent="0.25">
      <c r="A1160"/>
      <c r="B1160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AA1160" s="2"/>
      <c r="AB1160" s="2"/>
      <c r="AC1160" s="2"/>
      <c r="AD1160" s="2"/>
      <c r="AE1160" s="2"/>
      <c r="AP1160" s="1"/>
      <c r="AQ1160" s="1"/>
      <c r="AR1160" s="1"/>
      <c r="AS1160" s="1"/>
      <c r="AT1160" s="1"/>
      <c r="AU1160" s="1"/>
    </row>
    <row r="1161" spans="1:47" s="3" customFormat="1" x14ac:dyDescent="0.25">
      <c r="A1161"/>
      <c r="B1161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AA1161" s="2"/>
      <c r="AB1161" s="2"/>
      <c r="AC1161" s="2"/>
      <c r="AD1161" s="2"/>
      <c r="AE1161" s="2"/>
      <c r="AP1161" s="1"/>
      <c r="AQ1161" s="1"/>
      <c r="AR1161" s="1"/>
      <c r="AS1161" s="1"/>
      <c r="AT1161" s="1"/>
      <c r="AU1161" s="1"/>
    </row>
    <row r="1162" spans="1:47" s="3" customFormat="1" x14ac:dyDescent="0.25">
      <c r="A1162"/>
      <c r="B116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AA1162" s="2"/>
      <c r="AB1162" s="2"/>
      <c r="AC1162" s="2"/>
      <c r="AD1162" s="2"/>
      <c r="AE1162" s="2"/>
      <c r="AP1162" s="1"/>
      <c r="AQ1162" s="1"/>
      <c r="AR1162" s="1"/>
      <c r="AS1162" s="1"/>
      <c r="AT1162" s="1"/>
      <c r="AU1162" s="1"/>
    </row>
    <row r="1163" spans="1:47" s="3" customFormat="1" x14ac:dyDescent="0.25">
      <c r="A1163"/>
      <c r="B1163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AA1163" s="2"/>
      <c r="AB1163" s="2"/>
      <c r="AC1163" s="2"/>
      <c r="AD1163" s="2"/>
      <c r="AE1163" s="2"/>
      <c r="AP1163" s="1"/>
      <c r="AQ1163" s="1"/>
      <c r="AR1163" s="1"/>
      <c r="AS1163" s="1"/>
      <c r="AT1163" s="1"/>
      <c r="AU1163" s="1"/>
    </row>
    <row r="1164" spans="1:47" s="3" customFormat="1" x14ac:dyDescent="0.25">
      <c r="A1164"/>
      <c r="B1164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AA1164" s="2"/>
      <c r="AB1164" s="2"/>
      <c r="AC1164" s="2"/>
      <c r="AD1164" s="2"/>
      <c r="AE1164" s="2"/>
      <c r="AP1164" s="1"/>
      <c r="AQ1164" s="1"/>
      <c r="AR1164" s="1"/>
      <c r="AS1164" s="1"/>
      <c r="AT1164" s="1"/>
      <c r="AU1164" s="1"/>
    </row>
    <row r="1165" spans="1:47" s="3" customFormat="1" x14ac:dyDescent="0.25">
      <c r="A1165"/>
      <c r="B1165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AA1165" s="2"/>
      <c r="AB1165" s="2"/>
      <c r="AC1165" s="2"/>
      <c r="AD1165" s="2"/>
      <c r="AE1165" s="2"/>
      <c r="AP1165" s="1"/>
      <c r="AQ1165" s="1"/>
      <c r="AR1165" s="1"/>
      <c r="AS1165" s="1"/>
      <c r="AT1165" s="1"/>
      <c r="AU1165" s="1"/>
    </row>
    <row r="1166" spans="1:47" s="3" customFormat="1" x14ac:dyDescent="0.25">
      <c r="A1166"/>
      <c r="B1166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AA1166" s="2"/>
      <c r="AB1166" s="2"/>
      <c r="AC1166" s="2"/>
      <c r="AD1166" s="2"/>
      <c r="AE1166" s="2"/>
      <c r="AP1166" s="1"/>
      <c r="AQ1166" s="1"/>
      <c r="AR1166" s="1"/>
      <c r="AS1166" s="1"/>
      <c r="AT1166" s="1"/>
      <c r="AU1166" s="1"/>
    </row>
    <row r="1167" spans="1:47" s="3" customFormat="1" x14ac:dyDescent="0.25">
      <c r="A1167"/>
      <c r="B1167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AA1167" s="2"/>
      <c r="AB1167" s="2"/>
      <c r="AC1167" s="2"/>
      <c r="AD1167" s="2"/>
      <c r="AE1167" s="2"/>
      <c r="AP1167" s="1"/>
      <c r="AQ1167" s="1"/>
      <c r="AR1167" s="1"/>
      <c r="AS1167" s="1"/>
      <c r="AT1167" s="1"/>
      <c r="AU1167" s="1"/>
    </row>
    <row r="1168" spans="1:47" s="3" customFormat="1" x14ac:dyDescent="0.25">
      <c r="A1168"/>
      <c r="B1168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AA1168" s="2"/>
      <c r="AB1168" s="2"/>
      <c r="AC1168" s="2"/>
      <c r="AD1168" s="2"/>
      <c r="AE1168" s="2"/>
      <c r="AP1168" s="1"/>
      <c r="AQ1168" s="1"/>
      <c r="AR1168" s="1"/>
      <c r="AS1168" s="1"/>
      <c r="AT1168" s="1"/>
      <c r="AU1168" s="1"/>
    </row>
    <row r="1169" spans="1:47" s="3" customFormat="1" x14ac:dyDescent="0.25">
      <c r="A1169"/>
      <c r="B1169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AA1169" s="2"/>
      <c r="AB1169" s="2"/>
      <c r="AC1169" s="2"/>
      <c r="AD1169" s="2"/>
      <c r="AE1169" s="2"/>
      <c r="AP1169" s="1"/>
      <c r="AQ1169" s="1"/>
      <c r="AR1169" s="1"/>
      <c r="AS1169" s="1"/>
      <c r="AT1169" s="1"/>
      <c r="AU1169" s="1"/>
    </row>
    <row r="1170" spans="1:47" s="3" customFormat="1" x14ac:dyDescent="0.25">
      <c r="A1170"/>
      <c r="B1170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AA1170" s="2"/>
      <c r="AB1170" s="2"/>
      <c r="AC1170" s="2"/>
      <c r="AD1170" s="2"/>
      <c r="AE1170" s="2"/>
      <c r="AP1170" s="1"/>
      <c r="AQ1170" s="1"/>
      <c r="AR1170" s="1"/>
      <c r="AS1170" s="1"/>
      <c r="AT1170" s="1"/>
      <c r="AU1170" s="1"/>
    </row>
    <row r="1171" spans="1:47" s="3" customFormat="1" x14ac:dyDescent="0.25">
      <c r="A1171"/>
      <c r="B1171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AA1171" s="2"/>
      <c r="AB1171" s="2"/>
      <c r="AC1171" s="2"/>
      <c r="AD1171" s="2"/>
      <c r="AE1171" s="2"/>
      <c r="AP1171" s="1"/>
      <c r="AQ1171" s="1"/>
      <c r="AR1171" s="1"/>
      <c r="AS1171" s="1"/>
      <c r="AT1171" s="1"/>
      <c r="AU1171" s="1"/>
    </row>
    <row r="1172" spans="1:47" s="3" customFormat="1" x14ac:dyDescent="0.25">
      <c r="A1172"/>
      <c r="B117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AA1172" s="2"/>
      <c r="AB1172" s="2"/>
      <c r="AC1172" s="2"/>
      <c r="AD1172" s="2"/>
      <c r="AE1172" s="2"/>
      <c r="AP1172" s="1"/>
      <c r="AQ1172" s="1"/>
      <c r="AR1172" s="1"/>
      <c r="AS1172" s="1"/>
      <c r="AT1172" s="1"/>
      <c r="AU1172" s="1"/>
    </row>
    <row r="1173" spans="1:47" s="3" customFormat="1" x14ac:dyDescent="0.25">
      <c r="A1173"/>
      <c r="B1173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AA1173" s="2"/>
      <c r="AB1173" s="2"/>
      <c r="AC1173" s="2"/>
      <c r="AD1173" s="2"/>
      <c r="AE1173" s="2"/>
      <c r="AP1173" s="1"/>
      <c r="AQ1173" s="1"/>
      <c r="AR1173" s="1"/>
      <c r="AS1173" s="1"/>
      <c r="AT1173" s="1"/>
      <c r="AU1173" s="1"/>
    </row>
    <row r="1174" spans="1:47" s="3" customFormat="1" x14ac:dyDescent="0.25">
      <c r="A1174"/>
      <c r="B1174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AA1174" s="2"/>
      <c r="AB1174" s="2"/>
      <c r="AC1174" s="2"/>
      <c r="AD1174" s="2"/>
      <c r="AE1174" s="2"/>
      <c r="AP1174" s="1"/>
      <c r="AQ1174" s="1"/>
      <c r="AR1174" s="1"/>
      <c r="AS1174" s="1"/>
      <c r="AT1174" s="1"/>
      <c r="AU1174" s="1"/>
    </row>
    <row r="1175" spans="1:47" s="3" customFormat="1" x14ac:dyDescent="0.25">
      <c r="A1175"/>
      <c r="B1175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AA1175" s="2"/>
      <c r="AB1175" s="2"/>
      <c r="AC1175" s="2"/>
      <c r="AD1175" s="2"/>
      <c r="AE1175" s="2"/>
      <c r="AP1175" s="1"/>
      <c r="AQ1175" s="1"/>
      <c r="AR1175" s="1"/>
      <c r="AS1175" s="1"/>
      <c r="AT1175" s="1"/>
      <c r="AU1175" s="1"/>
    </row>
    <row r="1176" spans="1:47" s="3" customFormat="1" x14ac:dyDescent="0.25">
      <c r="A1176"/>
      <c r="B1176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AA1176" s="2"/>
      <c r="AB1176" s="2"/>
      <c r="AC1176" s="2"/>
      <c r="AD1176" s="2"/>
      <c r="AE1176" s="2"/>
      <c r="AP1176" s="1"/>
      <c r="AQ1176" s="1"/>
      <c r="AR1176" s="1"/>
      <c r="AS1176" s="1"/>
      <c r="AT1176" s="1"/>
      <c r="AU1176" s="1"/>
    </row>
    <row r="1177" spans="1:47" s="3" customFormat="1" x14ac:dyDescent="0.25">
      <c r="A1177"/>
      <c r="B1177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AA1177" s="2"/>
      <c r="AB1177" s="2"/>
      <c r="AC1177" s="2"/>
      <c r="AD1177" s="2"/>
      <c r="AE1177" s="2"/>
      <c r="AP1177" s="1"/>
      <c r="AQ1177" s="1"/>
      <c r="AR1177" s="1"/>
      <c r="AS1177" s="1"/>
      <c r="AT1177" s="1"/>
      <c r="AU1177" s="1"/>
    </row>
    <row r="1178" spans="1:47" s="3" customFormat="1" x14ac:dyDescent="0.25">
      <c r="A1178"/>
      <c r="B1178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AA1178" s="2"/>
      <c r="AB1178" s="2"/>
      <c r="AC1178" s="2"/>
      <c r="AD1178" s="2"/>
      <c r="AE1178" s="2"/>
      <c r="AP1178" s="1"/>
      <c r="AQ1178" s="1"/>
      <c r="AR1178" s="1"/>
      <c r="AS1178" s="1"/>
      <c r="AT1178" s="1"/>
      <c r="AU1178" s="1"/>
    </row>
    <row r="1179" spans="1:47" s="3" customFormat="1" x14ac:dyDescent="0.25">
      <c r="A1179"/>
      <c r="B1179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AA1179" s="2"/>
      <c r="AB1179" s="2"/>
      <c r="AC1179" s="2"/>
      <c r="AD1179" s="2"/>
      <c r="AE1179" s="2"/>
      <c r="AP1179" s="1"/>
      <c r="AQ1179" s="1"/>
      <c r="AR1179" s="1"/>
      <c r="AS1179" s="1"/>
      <c r="AT1179" s="1"/>
      <c r="AU1179" s="1"/>
    </row>
    <row r="1180" spans="1:47" s="3" customFormat="1" x14ac:dyDescent="0.25">
      <c r="A1180"/>
      <c r="B1180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AA1180" s="2"/>
      <c r="AB1180" s="2"/>
      <c r="AC1180" s="2"/>
      <c r="AD1180" s="2"/>
      <c r="AE1180" s="2"/>
      <c r="AP1180" s="1"/>
      <c r="AQ1180" s="1"/>
      <c r="AR1180" s="1"/>
      <c r="AS1180" s="1"/>
      <c r="AT1180" s="1"/>
      <c r="AU1180" s="1"/>
    </row>
    <row r="1181" spans="1:47" s="3" customFormat="1" x14ac:dyDescent="0.25">
      <c r="A1181"/>
      <c r="B1181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AA1181" s="2"/>
      <c r="AB1181" s="2"/>
      <c r="AC1181" s="2"/>
      <c r="AD1181" s="2"/>
      <c r="AE1181" s="2"/>
      <c r="AP1181" s="1"/>
      <c r="AQ1181" s="1"/>
      <c r="AR1181" s="1"/>
      <c r="AS1181" s="1"/>
      <c r="AT1181" s="1"/>
      <c r="AU1181" s="1"/>
    </row>
    <row r="1182" spans="1:47" s="3" customFormat="1" x14ac:dyDescent="0.25">
      <c r="A1182"/>
      <c r="B118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AA1182" s="2"/>
      <c r="AB1182" s="2"/>
      <c r="AC1182" s="2"/>
      <c r="AD1182" s="2"/>
      <c r="AE1182" s="2"/>
      <c r="AP1182" s="1"/>
      <c r="AQ1182" s="1"/>
      <c r="AR1182" s="1"/>
      <c r="AS1182" s="1"/>
      <c r="AT1182" s="1"/>
      <c r="AU1182" s="1"/>
    </row>
    <row r="1183" spans="1:47" s="3" customFormat="1" x14ac:dyDescent="0.25">
      <c r="A1183"/>
      <c r="B1183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AA1183" s="2"/>
      <c r="AB1183" s="2"/>
      <c r="AC1183" s="2"/>
      <c r="AD1183" s="2"/>
      <c r="AE1183" s="2"/>
      <c r="AP1183" s="1"/>
      <c r="AQ1183" s="1"/>
      <c r="AR1183" s="1"/>
      <c r="AS1183" s="1"/>
      <c r="AT1183" s="1"/>
      <c r="AU1183" s="1"/>
    </row>
    <row r="1184" spans="1:47" s="3" customFormat="1" x14ac:dyDescent="0.25">
      <c r="A1184"/>
      <c r="B1184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AA1184" s="2"/>
      <c r="AB1184" s="2"/>
      <c r="AC1184" s="2"/>
      <c r="AD1184" s="2"/>
      <c r="AE1184" s="2"/>
      <c r="AP1184" s="1"/>
      <c r="AQ1184" s="1"/>
      <c r="AR1184" s="1"/>
      <c r="AS1184" s="1"/>
      <c r="AT1184" s="1"/>
      <c r="AU1184" s="1"/>
    </row>
    <row r="1185" spans="1:47" s="3" customFormat="1" x14ac:dyDescent="0.25">
      <c r="A1185"/>
      <c r="B1185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AA1185" s="2"/>
      <c r="AB1185" s="2"/>
      <c r="AC1185" s="2"/>
      <c r="AD1185" s="2"/>
      <c r="AE1185" s="2"/>
      <c r="AP1185" s="1"/>
      <c r="AQ1185" s="1"/>
      <c r="AR1185" s="1"/>
      <c r="AS1185" s="1"/>
      <c r="AT1185" s="1"/>
      <c r="AU1185" s="1"/>
    </row>
    <row r="1186" spans="1:47" s="3" customFormat="1" x14ac:dyDescent="0.25">
      <c r="A1186"/>
      <c r="B1186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AA1186" s="2"/>
      <c r="AB1186" s="2"/>
      <c r="AC1186" s="2"/>
      <c r="AD1186" s="2"/>
      <c r="AE1186" s="2"/>
      <c r="AP1186" s="1"/>
      <c r="AQ1186" s="1"/>
      <c r="AR1186" s="1"/>
      <c r="AS1186" s="1"/>
      <c r="AT1186" s="1"/>
      <c r="AU1186" s="1"/>
    </row>
    <row r="1187" spans="1:47" s="3" customFormat="1" x14ac:dyDescent="0.25">
      <c r="A1187"/>
      <c r="B1187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AA1187" s="2"/>
      <c r="AB1187" s="2"/>
      <c r="AC1187" s="2"/>
      <c r="AD1187" s="2"/>
      <c r="AE1187" s="2"/>
      <c r="AP1187" s="1"/>
      <c r="AQ1187" s="1"/>
      <c r="AR1187" s="1"/>
      <c r="AS1187" s="1"/>
      <c r="AT1187" s="1"/>
      <c r="AU1187" s="1"/>
    </row>
    <row r="1188" spans="1:47" s="3" customFormat="1" x14ac:dyDescent="0.25">
      <c r="A1188"/>
      <c r="B1188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AA1188" s="2"/>
      <c r="AB1188" s="2"/>
      <c r="AC1188" s="2"/>
      <c r="AD1188" s="2"/>
      <c r="AE1188" s="2"/>
      <c r="AP1188" s="1"/>
      <c r="AQ1188" s="1"/>
      <c r="AR1188" s="1"/>
      <c r="AS1188" s="1"/>
      <c r="AT1188" s="1"/>
      <c r="AU1188" s="1"/>
    </row>
    <row r="1189" spans="1:47" s="3" customFormat="1" x14ac:dyDescent="0.25">
      <c r="A1189"/>
      <c r="B1189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AA1189" s="2"/>
      <c r="AB1189" s="2"/>
      <c r="AC1189" s="2"/>
      <c r="AD1189" s="2"/>
      <c r="AE1189" s="2"/>
      <c r="AP1189" s="1"/>
      <c r="AQ1189" s="1"/>
      <c r="AR1189" s="1"/>
      <c r="AS1189" s="1"/>
      <c r="AT1189" s="1"/>
      <c r="AU1189" s="1"/>
    </row>
    <row r="1190" spans="1:47" s="3" customFormat="1" x14ac:dyDescent="0.25">
      <c r="A1190"/>
      <c r="B1190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AA1190" s="2"/>
      <c r="AB1190" s="2"/>
      <c r="AC1190" s="2"/>
      <c r="AD1190" s="2"/>
      <c r="AE1190" s="2"/>
      <c r="AP1190" s="1"/>
      <c r="AQ1190" s="1"/>
      <c r="AR1190" s="1"/>
      <c r="AS1190" s="1"/>
      <c r="AT1190" s="1"/>
      <c r="AU1190" s="1"/>
    </row>
    <row r="1191" spans="1:47" s="3" customFormat="1" x14ac:dyDescent="0.25">
      <c r="A1191"/>
      <c r="B1191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AA1191" s="2"/>
      <c r="AB1191" s="2"/>
      <c r="AC1191" s="2"/>
      <c r="AD1191" s="2"/>
      <c r="AE1191" s="2"/>
      <c r="AP1191" s="1"/>
      <c r="AQ1191" s="1"/>
      <c r="AR1191" s="1"/>
      <c r="AS1191" s="1"/>
      <c r="AT1191" s="1"/>
      <c r="AU1191" s="1"/>
    </row>
    <row r="1192" spans="1:47" s="3" customFormat="1" x14ac:dyDescent="0.25">
      <c r="A1192"/>
      <c r="B119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AA1192" s="2"/>
      <c r="AB1192" s="2"/>
      <c r="AC1192" s="2"/>
      <c r="AD1192" s="2"/>
      <c r="AE1192" s="2"/>
      <c r="AP1192" s="1"/>
      <c r="AQ1192" s="1"/>
      <c r="AR1192" s="1"/>
      <c r="AS1192" s="1"/>
      <c r="AT1192" s="1"/>
      <c r="AU1192" s="1"/>
    </row>
    <row r="1193" spans="1:47" s="3" customFormat="1" x14ac:dyDescent="0.25">
      <c r="A1193"/>
      <c r="B1193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AA1193" s="2"/>
      <c r="AB1193" s="2"/>
      <c r="AC1193" s="2"/>
      <c r="AD1193" s="2"/>
      <c r="AE1193" s="2"/>
      <c r="AP1193" s="1"/>
      <c r="AQ1193" s="1"/>
      <c r="AR1193" s="1"/>
      <c r="AS1193" s="1"/>
      <c r="AT1193" s="1"/>
      <c r="AU1193" s="1"/>
    </row>
    <row r="1194" spans="1:47" s="3" customFormat="1" x14ac:dyDescent="0.25">
      <c r="A1194"/>
      <c r="B1194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AA1194" s="2"/>
      <c r="AB1194" s="2"/>
      <c r="AC1194" s="2"/>
      <c r="AD1194" s="2"/>
      <c r="AE1194" s="2"/>
      <c r="AP1194" s="1"/>
      <c r="AQ1194" s="1"/>
      <c r="AR1194" s="1"/>
      <c r="AS1194" s="1"/>
      <c r="AT1194" s="1"/>
      <c r="AU1194" s="1"/>
    </row>
    <row r="1195" spans="1:47" s="3" customFormat="1" x14ac:dyDescent="0.25">
      <c r="A1195"/>
      <c r="B1195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AA1195" s="2"/>
      <c r="AB1195" s="2"/>
      <c r="AC1195" s="2"/>
      <c r="AD1195" s="2"/>
      <c r="AE1195" s="2"/>
      <c r="AP1195" s="1"/>
      <c r="AQ1195" s="1"/>
      <c r="AR1195" s="1"/>
      <c r="AS1195" s="1"/>
      <c r="AT1195" s="1"/>
      <c r="AU1195" s="1"/>
    </row>
    <row r="1196" spans="1:47" s="3" customFormat="1" x14ac:dyDescent="0.25">
      <c r="A1196"/>
      <c r="B1196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AA1196" s="2"/>
      <c r="AB1196" s="2"/>
      <c r="AC1196" s="2"/>
      <c r="AD1196" s="2"/>
      <c r="AE1196" s="2"/>
      <c r="AP1196" s="1"/>
      <c r="AQ1196" s="1"/>
      <c r="AR1196" s="1"/>
      <c r="AS1196" s="1"/>
      <c r="AT1196" s="1"/>
      <c r="AU1196" s="1"/>
    </row>
    <row r="1197" spans="1:47" s="3" customFormat="1" x14ac:dyDescent="0.25">
      <c r="A1197"/>
      <c r="B1197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AA1197" s="2"/>
      <c r="AB1197" s="2"/>
      <c r="AC1197" s="2"/>
      <c r="AD1197" s="2"/>
      <c r="AE1197" s="2"/>
      <c r="AP1197" s="1"/>
      <c r="AQ1197" s="1"/>
      <c r="AR1197" s="1"/>
      <c r="AS1197" s="1"/>
      <c r="AT1197" s="1"/>
      <c r="AU1197" s="1"/>
    </row>
    <row r="1198" spans="1:47" s="3" customFormat="1" x14ac:dyDescent="0.25">
      <c r="A1198"/>
      <c r="B1198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AA1198" s="2"/>
      <c r="AB1198" s="2"/>
      <c r="AC1198" s="2"/>
      <c r="AD1198" s="2"/>
      <c r="AE1198" s="2"/>
      <c r="AP1198" s="1"/>
      <c r="AQ1198" s="1"/>
      <c r="AR1198" s="1"/>
      <c r="AS1198" s="1"/>
      <c r="AT1198" s="1"/>
      <c r="AU1198" s="1"/>
    </row>
    <row r="1199" spans="1:47" s="3" customFormat="1" x14ac:dyDescent="0.25">
      <c r="A1199"/>
      <c r="B1199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AA1199" s="2"/>
      <c r="AB1199" s="2"/>
      <c r="AC1199" s="2"/>
      <c r="AD1199" s="2"/>
      <c r="AE1199" s="2"/>
      <c r="AP1199" s="1"/>
      <c r="AQ1199" s="1"/>
      <c r="AR1199" s="1"/>
      <c r="AS1199" s="1"/>
      <c r="AT1199" s="1"/>
      <c r="AU1199" s="1"/>
    </row>
    <row r="1200" spans="1:47" s="3" customFormat="1" x14ac:dyDescent="0.25">
      <c r="A1200"/>
      <c r="B1200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AA1200" s="2"/>
      <c r="AB1200" s="2"/>
      <c r="AC1200" s="2"/>
      <c r="AD1200" s="2"/>
      <c r="AE1200" s="2"/>
      <c r="AP1200" s="1"/>
      <c r="AQ1200" s="1"/>
      <c r="AR1200" s="1"/>
      <c r="AS1200" s="1"/>
      <c r="AT1200" s="1"/>
      <c r="AU1200" s="1"/>
    </row>
    <row r="1201" spans="1:47" s="3" customFormat="1" x14ac:dyDescent="0.25">
      <c r="A1201"/>
      <c r="B1201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AA1201" s="2"/>
      <c r="AB1201" s="2"/>
      <c r="AC1201" s="2"/>
      <c r="AD1201" s="2"/>
      <c r="AE1201" s="2"/>
      <c r="AP1201" s="1"/>
      <c r="AQ1201" s="1"/>
      <c r="AR1201" s="1"/>
      <c r="AS1201" s="1"/>
      <c r="AT1201" s="1"/>
      <c r="AU1201" s="1"/>
    </row>
    <row r="1202" spans="1:47" s="3" customFormat="1" x14ac:dyDescent="0.25">
      <c r="A1202"/>
      <c r="B120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AA1202" s="2"/>
      <c r="AB1202" s="2"/>
      <c r="AC1202" s="2"/>
      <c r="AD1202" s="2"/>
      <c r="AE1202" s="2"/>
      <c r="AP1202" s="1"/>
      <c r="AQ1202" s="1"/>
      <c r="AR1202" s="1"/>
      <c r="AS1202" s="1"/>
      <c r="AT1202" s="1"/>
      <c r="AU1202" s="1"/>
    </row>
    <row r="1203" spans="1:47" s="3" customFormat="1" x14ac:dyDescent="0.25">
      <c r="A1203"/>
      <c r="B1203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AA1203" s="2"/>
      <c r="AB1203" s="2"/>
      <c r="AC1203" s="2"/>
      <c r="AD1203" s="2"/>
      <c r="AE1203" s="2"/>
      <c r="AP1203" s="1"/>
      <c r="AQ1203" s="1"/>
      <c r="AR1203" s="1"/>
      <c r="AS1203" s="1"/>
      <c r="AT1203" s="1"/>
      <c r="AU1203" s="1"/>
    </row>
    <row r="1204" spans="1:47" s="3" customFormat="1" x14ac:dyDescent="0.25">
      <c r="A1204"/>
      <c r="B1204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AA1204" s="2"/>
      <c r="AB1204" s="2"/>
      <c r="AC1204" s="2"/>
      <c r="AD1204" s="2"/>
      <c r="AE1204" s="2"/>
      <c r="AP1204" s="1"/>
      <c r="AQ1204" s="1"/>
      <c r="AR1204" s="1"/>
      <c r="AS1204" s="1"/>
      <c r="AT1204" s="1"/>
      <c r="AU1204" s="1"/>
    </row>
    <row r="1205" spans="1:47" s="3" customFormat="1" x14ac:dyDescent="0.25">
      <c r="A1205"/>
      <c r="B1205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AA1205" s="2"/>
      <c r="AB1205" s="2"/>
      <c r="AC1205" s="2"/>
      <c r="AD1205" s="2"/>
      <c r="AE1205" s="2"/>
      <c r="AP1205" s="1"/>
      <c r="AQ1205" s="1"/>
      <c r="AR1205" s="1"/>
      <c r="AS1205" s="1"/>
      <c r="AT1205" s="1"/>
      <c r="AU1205" s="1"/>
    </row>
    <row r="1206" spans="1:47" s="3" customFormat="1" x14ac:dyDescent="0.25">
      <c r="A1206"/>
      <c r="B1206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AA1206" s="2"/>
      <c r="AB1206" s="2"/>
      <c r="AC1206" s="2"/>
      <c r="AD1206" s="2"/>
      <c r="AE1206" s="2"/>
      <c r="AP1206" s="1"/>
      <c r="AQ1206" s="1"/>
      <c r="AR1206" s="1"/>
      <c r="AS1206" s="1"/>
      <c r="AT1206" s="1"/>
      <c r="AU1206" s="1"/>
    </row>
    <row r="1207" spans="1:47" s="3" customFormat="1" x14ac:dyDescent="0.25">
      <c r="A1207"/>
      <c r="B1207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AA1207" s="2"/>
      <c r="AB1207" s="2"/>
      <c r="AC1207" s="2"/>
      <c r="AD1207" s="2"/>
      <c r="AE1207" s="2"/>
      <c r="AP1207" s="1"/>
      <c r="AQ1207" s="1"/>
      <c r="AR1207" s="1"/>
      <c r="AS1207" s="1"/>
      <c r="AT1207" s="1"/>
      <c r="AU1207" s="1"/>
    </row>
    <row r="1208" spans="1:47" s="3" customFormat="1" x14ac:dyDescent="0.25">
      <c r="A1208"/>
      <c r="B1208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AA1208" s="2"/>
      <c r="AB1208" s="2"/>
      <c r="AC1208" s="2"/>
      <c r="AD1208" s="2"/>
      <c r="AE1208" s="2"/>
      <c r="AP1208" s="1"/>
      <c r="AQ1208" s="1"/>
      <c r="AR1208" s="1"/>
      <c r="AS1208" s="1"/>
      <c r="AT1208" s="1"/>
      <c r="AU1208" s="1"/>
    </row>
    <row r="1209" spans="1:47" s="3" customFormat="1" x14ac:dyDescent="0.25">
      <c r="A1209"/>
      <c r="B1209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AA1209" s="2"/>
      <c r="AB1209" s="2"/>
      <c r="AC1209" s="2"/>
      <c r="AD1209" s="2"/>
      <c r="AE1209" s="2"/>
      <c r="AP1209" s="1"/>
      <c r="AQ1209" s="1"/>
      <c r="AR1209" s="1"/>
      <c r="AS1209" s="1"/>
      <c r="AT1209" s="1"/>
      <c r="AU1209" s="1"/>
    </row>
    <row r="1210" spans="1:47" s="3" customFormat="1" x14ac:dyDescent="0.25">
      <c r="A1210"/>
      <c r="B1210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AA1210" s="2"/>
      <c r="AB1210" s="2"/>
      <c r="AC1210" s="2"/>
      <c r="AD1210" s="2"/>
      <c r="AE1210" s="2"/>
      <c r="AP1210" s="1"/>
      <c r="AQ1210" s="1"/>
      <c r="AR1210" s="1"/>
      <c r="AS1210" s="1"/>
      <c r="AT1210" s="1"/>
      <c r="AU1210" s="1"/>
    </row>
    <row r="1211" spans="1:47" s="3" customFormat="1" x14ac:dyDescent="0.25">
      <c r="A1211"/>
      <c r="B1211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AA1211" s="2"/>
      <c r="AB1211" s="2"/>
      <c r="AC1211" s="2"/>
      <c r="AD1211" s="2"/>
      <c r="AE1211" s="2"/>
      <c r="AP1211" s="1"/>
      <c r="AQ1211" s="1"/>
      <c r="AR1211" s="1"/>
      <c r="AS1211" s="1"/>
      <c r="AT1211" s="1"/>
      <c r="AU1211" s="1"/>
    </row>
    <row r="1212" spans="1:47" s="3" customFormat="1" x14ac:dyDescent="0.25">
      <c r="A1212"/>
      <c r="B121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AA1212" s="2"/>
      <c r="AB1212" s="2"/>
      <c r="AC1212" s="2"/>
      <c r="AD1212" s="2"/>
      <c r="AE1212" s="2"/>
      <c r="AP1212" s="1"/>
      <c r="AQ1212" s="1"/>
      <c r="AR1212" s="1"/>
      <c r="AS1212" s="1"/>
      <c r="AT1212" s="1"/>
      <c r="AU1212" s="1"/>
    </row>
    <row r="1213" spans="1:47" s="3" customFormat="1" x14ac:dyDescent="0.25">
      <c r="A1213"/>
      <c r="B1213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AA1213" s="2"/>
      <c r="AB1213" s="2"/>
      <c r="AC1213" s="2"/>
      <c r="AD1213" s="2"/>
      <c r="AE1213" s="2"/>
      <c r="AP1213" s="1"/>
      <c r="AQ1213" s="1"/>
      <c r="AR1213" s="1"/>
      <c r="AS1213" s="1"/>
      <c r="AT1213" s="1"/>
      <c r="AU1213" s="1"/>
    </row>
    <row r="1214" spans="1:47" s="3" customFormat="1" x14ac:dyDescent="0.25">
      <c r="A1214"/>
      <c r="B1214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AA1214" s="2"/>
      <c r="AB1214" s="2"/>
      <c r="AC1214" s="2"/>
      <c r="AD1214" s="2"/>
      <c r="AE1214" s="2"/>
      <c r="AP1214" s="1"/>
      <c r="AQ1214" s="1"/>
      <c r="AR1214" s="1"/>
      <c r="AS1214" s="1"/>
      <c r="AT1214" s="1"/>
      <c r="AU1214" s="1"/>
    </row>
    <row r="1215" spans="1:47" s="3" customFormat="1" x14ac:dyDescent="0.25">
      <c r="A1215"/>
      <c r="B1215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AA1215" s="2"/>
      <c r="AB1215" s="2"/>
      <c r="AC1215" s="2"/>
      <c r="AD1215" s="2"/>
      <c r="AE1215" s="2"/>
      <c r="AP1215" s="1"/>
      <c r="AQ1215" s="1"/>
      <c r="AR1215" s="1"/>
      <c r="AS1215" s="1"/>
      <c r="AT1215" s="1"/>
      <c r="AU1215" s="1"/>
    </row>
    <row r="1216" spans="1:47" s="3" customFormat="1" x14ac:dyDescent="0.25">
      <c r="A1216"/>
      <c r="B1216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AA1216" s="2"/>
      <c r="AB1216" s="2"/>
      <c r="AC1216" s="2"/>
      <c r="AD1216" s="2"/>
      <c r="AE1216" s="2"/>
      <c r="AP1216" s="1"/>
      <c r="AQ1216" s="1"/>
      <c r="AR1216" s="1"/>
      <c r="AS1216" s="1"/>
      <c r="AT1216" s="1"/>
      <c r="AU1216" s="1"/>
    </row>
    <row r="1217" spans="1:47" s="3" customFormat="1" x14ac:dyDescent="0.25">
      <c r="A1217"/>
      <c r="B1217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AA1217" s="2"/>
      <c r="AB1217" s="2"/>
      <c r="AC1217" s="2"/>
      <c r="AD1217" s="2"/>
      <c r="AE1217" s="2"/>
      <c r="AP1217" s="1"/>
      <c r="AQ1217" s="1"/>
      <c r="AR1217" s="1"/>
      <c r="AS1217" s="1"/>
      <c r="AT1217" s="1"/>
      <c r="AU1217" s="1"/>
    </row>
    <row r="1218" spans="1:47" s="3" customFormat="1" x14ac:dyDescent="0.25">
      <c r="A1218"/>
      <c r="B1218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AA1218" s="2"/>
      <c r="AB1218" s="2"/>
      <c r="AC1218" s="2"/>
      <c r="AD1218" s="2"/>
      <c r="AE1218" s="2"/>
      <c r="AP1218" s="1"/>
      <c r="AQ1218" s="1"/>
      <c r="AR1218" s="1"/>
      <c r="AS1218" s="1"/>
      <c r="AT1218" s="1"/>
      <c r="AU1218" s="1"/>
    </row>
    <row r="1219" spans="1:47" s="3" customFormat="1" x14ac:dyDescent="0.25">
      <c r="A1219"/>
      <c r="B1219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AA1219" s="2"/>
      <c r="AB1219" s="2"/>
      <c r="AC1219" s="2"/>
      <c r="AD1219" s="2"/>
      <c r="AE1219" s="2"/>
      <c r="AP1219" s="1"/>
      <c r="AQ1219" s="1"/>
      <c r="AR1219" s="1"/>
      <c r="AS1219" s="1"/>
      <c r="AT1219" s="1"/>
      <c r="AU1219" s="1"/>
    </row>
    <row r="1220" spans="1:47" s="3" customFormat="1" x14ac:dyDescent="0.25">
      <c r="A1220"/>
      <c r="B1220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AA1220" s="2"/>
      <c r="AB1220" s="2"/>
      <c r="AC1220" s="2"/>
      <c r="AD1220" s="2"/>
      <c r="AE1220" s="2"/>
      <c r="AP1220" s="1"/>
      <c r="AQ1220" s="1"/>
      <c r="AR1220" s="1"/>
      <c r="AS1220" s="1"/>
      <c r="AT1220" s="1"/>
      <c r="AU1220" s="1"/>
    </row>
    <row r="1221" spans="1:47" s="3" customFormat="1" x14ac:dyDescent="0.25">
      <c r="A1221"/>
      <c r="B1221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AA1221" s="2"/>
      <c r="AB1221" s="2"/>
      <c r="AC1221" s="2"/>
      <c r="AD1221" s="2"/>
      <c r="AE1221" s="2"/>
      <c r="AP1221" s="1"/>
      <c r="AQ1221" s="1"/>
      <c r="AR1221" s="1"/>
      <c r="AS1221" s="1"/>
      <c r="AT1221" s="1"/>
      <c r="AU1221" s="1"/>
    </row>
    <row r="1222" spans="1:47" s="3" customFormat="1" x14ac:dyDescent="0.25">
      <c r="A1222"/>
      <c r="B122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AA1222" s="2"/>
      <c r="AB1222" s="2"/>
      <c r="AC1222" s="2"/>
      <c r="AD1222" s="2"/>
      <c r="AE1222" s="2"/>
      <c r="AP1222" s="1"/>
      <c r="AQ1222" s="1"/>
      <c r="AR1222" s="1"/>
      <c r="AS1222" s="1"/>
      <c r="AT1222" s="1"/>
      <c r="AU1222" s="1"/>
    </row>
    <row r="1223" spans="1:47" s="3" customFormat="1" x14ac:dyDescent="0.25">
      <c r="A1223"/>
      <c r="B1223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AA1223" s="2"/>
      <c r="AB1223" s="2"/>
      <c r="AC1223" s="2"/>
      <c r="AD1223" s="2"/>
      <c r="AE1223" s="2"/>
      <c r="AP1223" s="1"/>
      <c r="AQ1223" s="1"/>
      <c r="AR1223" s="1"/>
      <c r="AS1223" s="1"/>
      <c r="AT1223" s="1"/>
      <c r="AU1223" s="1"/>
    </row>
    <row r="1224" spans="1:47" s="3" customFormat="1" x14ac:dyDescent="0.25">
      <c r="A1224"/>
      <c r="B1224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AA1224" s="2"/>
      <c r="AB1224" s="2"/>
      <c r="AC1224" s="2"/>
      <c r="AD1224" s="2"/>
      <c r="AE1224" s="2"/>
      <c r="AP1224" s="1"/>
      <c r="AQ1224" s="1"/>
      <c r="AR1224" s="1"/>
      <c r="AS1224" s="1"/>
      <c r="AT1224" s="1"/>
      <c r="AU1224" s="1"/>
    </row>
    <row r="1225" spans="1:47" s="3" customFormat="1" x14ac:dyDescent="0.25">
      <c r="A1225"/>
      <c r="B1225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AA1225" s="2"/>
      <c r="AB1225" s="2"/>
      <c r="AC1225" s="2"/>
      <c r="AD1225" s="2"/>
      <c r="AE1225" s="2"/>
      <c r="AP1225" s="1"/>
      <c r="AQ1225" s="1"/>
      <c r="AR1225" s="1"/>
      <c r="AS1225" s="1"/>
      <c r="AT1225" s="1"/>
      <c r="AU1225" s="1"/>
    </row>
    <row r="1226" spans="1:47" s="3" customFormat="1" x14ac:dyDescent="0.25">
      <c r="A1226"/>
      <c r="B1226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AA1226" s="2"/>
      <c r="AB1226" s="2"/>
      <c r="AC1226" s="2"/>
      <c r="AD1226" s="2"/>
      <c r="AE1226" s="2"/>
      <c r="AP1226" s="1"/>
      <c r="AQ1226" s="1"/>
      <c r="AR1226" s="1"/>
      <c r="AS1226" s="1"/>
      <c r="AT1226" s="1"/>
      <c r="AU1226" s="1"/>
    </row>
    <row r="1227" spans="1:47" s="3" customFormat="1" x14ac:dyDescent="0.25">
      <c r="A1227"/>
      <c r="B1227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AA1227" s="2"/>
      <c r="AB1227" s="2"/>
      <c r="AC1227" s="2"/>
      <c r="AD1227" s="2"/>
      <c r="AE1227" s="2"/>
      <c r="AP1227" s="1"/>
      <c r="AQ1227" s="1"/>
      <c r="AR1227" s="1"/>
      <c r="AS1227" s="1"/>
      <c r="AT1227" s="1"/>
      <c r="AU1227" s="1"/>
    </row>
    <row r="1228" spans="1:47" s="3" customFormat="1" x14ac:dyDescent="0.25">
      <c r="A1228"/>
      <c r="B1228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AA1228" s="2"/>
      <c r="AB1228" s="2"/>
      <c r="AC1228" s="2"/>
      <c r="AD1228" s="2"/>
      <c r="AE1228" s="2"/>
      <c r="AP1228" s="1"/>
      <c r="AQ1228" s="1"/>
      <c r="AR1228" s="1"/>
      <c r="AS1228" s="1"/>
      <c r="AT1228" s="1"/>
      <c r="AU1228" s="1"/>
    </row>
    <row r="1229" spans="1:47" s="3" customFormat="1" x14ac:dyDescent="0.25">
      <c r="A1229"/>
      <c r="B1229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AA1229" s="2"/>
      <c r="AB1229" s="2"/>
      <c r="AC1229" s="2"/>
      <c r="AD1229" s="2"/>
      <c r="AE1229" s="2"/>
      <c r="AP1229" s="1"/>
      <c r="AQ1229" s="1"/>
      <c r="AR1229" s="1"/>
      <c r="AS1229" s="1"/>
      <c r="AT1229" s="1"/>
      <c r="AU1229" s="1"/>
    </row>
    <row r="1230" spans="1:47" s="3" customFormat="1" x14ac:dyDescent="0.25">
      <c r="A1230"/>
      <c r="B1230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AA1230" s="2"/>
      <c r="AB1230" s="2"/>
      <c r="AC1230" s="2"/>
      <c r="AD1230" s="2"/>
      <c r="AE1230" s="2"/>
      <c r="AP1230" s="1"/>
      <c r="AQ1230" s="1"/>
      <c r="AR1230" s="1"/>
      <c r="AS1230" s="1"/>
      <c r="AT1230" s="1"/>
      <c r="AU1230" s="1"/>
    </row>
  </sheetData>
  <sheetProtection algorithmName="SHA-512" hashValue="9FjMtkgFYvI2s+TLlhjyaKeH1QCorCx2m9Llp17x6O2NsIcNZlzqstt8jlgyT2QALKT+tWQKJ62/NJ+OD1ZMcg==" saltValue="tWsI5rptdpX3iOVPDTdVbg==" spinCount="100000" sheet="1" objects="1" scenarios="1"/>
  <mergeCells count="70">
    <mergeCell ref="AQ14:AQ15"/>
    <mergeCell ref="AR14:AR15"/>
    <mergeCell ref="AS14:AS15"/>
    <mergeCell ref="AT14:AT15"/>
    <mergeCell ref="AU14:AU15"/>
    <mergeCell ref="AL14:AL15"/>
    <mergeCell ref="AM14:AM15"/>
    <mergeCell ref="AN14:AN15"/>
    <mergeCell ref="AO14:AO15"/>
    <mergeCell ref="AP14:AP15"/>
    <mergeCell ref="AE14:AE15"/>
    <mergeCell ref="AH14:AH15"/>
    <mergeCell ref="AI14:AI15"/>
    <mergeCell ref="AJ14:AJ15"/>
    <mergeCell ref="AK14:AK15"/>
    <mergeCell ref="Y14:Y15"/>
    <mergeCell ref="AF14:AF15"/>
    <mergeCell ref="O14:O15"/>
    <mergeCell ref="P14:P15"/>
    <mergeCell ref="Q14:Q15"/>
    <mergeCell ref="R14:R15"/>
    <mergeCell ref="S14:S15"/>
    <mergeCell ref="T14:T15"/>
    <mergeCell ref="U14:U15"/>
    <mergeCell ref="V14:V15"/>
    <mergeCell ref="W14:W15"/>
    <mergeCell ref="X14:X15"/>
    <mergeCell ref="AA14:AA15"/>
    <mergeCell ref="AB14:AB15"/>
    <mergeCell ref="AC14:AC15"/>
    <mergeCell ref="AD14:AD15"/>
    <mergeCell ref="A1:AG1"/>
    <mergeCell ref="A2:AG2"/>
    <mergeCell ref="A3:B3"/>
    <mergeCell ref="C3:AG3"/>
    <mergeCell ref="A4:B4"/>
    <mergeCell ref="C4:AG4"/>
    <mergeCell ref="O13:Y13"/>
    <mergeCell ref="AA13:AF13"/>
    <mergeCell ref="M5:X5"/>
    <mergeCell ref="M6:X6"/>
    <mergeCell ref="Y5:AG5"/>
    <mergeCell ref="Y6:AG6"/>
    <mergeCell ref="AH10:AU12"/>
    <mergeCell ref="A7:AG7"/>
    <mergeCell ref="A8:AG8"/>
    <mergeCell ref="A9:B9"/>
    <mergeCell ref="A10:B10"/>
    <mergeCell ref="A12:B12"/>
    <mergeCell ref="A16:B16"/>
    <mergeCell ref="A5:B5"/>
    <mergeCell ref="A6:B6"/>
    <mergeCell ref="C13:M13"/>
    <mergeCell ref="A14:B15"/>
    <mergeCell ref="C14:D14"/>
    <mergeCell ref="E14:F14"/>
    <mergeCell ref="G14:H14"/>
    <mergeCell ref="I14:J14"/>
    <mergeCell ref="K14:L14"/>
    <mergeCell ref="M14:M15"/>
    <mergeCell ref="A11:B11"/>
    <mergeCell ref="C5:L5"/>
    <mergeCell ref="C6:L6"/>
    <mergeCell ref="AT13:AU13"/>
    <mergeCell ref="AH13:AI13"/>
    <mergeCell ref="AJ13:AK13"/>
    <mergeCell ref="AL13:AM13"/>
    <mergeCell ref="AN13:AO13"/>
    <mergeCell ref="AP13:AQ13"/>
    <mergeCell ref="AR13:AS13"/>
  </mergeCells>
  <dataValidations count="1">
    <dataValidation type="list" allowBlank="1" showInputMessage="1" showErrorMessage="1" sqref="O9:X12 AA9:AE12 C9:L12">
      <formula1>CO_List</formula1>
    </dataValidation>
  </dataValidations>
  <pageMargins left="0.19685039370078741" right="0.23622047244094491" top="0.55118110236220474" bottom="0.55118110236220474" header="0.31496062992125984" footer="3.937007874015748E-2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223"/>
  <sheetViews>
    <sheetView topLeftCell="A80" zoomScaleNormal="100" zoomScaleSheetLayoutView="90" workbookViewId="0">
      <selection sqref="A1:AL1"/>
    </sheetView>
  </sheetViews>
  <sheetFormatPr defaultRowHeight="15" x14ac:dyDescent="0.25"/>
  <cols>
    <col min="1" max="1" width="3.7109375" bestFit="1" customWidth="1"/>
    <col min="2" max="2" width="30.7109375" customWidth="1"/>
    <col min="3" max="5" width="4.28515625" style="4" customWidth="1"/>
    <col min="6" max="6" width="6.7109375" style="4" customWidth="1"/>
    <col min="7" max="7" width="1.7109375" style="4" customWidth="1"/>
    <col min="8" max="8" width="4.28515625" style="4" customWidth="1"/>
    <col min="9" max="9" width="4.28515625" style="2" customWidth="1"/>
    <col min="10" max="10" width="4.28515625" style="3" customWidth="1"/>
    <col min="11" max="11" width="6.7109375" style="3" customWidth="1"/>
    <col min="12" max="12" width="1.7109375" style="4" customWidth="1"/>
    <col min="13" max="15" width="4.28515625" style="4" customWidth="1"/>
    <col min="16" max="16" width="6.7109375" style="4" customWidth="1"/>
    <col min="17" max="17" width="1.7109375" style="4" customWidth="1"/>
    <col min="18" max="20" width="4.28515625" style="4" customWidth="1"/>
    <col min="21" max="21" width="6.7109375" style="4" customWidth="1"/>
    <col min="22" max="22" width="1.7109375" style="4" customWidth="1"/>
    <col min="23" max="23" width="4.28515625" style="4" customWidth="1"/>
    <col min="24" max="24" width="4.28515625" style="2" customWidth="1"/>
    <col min="25" max="25" width="4.28515625" style="3" customWidth="1"/>
    <col min="26" max="26" width="6.7109375" style="3" customWidth="1"/>
    <col min="27" max="27" width="1.7109375" style="4" customWidth="1"/>
    <col min="28" max="30" width="4.28515625" style="4" customWidth="1"/>
    <col min="31" max="31" width="6.7109375" style="4" customWidth="1"/>
    <col min="32" max="32" width="1.7109375" style="4" customWidth="1"/>
    <col min="33" max="33" width="4.28515625" style="4" customWidth="1"/>
    <col min="34" max="34" width="4.28515625" style="2" customWidth="1"/>
    <col min="35" max="35" width="4.28515625" style="3" customWidth="1"/>
    <col min="36" max="36" width="6.7109375" style="3" customWidth="1"/>
    <col min="37" max="37" width="1.7109375" style="3" customWidth="1"/>
    <col min="38" max="38" width="12.7109375" customWidth="1"/>
  </cols>
  <sheetData>
    <row r="1" spans="1:38" ht="19.899999999999999" customHeight="1" x14ac:dyDescent="0.3">
      <c r="A1" s="130" t="s">
        <v>21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</row>
    <row r="2" spans="1:38" ht="19.899999999999999" customHeight="1" x14ac:dyDescent="0.3">
      <c r="A2" s="130" t="s">
        <v>17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</row>
    <row r="3" spans="1:38" ht="18" customHeight="1" x14ac:dyDescent="0.3">
      <c r="A3" s="117" t="s">
        <v>13</v>
      </c>
      <c r="B3" s="117"/>
      <c r="C3" s="131" t="str">
        <f>IF(ISBLANK(Tests!C3),"",Tests!C3)</f>
        <v>CS368 WEB TECHNOLOGIES</v>
      </c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</row>
    <row r="4" spans="1:38" ht="18" customHeight="1" x14ac:dyDescent="0.3">
      <c r="A4" s="117" t="s">
        <v>14</v>
      </c>
      <c r="B4" s="117"/>
      <c r="C4" s="131" t="str">
        <f>IF(ISBLANK(Tests!C4),"",Tests!C4)</f>
        <v>CHAITHANYA C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</row>
    <row r="5" spans="1:38" ht="19.899999999999999" customHeight="1" x14ac:dyDescent="0.3">
      <c r="A5" s="141" t="s">
        <v>15</v>
      </c>
      <c r="B5" s="142"/>
      <c r="C5" s="117" t="s">
        <v>16</v>
      </c>
      <c r="D5" s="117"/>
      <c r="E5" s="117"/>
      <c r="F5" s="117"/>
      <c r="G5" s="117"/>
      <c r="H5" s="117"/>
      <c r="I5" s="117"/>
      <c r="J5" s="117"/>
      <c r="K5" s="117"/>
      <c r="L5" s="117" t="s">
        <v>22</v>
      </c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 t="s">
        <v>6</v>
      </c>
      <c r="AC5" s="117"/>
      <c r="AD5" s="117"/>
      <c r="AE5" s="117"/>
      <c r="AF5" s="117"/>
      <c r="AG5" s="117"/>
      <c r="AH5" s="117"/>
      <c r="AI5" s="117"/>
      <c r="AJ5" s="117"/>
      <c r="AK5" s="117"/>
      <c r="AL5" s="117"/>
    </row>
    <row r="6" spans="1:38" ht="18" customHeight="1" x14ac:dyDescent="0.3">
      <c r="A6" s="143" t="str">
        <f>IF(ISBLANK(Tests!A6),"",Tests!A6)</f>
        <v>S6 CSE 2018</v>
      </c>
      <c r="B6" s="144"/>
      <c r="C6" s="118">
        <f>Tests!H6</f>
        <v>63</v>
      </c>
      <c r="D6" s="118"/>
      <c r="E6" s="118"/>
      <c r="F6" s="118"/>
      <c r="G6" s="118"/>
      <c r="H6" s="118"/>
      <c r="I6" s="118"/>
      <c r="J6" s="118"/>
      <c r="K6" s="118"/>
      <c r="L6" s="118">
        <f>Tests!T6</f>
        <v>6</v>
      </c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>
        <f>Tests!AK6</f>
        <v>60</v>
      </c>
      <c r="AC6" s="118"/>
      <c r="AD6" s="118"/>
      <c r="AE6" s="118"/>
      <c r="AF6" s="118"/>
      <c r="AG6" s="118"/>
      <c r="AH6" s="118"/>
      <c r="AI6" s="118"/>
      <c r="AJ6" s="118"/>
      <c r="AK6" s="118"/>
      <c r="AL6" s="118"/>
    </row>
    <row r="7" spans="1:38" ht="19.899999999999999" customHeight="1" x14ac:dyDescent="0.25">
      <c r="A7" s="136" t="s">
        <v>49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8"/>
      <c r="AL7" s="139" t="s">
        <v>50</v>
      </c>
    </row>
    <row r="8" spans="1:38" ht="19.899999999999999" customHeight="1" x14ac:dyDescent="0.25">
      <c r="A8" s="149" t="s">
        <v>11</v>
      </c>
      <c r="B8" s="149" t="s">
        <v>0</v>
      </c>
      <c r="C8" s="151" t="s">
        <v>1</v>
      </c>
      <c r="D8" s="152"/>
      <c r="E8" s="152"/>
      <c r="F8" s="152"/>
      <c r="G8" s="15"/>
      <c r="H8" s="151" t="s">
        <v>2</v>
      </c>
      <c r="I8" s="152"/>
      <c r="J8" s="152"/>
      <c r="K8" s="152"/>
      <c r="L8" s="15"/>
      <c r="M8" s="151" t="s">
        <v>3</v>
      </c>
      <c r="N8" s="152"/>
      <c r="O8" s="152"/>
      <c r="P8" s="152"/>
      <c r="Q8" s="15"/>
      <c r="R8" s="151" t="s">
        <v>4</v>
      </c>
      <c r="S8" s="152"/>
      <c r="T8" s="152"/>
      <c r="U8" s="152"/>
      <c r="V8" s="15"/>
      <c r="W8" s="151" t="s">
        <v>5</v>
      </c>
      <c r="X8" s="152"/>
      <c r="Y8" s="152"/>
      <c r="Z8" s="152"/>
      <c r="AA8" s="15"/>
      <c r="AB8" s="151" t="str">
        <f>IF($L$6&gt;5,"CO6","")</f>
        <v>CO6</v>
      </c>
      <c r="AC8" s="152"/>
      <c r="AD8" s="152"/>
      <c r="AE8" s="152"/>
      <c r="AF8" s="15"/>
      <c r="AG8" s="155" t="str">
        <f>IF($L$6&gt;6,"CO7","")</f>
        <v/>
      </c>
      <c r="AH8" s="155"/>
      <c r="AI8" s="155"/>
      <c r="AJ8" s="151"/>
      <c r="AK8" s="16"/>
      <c r="AL8" s="140"/>
    </row>
    <row r="9" spans="1:38" ht="38.25" x14ac:dyDescent="0.25">
      <c r="A9" s="150"/>
      <c r="B9" s="150"/>
      <c r="C9" s="17" t="s">
        <v>47</v>
      </c>
      <c r="D9" s="17" t="s">
        <v>48</v>
      </c>
      <c r="E9" s="17" t="s">
        <v>45</v>
      </c>
      <c r="F9" s="18" t="s">
        <v>12</v>
      </c>
      <c r="G9" s="19"/>
      <c r="H9" s="17" t="s">
        <v>47</v>
      </c>
      <c r="I9" s="17" t="s">
        <v>48</v>
      </c>
      <c r="J9" s="17" t="s">
        <v>45</v>
      </c>
      <c r="K9" s="18" t="s">
        <v>12</v>
      </c>
      <c r="L9" s="20"/>
      <c r="M9" s="17" t="s">
        <v>47</v>
      </c>
      <c r="N9" s="17" t="s">
        <v>48</v>
      </c>
      <c r="O9" s="17" t="s">
        <v>45</v>
      </c>
      <c r="P9" s="18" t="s">
        <v>12</v>
      </c>
      <c r="Q9" s="20"/>
      <c r="R9" s="17" t="s">
        <v>47</v>
      </c>
      <c r="S9" s="17" t="s">
        <v>48</v>
      </c>
      <c r="T9" s="17" t="s">
        <v>45</v>
      </c>
      <c r="U9" s="18" t="s">
        <v>12</v>
      </c>
      <c r="V9" s="20"/>
      <c r="W9" s="17" t="s">
        <v>47</v>
      </c>
      <c r="X9" s="17" t="s">
        <v>48</v>
      </c>
      <c r="Y9" s="17" t="s">
        <v>45</v>
      </c>
      <c r="Z9" s="18" t="s">
        <v>12</v>
      </c>
      <c r="AA9" s="20"/>
      <c r="AB9" s="17" t="str">
        <f>IF($L$6&gt;5,"Tests","")</f>
        <v>Tests</v>
      </c>
      <c r="AC9" s="17" t="str">
        <f>IF($L$6&gt;5,"Assmts","")</f>
        <v>Assmts</v>
      </c>
      <c r="AD9" s="17" t="str">
        <f>IF($L$6&gt;5,"Others","")</f>
        <v>Others</v>
      </c>
      <c r="AE9" s="18" t="str">
        <f>IF($L$6&gt;5,"Total","")</f>
        <v>Total</v>
      </c>
      <c r="AF9" s="20"/>
      <c r="AG9" s="17" t="str">
        <f>IF($L$6&gt;6,"Tests","")</f>
        <v/>
      </c>
      <c r="AH9" s="17" t="str">
        <f>IF($L$6&gt;6,"Assmts","")</f>
        <v/>
      </c>
      <c r="AI9" s="17" t="str">
        <f>IF($L$6&gt;6,"Others","")</f>
        <v/>
      </c>
      <c r="AJ9" s="21" t="str">
        <f>IF($L$6&gt;6,"Total","")</f>
        <v/>
      </c>
      <c r="AK9" s="22"/>
      <c r="AL9" s="140"/>
    </row>
    <row r="10" spans="1:38" s="6" customFormat="1" ht="15" customHeight="1" x14ac:dyDescent="0.25">
      <c r="A10" s="156" t="s">
        <v>52</v>
      </c>
      <c r="B10" s="157"/>
      <c r="C10" s="23">
        <f>IF(C11=0,0,IF(AND(D11=0,E11=0),100,60))</f>
        <v>60</v>
      </c>
      <c r="D10" s="23">
        <f>IF(D11=0,0,IF(C11=0,IF(E11=0,100,50),IF(E11=0,40,20)))</f>
        <v>40</v>
      </c>
      <c r="E10" s="23">
        <f>IF(E11=0,0,IF(C11=0,IF(D11=0,100,50),IF(D11=0,40,20)))</f>
        <v>0</v>
      </c>
      <c r="F10" s="145">
        <v>100</v>
      </c>
      <c r="G10" s="22"/>
      <c r="H10" s="23">
        <f>IF(H11=0,0,IF(AND(I11=0,J11=0),100,60))</f>
        <v>60</v>
      </c>
      <c r="I10" s="23">
        <f>IF(I11=0,0,IF(H11=0,IF(J11=0,100,50),IF(J11=0,40,20)))</f>
        <v>40</v>
      </c>
      <c r="J10" s="23">
        <f>IF(J11=0,0,IF(H11=0,IF(I11=0,100,50),IF(I11=0,40,20)))</f>
        <v>0</v>
      </c>
      <c r="K10" s="145">
        <v>100</v>
      </c>
      <c r="L10" s="20"/>
      <c r="M10" s="23">
        <f>IF(M11=0,0,IF(AND(N11=0,O11=0),100,60))</f>
        <v>100</v>
      </c>
      <c r="N10" s="23">
        <f>IF(N11=0,0,IF(M11=0,IF(O11=0,100,50),IF(O11=0,40,20)))</f>
        <v>0</v>
      </c>
      <c r="O10" s="23">
        <f>IF(O11=0,0,IF(M11=0,IF(N11=0,100,50),IF(N11=0,40,20)))</f>
        <v>0</v>
      </c>
      <c r="P10" s="145">
        <v>100</v>
      </c>
      <c r="Q10" s="20"/>
      <c r="R10" s="23">
        <f>IF(R11=0,0,IF(AND(S11=0,T11=0),100,60))</f>
        <v>60</v>
      </c>
      <c r="S10" s="23">
        <f>IF(S11=0,0,IF(R11=0,IF(T11=0,100,50),IF(T11=0,40,20)))</f>
        <v>40</v>
      </c>
      <c r="T10" s="23">
        <f>IF(T11=0,0,IF(R11=0,IF(S11=0,100,50),IF(S11=0,40,20)))</f>
        <v>0</v>
      </c>
      <c r="U10" s="145">
        <v>100</v>
      </c>
      <c r="V10" s="20"/>
      <c r="W10" s="23">
        <f>IF(W11=0,0,IF(AND(X11=0,Y11=0),100,60))</f>
        <v>0</v>
      </c>
      <c r="X10" s="23">
        <f>IF(X11=0,0,IF(W11=0,IF(Y11=0,100,50),IF(Y11=0,40,20)))</f>
        <v>100</v>
      </c>
      <c r="Y10" s="23">
        <f>IF(Y11=0,0,IF(W11=0,IF(X11=0,100,50),IF(X11=0,40,20)))</f>
        <v>0</v>
      </c>
      <c r="Z10" s="145">
        <v>100</v>
      </c>
      <c r="AA10" s="20"/>
      <c r="AB10" s="23">
        <f>IF($L$6&gt;5,IF(AB11=0,0,IF(AND(AC11=0,AD11=0),100,60)),"")</f>
        <v>0</v>
      </c>
      <c r="AC10" s="23">
        <f>IF($L$6&gt;5,IF(AC11=0,0,IF(AB11=0,IF(AD11=0,100,50),IF(AD11=0,40,20))),"")</f>
        <v>100</v>
      </c>
      <c r="AD10" s="23">
        <f>IF($L$6&gt;5,IF(AD11=0,0,IF(AB11=0,IF(AC11=0,100,50),IF(AC11=0,40,20))),"")</f>
        <v>0</v>
      </c>
      <c r="AE10" s="145" t="str">
        <f>IF($L$6&gt;5,"100","")</f>
        <v>100</v>
      </c>
      <c r="AF10" s="20"/>
      <c r="AG10" s="23" t="str">
        <f>IF($L$6&gt;6,IF(AG11=0,0,IF(AND(AH11=0,AI11=0),100,60)),"")</f>
        <v/>
      </c>
      <c r="AH10" s="23" t="str">
        <f>IF($L$6&gt;6,IF(AH11=0,0,IF(AG11=0,IF(AI11=0,100,50),IF(AI11=0,40,20))),"")</f>
        <v/>
      </c>
      <c r="AI10" s="23" t="str">
        <f>IF($L$6&gt;6,IF(AI11=0,0,IF(AG11=0,IF(AH11=0,100,50),IF(AH11=0,40,20))),"")</f>
        <v/>
      </c>
      <c r="AJ10" s="147" t="str">
        <f>IF($L$6&gt;6,"100","")</f>
        <v/>
      </c>
      <c r="AK10" s="24"/>
      <c r="AL10" s="93" t="s">
        <v>78</v>
      </c>
    </row>
    <row r="11" spans="1:38" s="6" customFormat="1" ht="15" customHeight="1" x14ac:dyDescent="0.25">
      <c r="A11" s="153" t="s">
        <v>19</v>
      </c>
      <c r="B11" s="154"/>
      <c r="C11" s="25">
        <f>Tests!AY15</f>
        <v>20</v>
      </c>
      <c r="D11" s="25">
        <f>'Assignments&amp;Others'!AH16</f>
        <v>5</v>
      </c>
      <c r="E11" s="25">
        <f>'Assignments&amp;Others'!AI16</f>
        <v>0</v>
      </c>
      <c r="F11" s="146"/>
      <c r="G11" s="22"/>
      <c r="H11" s="26">
        <f>Tests!AZ15</f>
        <v>20</v>
      </c>
      <c r="I11" s="26">
        <f>'Assignments&amp;Others'!AJ16</f>
        <v>5</v>
      </c>
      <c r="J11" s="26">
        <f>'Assignments&amp;Others'!AK16</f>
        <v>0</v>
      </c>
      <c r="K11" s="146"/>
      <c r="L11" s="20"/>
      <c r="M11" s="26">
        <f>Tests!BA15</f>
        <v>20</v>
      </c>
      <c r="N11" s="26">
        <f>'Assignments&amp;Others'!AL16</f>
        <v>0</v>
      </c>
      <c r="O11" s="26">
        <f>'Assignments&amp;Others'!AM16</f>
        <v>0</v>
      </c>
      <c r="P11" s="146"/>
      <c r="Q11" s="20"/>
      <c r="R11" s="26">
        <f>Tests!BB15</f>
        <v>20</v>
      </c>
      <c r="S11" s="26">
        <f>'Assignments&amp;Others'!AN16</f>
        <v>5</v>
      </c>
      <c r="T11" s="26">
        <f>'Assignments&amp;Others'!AO16</f>
        <v>0</v>
      </c>
      <c r="U11" s="146"/>
      <c r="V11" s="20"/>
      <c r="W11" s="26">
        <f>Tests!BC15</f>
        <v>0</v>
      </c>
      <c r="X11" s="26">
        <f>'Assignments&amp;Others'!AP16</f>
        <v>5</v>
      </c>
      <c r="Y11" s="26">
        <f>'Assignments&amp;Others'!AQ16</f>
        <v>0</v>
      </c>
      <c r="Z11" s="146"/>
      <c r="AA11" s="20"/>
      <c r="AB11" s="26">
        <f>IF($L$6&gt;5,Tests!BD15,"")</f>
        <v>0</v>
      </c>
      <c r="AC11" s="26">
        <f>IF($L$6&gt;5,'Assignments&amp;Others'!AR16,"")</f>
        <v>5</v>
      </c>
      <c r="AD11" s="26">
        <f>IF($L$6&gt;5,'Assignments&amp;Others'!AS16,"")</f>
        <v>0</v>
      </c>
      <c r="AE11" s="146"/>
      <c r="AF11" s="20"/>
      <c r="AG11" s="26" t="str">
        <f>IF($L$6&gt;6,Tests!BE15,"")</f>
        <v/>
      </c>
      <c r="AH11" s="26" t="str">
        <f>IF($L$6&gt;6,'Assignments&amp;Others'!AT16,"")</f>
        <v/>
      </c>
      <c r="AI11" s="26" t="str">
        <f>IF($L$6&gt;6,'Assignments&amp;Others'!AU16,"")</f>
        <v/>
      </c>
      <c r="AJ11" s="148"/>
      <c r="AK11" s="24"/>
      <c r="AL11" s="94"/>
    </row>
    <row r="12" spans="1:38" ht="12" customHeight="1" x14ac:dyDescent="0.3">
      <c r="A12" s="27">
        <f>IF(ISBLANK(Tests!A16),"",Tests!A16)</f>
        <v>1</v>
      </c>
      <c r="B12" s="28" t="str">
        <f>IF(ISBLANK(Tests!B16),"",Tests!B16)</f>
        <v>A T  SIDHARTH</v>
      </c>
      <c r="C12" s="29">
        <f>Tests!AY16</f>
        <v>12</v>
      </c>
      <c r="D12" s="29">
        <f>'Assignments&amp;Others'!AH17</f>
        <v>5</v>
      </c>
      <c r="E12" s="29">
        <f>'Assignments&amp;Others'!AI17</f>
        <v>0</v>
      </c>
      <c r="F12" s="30">
        <f>ROUND(IF(AND(C$11&gt;0,D$11&gt;0,E$11&gt;0),C12/C$11*C$10+D12/D$11*D$10+E12/E$11*E$10,IF(AND(C$11&gt;0,D$11&gt;0),C12/C$11*C$10+D12/D$11*D$10,IF(AND(C$11&gt;0,E$11&gt;0),C12/C$11*C$10+E12/E$11*E$10,IF(AND(D$11&gt;0,E$11&gt;0),D12/D$11*D$10+E12/E$11*E$10,IF(C$11&gt;0,C12/C$11*C$10,IF(D$11&gt;0,D12/D$11*D$10,IF(E$11&gt;0,E12/E$11*E$10,0))))))),0)</f>
        <v>76</v>
      </c>
      <c r="G12" s="31"/>
      <c r="H12" s="29">
        <f>Tests!AZ16</f>
        <v>13</v>
      </c>
      <c r="I12" s="29">
        <f>'Assignments&amp;Others'!AJ17</f>
        <v>4.5</v>
      </c>
      <c r="J12" s="29">
        <f>'Assignments&amp;Others'!AK17</f>
        <v>0</v>
      </c>
      <c r="K12" s="30">
        <f>ROUND(IF(AND(H$11&gt;0,I$11&gt;0,J$11&gt;0),H12/H$11*H$10+I12/I$11*I$10+J12/J$11*J$10,IF(AND(H$11&gt;0,I$11&gt;0),H12/H$11*H$10+I12/I$11*I$10,IF(AND(H$11&gt;0,J$11&gt;0),H12/H$11*H$10+J12/J$11*J$10,IF(AND(I$11&gt;0,J$11&gt;0),I12/I$11*I$10+J12/J$11*J$10,IF(H$11&gt;0,H12/H$11*H$10,IF(I$11&gt;0,I12/I$11*I$10,IF(J$11&gt;0,J12/J$11*J$10,0))))))),0)</f>
        <v>75</v>
      </c>
      <c r="L12" s="20"/>
      <c r="M12" s="29">
        <f>Tests!BA16</f>
        <v>12.5</v>
      </c>
      <c r="N12" s="29">
        <f>'Assignments&amp;Others'!AL17</f>
        <v>0</v>
      </c>
      <c r="O12" s="29">
        <f>'Assignments&amp;Others'!AM17</f>
        <v>0</v>
      </c>
      <c r="P12" s="30">
        <f>ROUND(IF(AND(M$11&gt;0,N$11&gt;0,O$11&gt;0),M12/M$11*M$10+N12/N$11*N$10+O12/O$11*O$10,IF(AND(M$11&gt;0,N$11&gt;0),M12/M$11*M$10+N12/N$11*N$10,IF(AND(M$11&gt;0,O$11&gt;0),M12/M$11*M$10+O12/O$11*O$10,IF(AND(N$11&gt;0,O$11&gt;0),N12/N$11*N$10+O12/O$11*O$10,IF(M$11&gt;0,M12/M$11*M$10,IF(N$11&gt;0,N12/N$11*N$10,IF(O$11&gt;0,O12/O$11*O$10,0))))))),0)</f>
        <v>63</v>
      </c>
      <c r="Q12" s="20"/>
      <c r="R12" s="29">
        <f>Tests!BB16</f>
        <v>13.5</v>
      </c>
      <c r="S12" s="29">
        <f>'Assignments&amp;Others'!AN17</f>
        <v>4.5</v>
      </c>
      <c r="T12" s="29">
        <f>'Assignments&amp;Others'!AO17</f>
        <v>0</v>
      </c>
      <c r="U12" s="30">
        <f>ROUND(IF(AND(R$11&gt;0,S$11&gt;0,T$11&gt;0),R12/R$11*R$10+S12/S$11*S$10+T12/T$11*T$10,IF(AND(R$11&gt;0,S$11&gt;0),R12/R$11*R$10+S12/S$11*S$10,IF(AND(R$11&gt;0,T$11&gt;0),R12/R$11*R$10+T12/T$11*T$10,IF(AND(S$11&gt;0,T$11&gt;0),S12/S$11*S$10+T12/T$11*T$10,IF(R$11&gt;0,R12/R$11*R$10,IF(S$11&gt;0,S12/S$11*S$10,IF(T$11&gt;0,T12/T$11*T$10,0))))))),0)</f>
        <v>77</v>
      </c>
      <c r="V12" s="20"/>
      <c r="W12" s="29">
        <f>Tests!BC16</f>
        <v>0</v>
      </c>
      <c r="X12" s="29">
        <f>'Assignments&amp;Others'!AP17</f>
        <v>4.5</v>
      </c>
      <c r="Y12" s="29">
        <f>'Assignments&amp;Others'!AQ17</f>
        <v>0</v>
      </c>
      <c r="Z12" s="30">
        <f>ROUND(IF(AND(W$11&gt;0,X$11&gt;0,Y$11&gt;0),W12/W$11*W$10+X12/X$11*X$10+Y12/Y$11*Y$10,IF(AND(W$11&gt;0,X$11&gt;0),W12/W$11*W$10+X12/X$11*X$10,IF(AND(W$11&gt;0,Y$11&gt;0),W12/W$11*W$10+Y12/Y$11*Y$10,IF(AND(X$11&gt;0,Y$11&gt;0),X12/X$11*X$10+Y12/Y$11*Y$10,IF(W$11&gt;0,W12/W$11*W$10,IF(X$11&gt;0,X12/X$11*X$10,IF(Y$11&gt;0,Y12/Y$11*Y$10,0))))))),0)</f>
        <v>90</v>
      </c>
      <c r="AA12" s="20"/>
      <c r="AB12" s="29">
        <f>IF($L$6&gt;5,Tests!BD16,"")</f>
        <v>0</v>
      </c>
      <c r="AC12" s="29">
        <f>IF($L$6&gt;5,'Assignments&amp;Others'!AR17,"")</f>
        <v>4.5</v>
      </c>
      <c r="AD12" s="29">
        <f>IF($L$6&gt;5,'Assignments&amp;Others'!AS17,"")</f>
        <v>0</v>
      </c>
      <c r="AE12" s="30">
        <f>IF($L$6&gt;5,ROUND(IF(AND(AB$11&gt;0,AC$11&gt;0,AD$11&gt;0),AB12/AB$11*AB$10+AC12/AC$11*AC$10+AD12/AD$11*AD$10,IF(AND(AB$11&gt;0,AC$11&gt;0),AB12/AB$11*AB$10+AC12/AC$11*AC$10,IF(AND(AB$11&gt;0,AD$11&gt;0),AB12/AB$11*AB$10+AD12/AD$11*AD$10,IF(AND(AC$11&gt;0,AD$11&gt;0),AC12/AC$11*AC$10+AD12/AD$11*AD$10,IF(AB$11&gt;0,AB12/AB$11*AB$10,IF(AC$11&gt;0,AC12/AC$11*AC$10,IF(AD$11&gt;0,AD12/AD$11*AD$10,0))))))),0),"")</f>
        <v>90</v>
      </c>
      <c r="AF12" s="20"/>
      <c r="AG12" s="29" t="str">
        <f>IF($L$6&gt;6,Tests!BE16,"")</f>
        <v/>
      </c>
      <c r="AH12" s="29" t="str">
        <f>IF($L$6&gt;6,'Assignments&amp;Others'!AT17,"")</f>
        <v/>
      </c>
      <c r="AI12" s="29" t="str">
        <f>IF($L$6&gt;6,'Assignments&amp;Others'!AU17,"")</f>
        <v/>
      </c>
      <c r="AJ12" s="30" t="str">
        <f>IF($L$6&gt;6,ROUND(IF(AND(AG$11&gt;0,AH$11&gt;0,AI$11&gt;0),AG12/AG$11*AG$10+AH12/AH$11*AH$10+AI12/AI$11*AI$10,IF(AND(AG$11&gt;0,AH$11&gt;0),AG12/AG$11*AG$10+AH12/AH$11*AH$10,IF(AND(AG$11&gt;0,AI$11&gt;0),AG12/AG$11*AG$10+AI12/AI$11*AI$10,IF(AND(AH$11&gt;0,AI$11&gt;0),AH12/AH$11*AH$10+AI12/AI$11*AI$10,IF(AG$11&gt;0,AG12/AG$11*AG$10,IF(AH$11&gt;0,AH12/AH$11*AH$10,IF(AI$11&gt;0,AI12/AI$11*AI$10,0))))))),0),"")</f>
        <v/>
      </c>
      <c r="AK12" s="31"/>
      <c r="AL12" s="92"/>
    </row>
    <row r="13" spans="1:38" ht="12" customHeight="1" x14ac:dyDescent="0.3">
      <c r="A13" s="27">
        <f>IF(ISBLANK(Tests!A17),"",Tests!A17)</f>
        <v>2</v>
      </c>
      <c r="B13" s="28" t="str">
        <f>IF(ISBLANK(Tests!B17),"",Tests!B17)</f>
        <v>ABHAY  BALAN</v>
      </c>
      <c r="C13" s="29">
        <f>Tests!AY17</f>
        <v>18</v>
      </c>
      <c r="D13" s="29">
        <f>'Assignments&amp;Others'!AH18</f>
        <v>5</v>
      </c>
      <c r="E13" s="29">
        <f>'Assignments&amp;Others'!AI18</f>
        <v>0</v>
      </c>
      <c r="F13" s="30">
        <f t="shared" ref="F13:F76" si="0">ROUND(IF(AND(C$11&gt;0,D$11&gt;0,E$11&gt;0),C13/C$11*C$10+D13/D$11*D$10+E13/E$11*E$10,IF(AND(C$11&gt;0,D$11&gt;0),C13/C$11*C$10+D13/D$11*D$10,IF(AND(C$11&gt;0,E$11&gt;0),C13/C$11*C$10+E13/E$11*E$10,IF(AND(D$11&gt;0,E$11&gt;0),D13/D$11*D$10+E13/E$11*E$10,IF(C$11&gt;0,C13/C$11*C$10,IF(D$11&gt;0,D13/D$11*D$10,IF(E$11&gt;0,E13/E$11*E$10,0))))))),0)</f>
        <v>94</v>
      </c>
      <c r="G13" s="31"/>
      <c r="H13" s="29">
        <f>Tests!AZ17</f>
        <v>18</v>
      </c>
      <c r="I13" s="29">
        <f>'Assignments&amp;Others'!AJ18</f>
        <v>5</v>
      </c>
      <c r="J13" s="29">
        <f>'Assignments&amp;Others'!AK18</f>
        <v>0</v>
      </c>
      <c r="K13" s="30">
        <f t="shared" ref="K13:K76" si="1">ROUND(IF(AND(H$11&gt;0,I$11&gt;0,J$11&gt;0),H13/H$11*H$10+I13/I$11*I$10+J13/J$11*J$10,IF(AND(H$11&gt;0,I$11&gt;0),H13/H$11*H$10+I13/I$11*I$10,IF(AND(H$11&gt;0,J$11&gt;0),H13/H$11*H$10+J13/J$11*J$10,IF(AND(I$11&gt;0,J$11&gt;0),I13/I$11*I$10+J13/J$11*J$10,IF(H$11&gt;0,H13/H$11*H$10,IF(I$11&gt;0,I13/I$11*I$10,IF(J$11&gt;0,J13/J$11*J$10,0))))))),0)</f>
        <v>94</v>
      </c>
      <c r="L13" s="20"/>
      <c r="M13" s="29">
        <f>Tests!BA17</f>
        <v>15</v>
      </c>
      <c r="N13" s="29">
        <f>'Assignments&amp;Others'!AL18</f>
        <v>0</v>
      </c>
      <c r="O13" s="29">
        <f>'Assignments&amp;Others'!AM18</f>
        <v>0</v>
      </c>
      <c r="P13" s="30">
        <f t="shared" ref="P13:P76" si="2">ROUND(IF(AND(M$11&gt;0,N$11&gt;0,O$11&gt;0),M13/M$11*M$10+N13/N$11*N$10+O13/O$11*O$10,IF(AND(M$11&gt;0,N$11&gt;0),M13/M$11*M$10+N13/N$11*N$10,IF(AND(M$11&gt;0,O$11&gt;0),M13/M$11*M$10+O13/O$11*O$10,IF(AND(N$11&gt;0,O$11&gt;0),N13/N$11*N$10+O13/O$11*O$10,IF(M$11&gt;0,M13/M$11*M$10,IF(N$11&gt;0,N13/N$11*N$10,IF(O$11&gt;0,O13/O$11*O$10,0))))))),0)</f>
        <v>75</v>
      </c>
      <c r="Q13" s="20"/>
      <c r="R13" s="29">
        <f>Tests!BB17</f>
        <v>17</v>
      </c>
      <c r="S13" s="29">
        <f>'Assignments&amp;Others'!AN18</f>
        <v>5</v>
      </c>
      <c r="T13" s="29">
        <f>'Assignments&amp;Others'!AO18</f>
        <v>0</v>
      </c>
      <c r="U13" s="30">
        <f t="shared" ref="U13:U76" si="3">ROUND(IF(AND(R$11&gt;0,S$11&gt;0,T$11&gt;0),R13/R$11*R$10+S13/S$11*S$10+T13/T$11*T$10,IF(AND(R$11&gt;0,S$11&gt;0),R13/R$11*R$10+S13/S$11*S$10,IF(AND(R$11&gt;0,T$11&gt;0),R13/R$11*R$10+T13/T$11*T$10,IF(AND(S$11&gt;0,T$11&gt;0),S13/S$11*S$10+T13/T$11*T$10,IF(R$11&gt;0,R13/R$11*R$10,IF(S$11&gt;0,S13/S$11*S$10,IF(T$11&gt;0,T13/T$11*T$10,0))))))),0)</f>
        <v>91</v>
      </c>
      <c r="V13" s="20"/>
      <c r="W13" s="29">
        <f>Tests!BC17</f>
        <v>0</v>
      </c>
      <c r="X13" s="29">
        <f>'Assignments&amp;Others'!AP18</f>
        <v>5</v>
      </c>
      <c r="Y13" s="29">
        <f>'Assignments&amp;Others'!AQ18</f>
        <v>0</v>
      </c>
      <c r="Z13" s="30">
        <f t="shared" ref="Z13:Z76" si="4">ROUND(IF(AND(W$11&gt;0,X$11&gt;0,Y$11&gt;0),W13/W$11*W$10+X13/X$11*X$10+Y13/Y$11*Y$10,IF(AND(W$11&gt;0,X$11&gt;0),W13/W$11*W$10+X13/X$11*X$10,IF(AND(W$11&gt;0,Y$11&gt;0),W13/W$11*W$10+Y13/Y$11*Y$10,IF(AND(X$11&gt;0,Y$11&gt;0),X13/X$11*X$10+Y13/Y$11*Y$10,IF(W$11&gt;0,W13/W$11*W$10,IF(X$11&gt;0,X13/X$11*X$10,IF(Y$11&gt;0,Y13/Y$11*Y$10,0))))))),0)</f>
        <v>100</v>
      </c>
      <c r="AA13" s="20"/>
      <c r="AB13" s="29">
        <f>IF($L$6&gt;5,Tests!BD17,"")</f>
        <v>0</v>
      </c>
      <c r="AC13" s="29">
        <f>IF($L$6&gt;5,'Assignments&amp;Others'!AR18,"")</f>
        <v>5</v>
      </c>
      <c r="AD13" s="29">
        <f>IF($L$6&gt;5,'Assignments&amp;Others'!AS18,"")</f>
        <v>0</v>
      </c>
      <c r="AE13" s="30">
        <f t="shared" ref="AE13:AE76" si="5">IF($L$6&gt;5,ROUND(IF(AND(AB$11&gt;0,AC$11&gt;0,AD$11&gt;0),AB13/AB$11*AB$10+AC13/AC$11*AC$10+AD13/AD$11*AD$10,IF(AND(AB$11&gt;0,AC$11&gt;0),AB13/AB$11*AB$10+AC13/AC$11*AC$10,IF(AND(AB$11&gt;0,AD$11&gt;0),AB13/AB$11*AB$10+AD13/AD$11*AD$10,IF(AND(AC$11&gt;0,AD$11&gt;0),AC13/AC$11*AC$10+AD13/AD$11*AD$10,IF(AB$11&gt;0,AB13/AB$11*AB$10,IF(AC$11&gt;0,AC13/AC$11*AC$10,IF(AD$11&gt;0,AD13/AD$11*AD$10,0))))))),0),"")</f>
        <v>100</v>
      </c>
      <c r="AF13" s="20"/>
      <c r="AG13" s="29" t="str">
        <f>IF($L$6&gt;6,Tests!BE17,"")</f>
        <v/>
      </c>
      <c r="AH13" s="29" t="str">
        <f>IF($L$6&gt;6,'Assignments&amp;Others'!AT18,"")</f>
        <v/>
      </c>
      <c r="AI13" s="29" t="str">
        <f>IF($L$6&gt;6,'Assignments&amp;Others'!AU18,"")</f>
        <v/>
      </c>
      <c r="AJ13" s="30" t="str">
        <f t="shared" ref="AJ13:AJ76" si="6">IF($L$6&gt;6,ROUND(IF(AND(AG$11&gt;0,AH$11&gt;0,AI$11&gt;0),AG13/AG$11*AG$10+AH13/AH$11*AH$10+AI13/AI$11*AI$10,IF(AND(AG$11&gt;0,AH$11&gt;0),AG13/AG$11*AG$10+AH13/AH$11*AH$10,IF(AND(AG$11&gt;0,AI$11&gt;0),AG13/AG$11*AG$10+AI13/AI$11*AI$10,IF(AND(AH$11&gt;0,AI$11&gt;0),AH13/AH$11*AH$10+AI13/AI$11*AI$10,IF(AG$11&gt;0,AG13/AG$11*AG$10,IF(AH$11&gt;0,AH13/AH$11*AH$10,IF(AI$11&gt;0,AI13/AI$11*AI$10,0))))))),0),"")</f>
        <v/>
      </c>
      <c r="AK13" s="31"/>
      <c r="AL13" s="92"/>
    </row>
    <row r="14" spans="1:38" ht="12" customHeight="1" x14ac:dyDescent="0.3">
      <c r="A14" s="27">
        <f>IF(ISBLANK(Tests!A18),"",Tests!A18)</f>
        <v>3</v>
      </c>
      <c r="B14" s="28" t="str">
        <f>IF(ISBLANK(Tests!B18),"",Tests!B18)</f>
        <v>ABHINAV  T K</v>
      </c>
      <c r="C14" s="29">
        <f>Tests!AY18</f>
        <v>18</v>
      </c>
      <c r="D14" s="29">
        <f>'Assignments&amp;Others'!AH19</f>
        <v>5</v>
      </c>
      <c r="E14" s="29">
        <f>'Assignments&amp;Others'!AI19</f>
        <v>0</v>
      </c>
      <c r="F14" s="30">
        <f t="shared" si="0"/>
        <v>94</v>
      </c>
      <c r="G14" s="31"/>
      <c r="H14" s="29">
        <f>Tests!AZ18</f>
        <v>18.5</v>
      </c>
      <c r="I14" s="29">
        <f>'Assignments&amp;Others'!AJ19</f>
        <v>5</v>
      </c>
      <c r="J14" s="29">
        <f>'Assignments&amp;Others'!AK19</f>
        <v>0</v>
      </c>
      <c r="K14" s="30">
        <f t="shared" si="1"/>
        <v>96</v>
      </c>
      <c r="L14" s="20"/>
      <c r="M14" s="29">
        <f>Tests!BA18</f>
        <v>16</v>
      </c>
      <c r="N14" s="29">
        <f>'Assignments&amp;Others'!AL19</f>
        <v>0</v>
      </c>
      <c r="O14" s="29">
        <f>'Assignments&amp;Others'!AM19</f>
        <v>0</v>
      </c>
      <c r="P14" s="30">
        <f t="shared" si="2"/>
        <v>80</v>
      </c>
      <c r="Q14" s="20"/>
      <c r="R14" s="29">
        <f>Tests!BB18</f>
        <v>20</v>
      </c>
      <c r="S14" s="29">
        <f>'Assignments&amp;Others'!AN19</f>
        <v>5</v>
      </c>
      <c r="T14" s="29">
        <f>'Assignments&amp;Others'!AO19</f>
        <v>0</v>
      </c>
      <c r="U14" s="30">
        <f t="shared" si="3"/>
        <v>100</v>
      </c>
      <c r="V14" s="20"/>
      <c r="W14" s="29">
        <f>Tests!BC18</f>
        <v>0</v>
      </c>
      <c r="X14" s="29">
        <f>'Assignments&amp;Others'!AP19</f>
        <v>5</v>
      </c>
      <c r="Y14" s="29">
        <f>'Assignments&amp;Others'!AQ19</f>
        <v>0</v>
      </c>
      <c r="Z14" s="30">
        <f t="shared" si="4"/>
        <v>100</v>
      </c>
      <c r="AA14" s="20"/>
      <c r="AB14" s="29">
        <f>IF($L$6&gt;5,Tests!BD18,"")</f>
        <v>0</v>
      </c>
      <c r="AC14" s="29">
        <f>IF($L$6&gt;5,'Assignments&amp;Others'!AR19,"")</f>
        <v>5</v>
      </c>
      <c r="AD14" s="29">
        <f>IF($L$6&gt;5,'Assignments&amp;Others'!AS19,"")</f>
        <v>0</v>
      </c>
      <c r="AE14" s="30">
        <f t="shared" si="5"/>
        <v>100</v>
      </c>
      <c r="AF14" s="20"/>
      <c r="AG14" s="29" t="str">
        <f>IF($L$6&gt;6,Tests!BE18,"")</f>
        <v/>
      </c>
      <c r="AH14" s="29" t="str">
        <f>IF($L$6&gt;6,'Assignments&amp;Others'!AT19,"")</f>
        <v/>
      </c>
      <c r="AI14" s="29" t="str">
        <f>IF($L$6&gt;6,'Assignments&amp;Others'!AU19,"")</f>
        <v/>
      </c>
      <c r="AJ14" s="30" t="str">
        <f t="shared" si="6"/>
        <v/>
      </c>
      <c r="AK14" s="31"/>
      <c r="AL14" s="92"/>
    </row>
    <row r="15" spans="1:38" ht="12" customHeight="1" x14ac:dyDescent="0.3">
      <c r="A15" s="27">
        <f>IF(ISBLANK(Tests!A19),"",Tests!A19)</f>
        <v>4</v>
      </c>
      <c r="B15" s="28" t="str">
        <f>IF(ISBLANK(Tests!B19),"",Tests!B19)</f>
        <v>AFNA  SALAM</v>
      </c>
      <c r="C15" s="29">
        <f>Tests!AY19</f>
        <v>10</v>
      </c>
      <c r="D15" s="29">
        <f>'Assignments&amp;Others'!AH20</f>
        <v>4</v>
      </c>
      <c r="E15" s="29">
        <f>'Assignments&amp;Others'!AI20</f>
        <v>0</v>
      </c>
      <c r="F15" s="30">
        <f t="shared" si="0"/>
        <v>62</v>
      </c>
      <c r="G15" s="31"/>
      <c r="H15" s="29">
        <f>Tests!AZ19</f>
        <v>13.5</v>
      </c>
      <c r="I15" s="29">
        <f>'Assignments&amp;Others'!AJ20</f>
        <v>4</v>
      </c>
      <c r="J15" s="29">
        <f>'Assignments&amp;Others'!AK20</f>
        <v>0</v>
      </c>
      <c r="K15" s="30">
        <f t="shared" si="1"/>
        <v>73</v>
      </c>
      <c r="L15" s="20"/>
      <c r="M15" s="29">
        <f>Tests!BA19</f>
        <v>9.5</v>
      </c>
      <c r="N15" s="29">
        <f>'Assignments&amp;Others'!AL20</f>
        <v>0</v>
      </c>
      <c r="O15" s="29">
        <f>'Assignments&amp;Others'!AM20</f>
        <v>0</v>
      </c>
      <c r="P15" s="30">
        <f t="shared" si="2"/>
        <v>48</v>
      </c>
      <c r="Q15" s="20"/>
      <c r="R15" s="29">
        <f>Tests!BB19</f>
        <v>3.5</v>
      </c>
      <c r="S15" s="29">
        <f>'Assignments&amp;Others'!AN20</f>
        <v>4</v>
      </c>
      <c r="T15" s="29">
        <f>'Assignments&amp;Others'!AO20</f>
        <v>0</v>
      </c>
      <c r="U15" s="30">
        <f t="shared" si="3"/>
        <v>43</v>
      </c>
      <c r="V15" s="20"/>
      <c r="W15" s="29">
        <f>Tests!BC19</f>
        <v>0</v>
      </c>
      <c r="X15" s="29">
        <f>'Assignments&amp;Others'!AP20</f>
        <v>4</v>
      </c>
      <c r="Y15" s="29">
        <f>'Assignments&amp;Others'!AQ20</f>
        <v>0</v>
      </c>
      <c r="Z15" s="30">
        <f t="shared" si="4"/>
        <v>80</v>
      </c>
      <c r="AA15" s="20"/>
      <c r="AB15" s="29">
        <f>IF($L$6&gt;5,Tests!BD19,"")</f>
        <v>0</v>
      </c>
      <c r="AC15" s="29">
        <f>IF($L$6&gt;5,'Assignments&amp;Others'!AR20,"")</f>
        <v>4</v>
      </c>
      <c r="AD15" s="29">
        <f>IF($L$6&gt;5,'Assignments&amp;Others'!AS20,"")</f>
        <v>0</v>
      </c>
      <c r="AE15" s="30">
        <f t="shared" si="5"/>
        <v>80</v>
      </c>
      <c r="AF15" s="20"/>
      <c r="AG15" s="29" t="str">
        <f>IF($L$6&gt;6,Tests!BE19,"")</f>
        <v/>
      </c>
      <c r="AH15" s="29" t="str">
        <f>IF($L$6&gt;6,'Assignments&amp;Others'!AT20,"")</f>
        <v/>
      </c>
      <c r="AI15" s="29" t="str">
        <f>IF($L$6&gt;6,'Assignments&amp;Others'!AU20,"")</f>
        <v/>
      </c>
      <c r="AJ15" s="30" t="str">
        <f t="shared" si="6"/>
        <v/>
      </c>
      <c r="AK15" s="31"/>
      <c r="AL15" s="92"/>
    </row>
    <row r="16" spans="1:38" ht="12" customHeight="1" x14ac:dyDescent="0.3">
      <c r="A16" s="27">
        <f>IF(ISBLANK(Tests!A20),"",Tests!A20)</f>
        <v>5</v>
      </c>
      <c r="B16" s="28" t="str">
        <f>IF(ISBLANK(Tests!B20),"",Tests!B20)</f>
        <v>AJAY  AJITH</v>
      </c>
      <c r="C16" s="29">
        <f>Tests!AY20</f>
        <v>14</v>
      </c>
      <c r="D16" s="29">
        <f>'Assignments&amp;Others'!AH21</f>
        <v>5</v>
      </c>
      <c r="E16" s="29">
        <f>'Assignments&amp;Others'!AI21</f>
        <v>0</v>
      </c>
      <c r="F16" s="30">
        <f t="shared" si="0"/>
        <v>82</v>
      </c>
      <c r="G16" s="31"/>
      <c r="H16" s="29">
        <f>Tests!AZ20</f>
        <v>15.5</v>
      </c>
      <c r="I16" s="29">
        <f>'Assignments&amp;Others'!AJ21</f>
        <v>4.5</v>
      </c>
      <c r="J16" s="29">
        <f>'Assignments&amp;Others'!AK21</f>
        <v>0</v>
      </c>
      <c r="K16" s="30">
        <f t="shared" si="1"/>
        <v>83</v>
      </c>
      <c r="L16" s="20"/>
      <c r="M16" s="29">
        <f>Tests!BA20</f>
        <v>7.5</v>
      </c>
      <c r="N16" s="29">
        <f>'Assignments&amp;Others'!AL21</f>
        <v>0</v>
      </c>
      <c r="O16" s="29">
        <f>'Assignments&amp;Others'!AM21</f>
        <v>0</v>
      </c>
      <c r="P16" s="30">
        <f t="shared" si="2"/>
        <v>38</v>
      </c>
      <c r="Q16" s="20"/>
      <c r="R16" s="29">
        <f>Tests!BB20</f>
        <v>13</v>
      </c>
      <c r="S16" s="29">
        <f>'Assignments&amp;Others'!AN21</f>
        <v>4.5</v>
      </c>
      <c r="T16" s="29">
        <f>'Assignments&amp;Others'!AO21</f>
        <v>0</v>
      </c>
      <c r="U16" s="30">
        <f t="shared" si="3"/>
        <v>75</v>
      </c>
      <c r="V16" s="20"/>
      <c r="W16" s="29">
        <f>Tests!BC20</f>
        <v>0</v>
      </c>
      <c r="X16" s="29">
        <f>'Assignments&amp;Others'!AP21</f>
        <v>4.5</v>
      </c>
      <c r="Y16" s="29">
        <f>'Assignments&amp;Others'!AQ21</f>
        <v>0</v>
      </c>
      <c r="Z16" s="30">
        <f t="shared" si="4"/>
        <v>90</v>
      </c>
      <c r="AA16" s="20"/>
      <c r="AB16" s="29">
        <f>IF($L$6&gt;5,Tests!BD20,"")</f>
        <v>0</v>
      </c>
      <c r="AC16" s="29">
        <f>IF($L$6&gt;5,'Assignments&amp;Others'!AR21,"")</f>
        <v>4.5</v>
      </c>
      <c r="AD16" s="29">
        <f>IF($L$6&gt;5,'Assignments&amp;Others'!AS21,"")</f>
        <v>0</v>
      </c>
      <c r="AE16" s="30">
        <f t="shared" si="5"/>
        <v>90</v>
      </c>
      <c r="AF16" s="20"/>
      <c r="AG16" s="29" t="str">
        <f>IF($L$6&gt;6,Tests!BE20,"")</f>
        <v/>
      </c>
      <c r="AH16" s="29" t="str">
        <f>IF($L$6&gt;6,'Assignments&amp;Others'!AT21,"")</f>
        <v/>
      </c>
      <c r="AI16" s="29" t="str">
        <f>IF($L$6&gt;6,'Assignments&amp;Others'!AU21,"")</f>
        <v/>
      </c>
      <c r="AJ16" s="30" t="str">
        <f t="shared" si="6"/>
        <v/>
      </c>
      <c r="AK16" s="31"/>
      <c r="AL16" s="92"/>
    </row>
    <row r="17" spans="1:38" ht="12" customHeight="1" x14ac:dyDescent="0.3">
      <c r="A17" s="27">
        <f>IF(ISBLANK(Tests!A21),"",Tests!A21)</f>
        <v>6</v>
      </c>
      <c r="B17" s="28" t="str">
        <f>IF(ISBLANK(Tests!B21),"",Tests!B21)</f>
        <v>AKHIL   MURALI</v>
      </c>
      <c r="C17" s="29">
        <f>Tests!AY21</f>
        <v>14</v>
      </c>
      <c r="D17" s="29">
        <f>'Assignments&amp;Others'!AH22</f>
        <v>5</v>
      </c>
      <c r="E17" s="29">
        <f>'Assignments&amp;Others'!AI22</f>
        <v>0</v>
      </c>
      <c r="F17" s="30">
        <f t="shared" si="0"/>
        <v>82</v>
      </c>
      <c r="G17" s="31"/>
      <c r="H17" s="29">
        <f>Tests!AZ21</f>
        <v>12</v>
      </c>
      <c r="I17" s="29">
        <f>'Assignments&amp;Others'!AJ22</f>
        <v>5</v>
      </c>
      <c r="J17" s="29">
        <f>'Assignments&amp;Others'!AK22</f>
        <v>0</v>
      </c>
      <c r="K17" s="30">
        <f t="shared" si="1"/>
        <v>76</v>
      </c>
      <c r="L17" s="20"/>
      <c r="M17" s="29">
        <f>Tests!BA21</f>
        <v>11.5</v>
      </c>
      <c r="N17" s="29">
        <f>'Assignments&amp;Others'!AL22</f>
        <v>0</v>
      </c>
      <c r="O17" s="29">
        <f>'Assignments&amp;Others'!AM22</f>
        <v>0</v>
      </c>
      <c r="P17" s="30">
        <f t="shared" si="2"/>
        <v>58</v>
      </c>
      <c r="Q17" s="20"/>
      <c r="R17" s="29">
        <f>Tests!BB21</f>
        <v>14</v>
      </c>
      <c r="S17" s="29">
        <f>'Assignments&amp;Others'!AN22</f>
        <v>5</v>
      </c>
      <c r="T17" s="29">
        <f>'Assignments&amp;Others'!AO22</f>
        <v>0</v>
      </c>
      <c r="U17" s="30">
        <f t="shared" si="3"/>
        <v>82</v>
      </c>
      <c r="V17" s="20"/>
      <c r="W17" s="29">
        <f>Tests!BC21</f>
        <v>0</v>
      </c>
      <c r="X17" s="29">
        <f>'Assignments&amp;Others'!AP22</f>
        <v>5</v>
      </c>
      <c r="Y17" s="29">
        <f>'Assignments&amp;Others'!AQ22</f>
        <v>0</v>
      </c>
      <c r="Z17" s="30">
        <f t="shared" si="4"/>
        <v>100</v>
      </c>
      <c r="AA17" s="20"/>
      <c r="AB17" s="29">
        <f>IF($L$6&gt;5,Tests!BD21,"")</f>
        <v>0</v>
      </c>
      <c r="AC17" s="29">
        <f>IF($L$6&gt;5,'Assignments&amp;Others'!AR22,"")</f>
        <v>5</v>
      </c>
      <c r="AD17" s="29">
        <f>IF($L$6&gt;5,'Assignments&amp;Others'!AS22,"")</f>
        <v>0</v>
      </c>
      <c r="AE17" s="30">
        <f t="shared" si="5"/>
        <v>100</v>
      </c>
      <c r="AF17" s="20"/>
      <c r="AG17" s="29" t="str">
        <f>IF($L$6&gt;6,Tests!BE21,"")</f>
        <v/>
      </c>
      <c r="AH17" s="29" t="str">
        <f>IF($L$6&gt;6,'Assignments&amp;Others'!AT22,"")</f>
        <v/>
      </c>
      <c r="AI17" s="29" t="str">
        <f>IF($L$6&gt;6,'Assignments&amp;Others'!AU22,"")</f>
        <v/>
      </c>
      <c r="AJ17" s="30" t="str">
        <f t="shared" si="6"/>
        <v/>
      </c>
      <c r="AK17" s="31"/>
      <c r="AL17" s="92"/>
    </row>
    <row r="18" spans="1:38" ht="12" customHeight="1" x14ac:dyDescent="0.3">
      <c r="A18" s="27">
        <f>IF(ISBLANK(Tests!A22),"",Tests!A22)</f>
        <v>7</v>
      </c>
      <c r="B18" s="28" t="str">
        <f>IF(ISBLANK(Tests!B22),"",Tests!B22)</f>
        <v>AKHILA  DINESH R</v>
      </c>
      <c r="C18" s="29">
        <f>Tests!AY22</f>
        <v>10</v>
      </c>
      <c r="D18" s="29">
        <f>'Assignments&amp;Others'!AH23</f>
        <v>3</v>
      </c>
      <c r="E18" s="29">
        <f>'Assignments&amp;Others'!AI23</f>
        <v>0</v>
      </c>
      <c r="F18" s="30">
        <f t="shared" si="0"/>
        <v>54</v>
      </c>
      <c r="G18" s="31"/>
      <c r="H18" s="29">
        <f>Tests!AZ22</f>
        <v>8.5</v>
      </c>
      <c r="I18" s="29">
        <f>'Assignments&amp;Others'!AJ23</f>
        <v>5</v>
      </c>
      <c r="J18" s="29">
        <f>'Assignments&amp;Others'!AK23</f>
        <v>0</v>
      </c>
      <c r="K18" s="30">
        <f t="shared" si="1"/>
        <v>66</v>
      </c>
      <c r="L18" s="20"/>
      <c r="M18" s="29">
        <f>Tests!BA22</f>
        <v>9</v>
      </c>
      <c r="N18" s="29">
        <f>'Assignments&amp;Others'!AL23</f>
        <v>0</v>
      </c>
      <c r="O18" s="29">
        <f>'Assignments&amp;Others'!AM23</f>
        <v>0</v>
      </c>
      <c r="P18" s="30">
        <f t="shared" si="2"/>
        <v>45</v>
      </c>
      <c r="Q18" s="20"/>
      <c r="R18" s="29">
        <f>Tests!BB22</f>
        <v>12</v>
      </c>
      <c r="S18" s="29">
        <f>'Assignments&amp;Others'!AN23</f>
        <v>5</v>
      </c>
      <c r="T18" s="29">
        <f>'Assignments&amp;Others'!AO23</f>
        <v>0</v>
      </c>
      <c r="U18" s="30">
        <f t="shared" si="3"/>
        <v>76</v>
      </c>
      <c r="V18" s="20"/>
      <c r="W18" s="29">
        <f>Tests!BC22</f>
        <v>0</v>
      </c>
      <c r="X18" s="29">
        <f>'Assignments&amp;Others'!AP23</f>
        <v>5</v>
      </c>
      <c r="Y18" s="29">
        <f>'Assignments&amp;Others'!AQ23</f>
        <v>0</v>
      </c>
      <c r="Z18" s="30">
        <f t="shared" si="4"/>
        <v>100</v>
      </c>
      <c r="AA18" s="20"/>
      <c r="AB18" s="29">
        <f>IF($L$6&gt;5,Tests!BD22,"")</f>
        <v>0</v>
      </c>
      <c r="AC18" s="29">
        <f>IF($L$6&gt;5,'Assignments&amp;Others'!AR23,"")</f>
        <v>5</v>
      </c>
      <c r="AD18" s="29">
        <f>IF($L$6&gt;5,'Assignments&amp;Others'!AS23,"")</f>
        <v>0</v>
      </c>
      <c r="AE18" s="30">
        <f t="shared" si="5"/>
        <v>100</v>
      </c>
      <c r="AF18" s="20"/>
      <c r="AG18" s="29" t="str">
        <f>IF($L$6&gt;6,Tests!BE22,"")</f>
        <v/>
      </c>
      <c r="AH18" s="29" t="str">
        <f>IF($L$6&gt;6,'Assignments&amp;Others'!AT23,"")</f>
        <v/>
      </c>
      <c r="AI18" s="29" t="str">
        <f>IF($L$6&gt;6,'Assignments&amp;Others'!AU23,"")</f>
        <v/>
      </c>
      <c r="AJ18" s="30" t="str">
        <f t="shared" si="6"/>
        <v/>
      </c>
      <c r="AK18" s="31"/>
      <c r="AL18" s="91"/>
    </row>
    <row r="19" spans="1:38" ht="12" customHeight="1" x14ac:dyDescent="0.3">
      <c r="A19" s="27">
        <f>IF(ISBLANK(Tests!A23),"",Tests!A23)</f>
        <v>8</v>
      </c>
      <c r="B19" s="28" t="str">
        <f>IF(ISBLANK(Tests!B23),"",Tests!B23)</f>
        <v>ALKA  SUSAN SLEEBA</v>
      </c>
      <c r="C19" s="29">
        <f>Tests!AY23</f>
        <v>16.5</v>
      </c>
      <c r="D19" s="29">
        <f>'Assignments&amp;Others'!AH24</f>
        <v>3.5</v>
      </c>
      <c r="E19" s="29">
        <f>'Assignments&amp;Others'!AI24</f>
        <v>0</v>
      </c>
      <c r="F19" s="30">
        <f t="shared" si="0"/>
        <v>78</v>
      </c>
      <c r="G19" s="31"/>
      <c r="H19" s="29">
        <f>Tests!AZ23</f>
        <v>15</v>
      </c>
      <c r="I19" s="29">
        <f>'Assignments&amp;Others'!AJ24</f>
        <v>5</v>
      </c>
      <c r="J19" s="29">
        <f>'Assignments&amp;Others'!AK24</f>
        <v>0</v>
      </c>
      <c r="K19" s="30">
        <f t="shared" si="1"/>
        <v>85</v>
      </c>
      <c r="L19" s="20"/>
      <c r="M19" s="29">
        <f>Tests!BA23</f>
        <v>14</v>
      </c>
      <c r="N19" s="29">
        <f>'Assignments&amp;Others'!AL24</f>
        <v>0</v>
      </c>
      <c r="O19" s="29">
        <f>'Assignments&amp;Others'!AM24</f>
        <v>0</v>
      </c>
      <c r="P19" s="30">
        <f t="shared" si="2"/>
        <v>70</v>
      </c>
      <c r="Q19" s="20"/>
      <c r="R19" s="29">
        <f>Tests!BB23</f>
        <v>15</v>
      </c>
      <c r="S19" s="29">
        <f>'Assignments&amp;Others'!AN24</f>
        <v>5</v>
      </c>
      <c r="T19" s="29">
        <f>'Assignments&amp;Others'!AO24</f>
        <v>0</v>
      </c>
      <c r="U19" s="30">
        <f t="shared" si="3"/>
        <v>85</v>
      </c>
      <c r="V19" s="20"/>
      <c r="W19" s="29">
        <f>Tests!BC23</f>
        <v>0</v>
      </c>
      <c r="X19" s="29">
        <f>'Assignments&amp;Others'!AP24</f>
        <v>5</v>
      </c>
      <c r="Y19" s="29">
        <f>'Assignments&amp;Others'!AQ24</f>
        <v>0</v>
      </c>
      <c r="Z19" s="30">
        <f t="shared" si="4"/>
        <v>100</v>
      </c>
      <c r="AA19" s="20"/>
      <c r="AB19" s="29">
        <f>IF($L$6&gt;5,Tests!BD23,"")</f>
        <v>0</v>
      </c>
      <c r="AC19" s="29">
        <f>IF($L$6&gt;5,'Assignments&amp;Others'!AR24,"")</f>
        <v>5</v>
      </c>
      <c r="AD19" s="29">
        <f>IF($L$6&gt;5,'Assignments&amp;Others'!AS24,"")</f>
        <v>0</v>
      </c>
      <c r="AE19" s="30">
        <f t="shared" si="5"/>
        <v>100</v>
      </c>
      <c r="AF19" s="20"/>
      <c r="AG19" s="29" t="str">
        <f>IF($L$6&gt;6,Tests!BE23,"")</f>
        <v/>
      </c>
      <c r="AH19" s="29" t="str">
        <f>IF($L$6&gt;6,'Assignments&amp;Others'!AT24,"")</f>
        <v/>
      </c>
      <c r="AI19" s="29" t="str">
        <f>IF($L$6&gt;6,'Assignments&amp;Others'!AU24,"")</f>
        <v/>
      </c>
      <c r="AJ19" s="30" t="str">
        <f t="shared" si="6"/>
        <v/>
      </c>
      <c r="AK19" s="31"/>
      <c r="AL19" s="91"/>
    </row>
    <row r="20" spans="1:38" ht="12" customHeight="1" x14ac:dyDescent="0.3">
      <c r="A20" s="27">
        <f>IF(ISBLANK(Tests!A24),"",Tests!A24)</f>
        <v>9</v>
      </c>
      <c r="B20" s="28" t="str">
        <f>IF(ISBLANK(Tests!B24),"",Tests!B24)</f>
        <v>AMRUTHA  SAJEEVAN</v>
      </c>
      <c r="C20" s="29">
        <f>Tests!AY24</f>
        <v>12</v>
      </c>
      <c r="D20" s="29">
        <f>'Assignments&amp;Others'!AH25</f>
        <v>4.5</v>
      </c>
      <c r="E20" s="29">
        <f>'Assignments&amp;Others'!AI25</f>
        <v>0</v>
      </c>
      <c r="F20" s="30">
        <f t="shared" si="0"/>
        <v>72</v>
      </c>
      <c r="G20" s="31"/>
      <c r="H20" s="29">
        <f>Tests!AZ24</f>
        <v>10.5</v>
      </c>
      <c r="I20" s="29">
        <f>'Assignments&amp;Others'!AJ25</f>
        <v>5</v>
      </c>
      <c r="J20" s="29">
        <f>'Assignments&amp;Others'!AK25</f>
        <v>0</v>
      </c>
      <c r="K20" s="30">
        <f t="shared" si="1"/>
        <v>72</v>
      </c>
      <c r="L20" s="20"/>
      <c r="M20" s="29">
        <f>Tests!BA24</f>
        <v>7.5</v>
      </c>
      <c r="N20" s="29">
        <f>'Assignments&amp;Others'!AL25</f>
        <v>0</v>
      </c>
      <c r="O20" s="29">
        <f>'Assignments&amp;Others'!AM25</f>
        <v>0</v>
      </c>
      <c r="P20" s="30">
        <f t="shared" si="2"/>
        <v>38</v>
      </c>
      <c r="Q20" s="20"/>
      <c r="R20" s="29">
        <f>Tests!BB24</f>
        <v>3.5</v>
      </c>
      <c r="S20" s="29">
        <f>'Assignments&amp;Others'!AN25</f>
        <v>5</v>
      </c>
      <c r="T20" s="29">
        <f>'Assignments&amp;Others'!AO25</f>
        <v>0</v>
      </c>
      <c r="U20" s="30">
        <f t="shared" si="3"/>
        <v>51</v>
      </c>
      <c r="V20" s="20"/>
      <c r="W20" s="29">
        <f>Tests!BC24</f>
        <v>0</v>
      </c>
      <c r="X20" s="29">
        <f>'Assignments&amp;Others'!AP25</f>
        <v>5</v>
      </c>
      <c r="Y20" s="29">
        <f>'Assignments&amp;Others'!AQ25</f>
        <v>0</v>
      </c>
      <c r="Z20" s="30">
        <f t="shared" si="4"/>
        <v>100</v>
      </c>
      <c r="AA20" s="20"/>
      <c r="AB20" s="29">
        <f>IF($L$6&gt;5,Tests!BD24,"")</f>
        <v>0</v>
      </c>
      <c r="AC20" s="29">
        <f>IF($L$6&gt;5,'Assignments&amp;Others'!AR25,"")</f>
        <v>5</v>
      </c>
      <c r="AD20" s="29">
        <f>IF($L$6&gt;5,'Assignments&amp;Others'!AS25,"")</f>
        <v>0</v>
      </c>
      <c r="AE20" s="30">
        <f t="shared" si="5"/>
        <v>100</v>
      </c>
      <c r="AF20" s="20"/>
      <c r="AG20" s="29" t="str">
        <f>IF($L$6&gt;6,Tests!BE24,"")</f>
        <v/>
      </c>
      <c r="AH20" s="29" t="str">
        <f>IF($L$6&gt;6,'Assignments&amp;Others'!AT25,"")</f>
        <v/>
      </c>
      <c r="AI20" s="29" t="str">
        <f>IF($L$6&gt;6,'Assignments&amp;Others'!AU25,"")</f>
        <v/>
      </c>
      <c r="AJ20" s="30" t="str">
        <f t="shared" si="6"/>
        <v/>
      </c>
      <c r="AK20" s="31"/>
      <c r="AL20" s="91"/>
    </row>
    <row r="21" spans="1:38" ht="12" customHeight="1" x14ac:dyDescent="0.3">
      <c r="A21" s="27">
        <f>IF(ISBLANK(Tests!A25),"",Tests!A25)</f>
        <v>10</v>
      </c>
      <c r="B21" s="28" t="str">
        <f>IF(ISBLANK(Tests!B25),"",Tests!B25)</f>
        <v>ANAND CHANDAR P B</v>
      </c>
      <c r="C21" s="29">
        <f>Tests!AY25</f>
        <v>9</v>
      </c>
      <c r="D21" s="29">
        <f>'Assignments&amp;Others'!AH26</f>
        <v>5</v>
      </c>
      <c r="E21" s="29">
        <f>'Assignments&amp;Others'!AI26</f>
        <v>0</v>
      </c>
      <c r="F21" s="30">
        <f t="shared" si="0"/>
        <v>67</v>
      </c>
      <c r="G21" s="31"/>
      <c r="H21" s="29">
        <f>Tests!AZ25</f>
        <v>8.5</v>
      </c>
      <c r="I21" s="29">
        <f>'Assignments&amp;Others'!AJ26</f>
        <v>4.5</v>
      </c>
      <c r="J21" s="29">
        <f>'Assignments&amp;Others'!AK26</f>
        <v>0</v>
      </c>
      <c r="K21" s="30">
        <f t="shared" si="1"/>
        <v>62</v>
      </c>
      <c r="L21" s="20"/>
      <c r="M21" s="29">
        <f>Tests!BA25</f>
        <v>7.5</v>
      </c>
      <c r="N21" s="29">
        <f>'Assignments&amp;Others'!AL26</f>
        <v>0</v>
      </c>
      <c r="O21" s="29">
        <f>'Assignments&amp;Others'!AM26</f>
        <v>0</v>
      </c>
      <c r="P21" s="30">
        <f t="shared" si="2"/>
        <v>38</v>
      </c>
      <c r="Q21" s="20"/>
      <c r="R21" s="29">
        <f>Tests!BB25</f>
        <v>5</v>
      </c>
      <c r="S21" s="29">
        <f>'Assignments&amp;Others'!AN26</f>
        <v>4.5</v>
      </c>
      <c r="T21" s="29">
        <f>'Assignments&amp;Others'!AO26</f>
        <v>0</v>
      </c>
      <c r="U21" s="30">
        <f t="shared" si="3"/>
        <v>51</v>
      </c>
      <c r="V21" s="20"/>
      <c r="W21" s="29">
        <f>Tests!BC25</f>
        <v>0</v>
      </c>
      <c r="X21" s="29">
        <f>'Assignments&amp;Others'!AP26</f>
        <v>4.5</v>
      </c>
      <c r="Y21" s="29">
        <f>'Assignments&amp;Others'!AQ26</f>
        <v>0</v>
      </c>
      <c r="Z21" s="30">
        <f t="shared" si="4"/>
        <v>90</v>
      </c>
      <c r="AA21" s="20"/>
      <c r="AB21" s="29">
        <f>IF($L$6&gt;5,Tests!BD25,"")</f>
        <v>0</v>
      </c>
      <c r="AC21" s="29">
        <f>IF($L$6&gt;5,'Assignments&amp;Others'!AR26,"")</f>
        <v>4.5</v>
      </c>
      <c r="AD21" s="29">
        <f>IF($L$6&gt;5,'Assignments&amp;Others'!AS26,"")</f>
        <v>0</v>
      </c>
      <c r="AE21" s="30">
        <f t="shared" si="5"/>
        <v>90</v>
      </c>
      <c r="AF21" s="20"/>
      <c r="AG21" s="29" t="str">
        <f>IF($L$6&gt;6,Tests!BE25,"")</f>
        <v/>
      </c>
      <c r="AH21" s="29" t="str">
        <f>IF($L$6&gt;6,'Assignments&amp;Others'!AT26,"")</f>
        <v/>
      </c>
      <c r="AI21" s="29" t="str">
        <f>IF($L$6&gt;6,'Assignments&amp;Others'!AU26,"")</f>
        <v/>
      </c>
      <c r="AJ21" s="30" t="str">
        <f t="shared" si="6"/>
        <v/>
      </c>
      <c r="AK21" s="31"/>
      <c r="AL21" s="91"/>
    </row>
    <row r="22" spans="1:38" ht="12" customHeight="1" x14ac:dyDescent="0.3">
      <c r="A22" s="27">
        <f>IF(ISBLANK(Tests!A26),"",Tests!A26)</f>
        <v>11</v>
      </c>
      <c r="B22" s="28" t="str">
        <f>IF(ISBLANK(Tests!B26),"",Tests!B26)</f>
        <v>ANIKA  BABU</v>
      </c>
      <c r="C22" s="29">
        <f>Tests!AY26</f>
        <v>17</v>
      </c>
      <c r="D22" s="29">
        <f>'Assignments&amp;Others'!AH27</f>
        <v>5</v>
      </c>
      <c r="E22" s="29">
        <f>'Assignments&amp;Others'!AI27</f>
        <v>0</v>
      </c>
      <c r="F22" s="30">
        <f t="shared" si="0"/>
        <v>91</v>
      </c>
      <c r="G22" s="31"/>
      <c r="H22" s="29">
        <f>Tests!AZ26</f>
        <v>18</v>
      </c>
      <c r="I22" s="29">
        <f>'Assignments&amp;Others'!AJ27</f>
        <v>5</v>
      </c>
      <c r="J22" s="29">
        <f>'Assignments&amp;Others'!AK27</f>
        <v>0</v>
      </c>
      <c r="K22" s="30">
        <f t="shared" si="1"/>
        <v>94</v>
      </c>
      <c r="L22" s="20"/>
      <c r="M22" s="29">
        <f>Tests!BA26</f>
        <v>9</v>
      </c>
      <c r="N22" s="29">
        <f>'Assignments&amp;Others'!AL27</f>
        <v>0</v>
      </c>
      <c r="O22" s="29">
        <f>'Assignments&amp;Others'!AM27</f>
        <v>0</v>
      </c>
      <c r="P22" s="30">
        <f t="shared" si="2"/>
        <v>45</v>
      </c>
      <c r="Q22" s="20"/>
      <c r="R22" s="29">
        <f>Tests!BB26</f>
        <v>13</v>
      </c>
      <c r="S22" s="29">
        <f>'Assignments&amp;Others'!AN27</f>
        <v>5</v>
      </c>
      <c r="T22" s="29">
        <f>'Assignments&amp;Others'!AO27</f>
        <v>0</v>
      </c>
      <c r="U22" s="30">
        <f t="shared" si="3"/>
        <v>79</v>
      </c>
      <c r="V22" s="20"/>
      <c r="W22" s="29">
        <f>Tests!BC26</f>
        <v>0</v>
      </c>
      <c r="X22" s="29">
        <f>'Assignments&amp;Others'!AP27</f>
        <v>5</v>
      </c>
      <c r="Y22" s="29">
        <f>'Assignments&amp;Others'!AQ27</f>
        <v>0</v>
      </c>
      <c r="Z22" s="30">
        <f t="shared" si="4"/>
        <v>100</v>
      </c>
      <c r="AA22" s="20"/>
      <c r="AB22" s="29">
        <f>IF($L$6&gt;5,Tests!BD26,"")</f>
        <v>0</v>
      </c>
      <c r="AC22" s="29">
        <f>IF($L$6&gt;5,'Assignments&amp;Others'!AR27,"")</f>
        <v>5</v>
      </c>
      <c r="AD22" s="29">
        <f>IF($L$6&gt;5,'Assignments&amp;Others'!AS27,"")</f>
        <v>0</v>
      </c>
      <c r="AE22" s="30">
        <f t="shared" si="5"/>
        <v>100</v>
      </c>
      <c r="AF22" s="20"/>
      <c r="AG22" s="29" t="str">
        <f>IF($L$6&gt;6,Tests!BE26,"")</f>
        <v/>
      </c>
      <c r="AH22" s="29" t="str">
        <f>IF($L$6&gt;6,'Assignments&amp;Others'!AT27,"")</f>
        <v/>
      </c>
      <c r="AI22" s="29" t="str">
        <f>IF($L$6&gt;6,'Assignments&amp;Others'!AU27,"")</f>
        <v/>
      </c>
      <c r="AJ22" s="30" t="str">
        <f t="shared" si="6"/>
        <v/>
      </c>
      <c r="AK22" s="31"/>
      <c r="AL22" s="91"/>
    </row>
    <row r="23" spans="1:38" ht="12" customHeight="1" x14ac:dyDescent="0.3">
      <c r="A23" s="27">
        <f>IF(ISBLANK(Tests!A27),"",Tests!A27)</f>
        <v>12</v>
      </c>
      <c r="B23" s="28" t="str">
        <f>IF(ISBLANK(Tests!B27),"",Tests!B27)</f>
        <v>ANJALI   SIJI</v>
      </c>
      <c r="C23" s="29">
        <f>Tests!AY27</f>
        <v>11.5</v>
      </c>
      <c r="D23" s="29">
        <f>'Assignments&amp;Others'!AH28</f>
        <v>4</v>
      </c>
      <c r="E23" s="29">
        <f>'Assignments&amp;Others'!AI28</f>
        <v>0</v>
      </c>
      <c r="F23" s="30">
        <f t="shared" si="0"/>
        <v>67</v>
      </c>
      <c r="G23" s="31"/>
      <c r="H23" s="29">
        <f>Tests!AZ27</f>
        <v>12.5</v>
      </c>
      <c r="I23" s="29">
        <f>'Assignments&amp;Others'!AJ28</f>
        <v>4</v>
      </c>
      <c r="J23" s="29">
        <f>'Assignments&amp;Others'!AK28</f>
        <v>0</v>
      </c>
      <c r="K23" s="30">
        <f t="shared" si="1"/>
        <v>70</v>
      </c>
      <c r="L23" s="20"/>
      <c r="M23" s="29">
        <f>Tests!BA27</f>
        <v>2.5</v>
      </c>
      <c r="N23" s="29">
        <f>'Assignments&amp;Others'!AL28</f>
        <v>0</v>
      </c>
      <c r="O23" s="29">
        <f>'Assignments&amp;Others'!AM28</f>
        <v>0</v>
      </c>
      <c r="P23" s="30">
        <f t="shared" si="2"/>
        <v>13</v>
      </c>
      <c r="Q23" s="20"/>
      <c r="R23" s="29">
        <f>Tests!BB27</f>
        <v>0</v>
      </c>
      <c r="S23" s="29">
        <f>'Assignments&amp;Others'!AN28</f>
        <v>4</v>
      </c>
      <c r="T23" s="29">
        <f>'Assignments&amp;Others'!AO28</f>
        <v>0</v>
      </c>
      <c r="U23" s="30">
        <f t="shared" si="3"/>
        <v>32</v>
      </c>
      <c r="V23" s="20"/>
      <c r="W23" s="29">
        <f>Tests!BC27</f>
        <v>0</v>
      </c>
      <c r="X23" s="29">
        <f>'Assignments&amp;Others'!AP28</f>
        <v>4</v>
      </c>
      <c r="Y23" s="29">
        <f>'Assignments&amp;Others'!AQ28</f>
        <v>0</v>
      </c>
      <c r="Z23" s="30">
        <f t="shared" si="4"/>
        <v>80</v>
      </c>
      <c r="AA23" s="20"/>
      <c r="AB23" s="29">
        <f>IF($L$6&gt;5,Tests!BD27,"")</f>
        <v>0</v>
      </c>
      <c r="AC23" s="29">
        <f>IF($L$6&gt;5,'Assignments&amp;Others'!AR28,"")</f>
        <v>4</v>
      </c>
      <c r="AD23" s="29">
        <f>IF($L$6&gt;5,'Assignments&amp;Others'!AS28,"")</f>
        <v>0</v>
      </c>
      <c r="AE23" s="30">
        <f t="shared" si="5"/>
        <v>80</v>
      </c>
      <c r="AF23" s="20"/>
      <c r="AG23" s="29" t="str">
        <f>IF($L$6&gt;6,Tests!BE27,"")</f>
        <v/>
      </c>
      <c r="AH23" s="29" t="str">
        <f>IF($L$6&gt;6,'Assignments&amp;Others'!AT28,"")</f>
        <v/>
      </c>
      <c r="AI23" s="29" t="str">
        <f>IF($L$6&gt;6,'Assignments&amp;Others'!AU28,"")</f>
        <v/>
      </c>
      <c r="AJ23" s="30" t="str">
        <f t="shared" si="6"/>
        <v/>
      </c>
      <c r="AK23" s="31"/>
      <c r="AL23" s="91"/>
    </row>
    <row r="24" spans="1:38" ht="12" customHeight="1" x14ac:dyDescent="0.3">
      <c r="A24" s="27">
        <f>IF(ISBLANK(Tests!A28),"",Tests!A28)</f>
        <v>13</v>
      </c>
      <c r="B24" s="28" t="str">
        <f>IF(ISBLANK(Tests!B28),"",Tests!B28)</f>
        <v>ANUSREE  P S</v>
      </c>
      <c r="C24" s="29">
        <f>Tests!AY28</f>
        <v>19</v>
      </c>
      <c r="D24" s="29">
        <f>'Assignments&amp;Others'!AH29</f>
        <v>4.5</v>
      </c>
      <c r="E24" s="29">
        <f>'Assignments&amp;Others'!AI29</f>
        <v>0</v>
      </c>
      <c r="F24" s="30">
        <f t="shared" si="0"/>
        <v>93</v>
      </c>
      <c r="G24" s="31"/>
      <c r="H24" s="29">
        <f>Tests!AZ28</f>
        <v>19</v>
      </c>
      <c r="I24" s="29">
        <f>'Assignments&amp;Others'!AJ29</f>
        <v>5</v>
      </c>
      <c r="J24" s="29">
        <f>'Assignments&amp;Others'!AK29</f>
        <v>0</v>
      </c>
      <c r="K24" s="30">
        <f t="shared" si="1"/>
        <v>97</v>
      </c>
      <c r="L24" s="20"/>
      <c r="M24" s="29">
        <f>Tests!BA28</f>
        <v>15</v>
      </c>
      <c r="N24" s="29">
        <f>'Assignments&amp;Others'!AL29</f>
        <v>0</v>
      </c>
      <c r="O24" s="29">
        <f>'Assignments&amp;Others'!AM29</f>
        <v>0</v>
      </c>
      <c r="P24" s="30">
        <f t="shared" si="2"/>
        <v>75</v>
      </c>
      <c r="Q24" s="20"/>
      <c r="R24" s="29">
        <f>Tests!BB28</f>
        <v>17</v>
      </c>
      <c r="S24" s="29">
        <f>'Assignments&amp;Others'!AN29</f>
        <v>5</v>
      </c>
      <c r="T24" s="29">
        <f>'Assignments&amp;Others'!AO29</f>
        <v>0</v>
      </c>
      <c r="U24" s="30">
        <f t="shared" si="3"/>
        <v>91</v>
      </c>
      <c r="V24" s="20"/>
      <c r="W24" s="29">
        <f>Tests!BC28</f>
        <v>0</v>
      </c>
      <c r="X24" s="29">
        <f>'Assignments&amp;Others'!AP29</f>
        <v>5</v>
      </c>
      <c r="Y24" s="29">
        <f>'Assignments&amp;Others'!AQ29</f>
        <v>0</v>
      </c>
      <c r="Z24" s="30">
        <f t="shared" si="4"/>
        <v>100</v>
      </c>
      <c r="AA24" s="20"/>
      <c r="AB24" s="29">
        <f>IF($L$6&gt;5,Tests!BD28,"")</f>
        <v>0</v>
      </c>
      <c r="AC24" s="29">
        <f>IF($L$6&gt;5,'Assignments&amp;Others'!AR29,"")</f>
        <v>5</v>
      </c>
      <c r="AD24" s="29">
        <f>IF($L$6&gt;5,'Assignments&amp;Others'!AS29,"")</f>
        <v>0</v>
      </c>
      <c r="AE24" s="30">
        <f t="shared" si="5"/>
        <v>100</v>
      </c>
      <c r="AF24" s="20"/>
      <c r="AG24" s="29" t="str">
        <f>IF($L$6&gt;6,Tests!BE28,"")</f>
        <v/>
      </c>
      <c r="AH24" s="29" t="str">
        <f>IF($L$6&gt;6,'Assignments&amp;Others'!AT29,"")</f>
        <v/>
      </c>
      <c r="AI24" s="29" t="str">
        <f>IF($L$6&gt;6,'Assignments&amp;Others'!AU29,"")</f>
        <v/>
      </c>
      <c r="AJ24" s="30" t="str">
        <f t="shared" si="6"/>
        <v/>
      </c>
      <c r="AK24" s="31"/>
      <c r="AL24" s="91"/>
    </row>
    <row r="25" spans="1:38" ht="12" customHeight="1" x14ac:dyDescent="0.3">
      <c r="A25" s="27">
        <f>IF(ISBLANK(Tests!A29),"",Tests!A29)</f>
        <v>14</v>
      </c>
      <c r="B25" s="28" t="str">
        <f>IF(ISBLANK(Tests!B29),"",Tests!B29)</f>
        <v>ARCHANA  M</v>
      </c>
      <c r="C25" s="29">
        <f>Tests!AY29</f>
        <v>16</v>
      </c>
      <c r="D25" s="29">
        <f>'Assignments&amp;Others'!AH30</f>
        <v>4</v>
      </c>
      <c r="E25" s="29">
        <f>'Assignments&amp;Others'!AI30</f>
        <v>0</v>
      </c>
      <c r="F25" s="30">
        <f t="shared" si="0"/>
        <v>80</v>
      </c>
      <c r="G25" s="31"/>
      <c r="H25" s="29">
        <f>Tests!AZ29</f>
        <v>13.5</v>
      </c>
      <c r="I25" s="29">
        <f>'Assignments&amp;Others'!AJ30</f>
        <v>4.5</v>
      </c>
      <c r="J25" s="29">
        <f>'Assignments&amp;Others'!AK30</f>
        <v>0</v>
      </c>
      <c r="K25" s="30">
        <f t="shared" si="1"/>
        <v>77</v>
      </c>
      <c r="L25" s="20"/>
      <c r="M25" s="29">
        <f>Tests!BA29</f>
        <v>8.5</v>
      </c>
      <c r="N25" s="29">
        <f>'Assignments&amp;Others'!AL30</f>
        <v>0</v>
      </c>
      <c r="O25" s="29">
        <f>'Assignments&amp;Others'!AM30</f>
        <v>0</v>
      </c>
      <c r="P25" s="30">
        <f t="shared" si="2"/>
        <v>43</v>
      </c>
      <c r="Q25" s="20"/>
      <c r="R25" s="29">
        <f>Tests!BB29</f>
        <v>13.5</v>
      </c>
      <c r="S25" s="29">
        <f>'Assignments&amp;Others'!AN30</f>
        <v>4.5</v>
      </c>
      <c r="T25" s="29">
        <f>'Assignments&amp;Others'!AO30</f>
        <v>0</v>
      </c>
      <c r="U25" s="30">
        <f t="shared" si="3"/>
        <v>77</v>
      </c>
      <c r="V25" s="20"/>
      <c r="W25" s="29">
        <f>Tests!BC29</f>
        <v>0</v>
      </c>
      <c r="X25" s="29">
        <f>'Assignments&amp;Others'!AP30</f>
        <v>4.5</v>
      </c>
      <c r="Y25" s="29">
        <f>'Assignments&amp;Others'!AQ30</f>
        <v>0</v>
      </c>
      <c r="Z25" s="30">
        <f t="shared" si="4"/>
        <v>90</v>
      </c>
      <c r="AA25" s="20"/>
      <c r="AB25" s="29">
        <f>IF($L$6&gt;5,Tests!BD29,"")</f>
        <v>0</v>
      </c>
      <c r="AC25" s="29">
        <f>IF($L$6&gt;5,'Assignments&amp;Others'!AR30,"")</f>
        <v>4.5</v>
      </c>
      <c r="AD25" s="29">
        <f>IF($L$6&gt;5,'Assignments&amp;Others'!AS30,"")</f>
        <v>0</v>
      </c>
      <c r="AE25" s="30">
        <f t="shared" si="5"/>
        <v>90</v>
      </c>
      <c r="AF25" s="20"/>
      <c r="AG25" s="29" t="str">
        <f>IF($L$6&gt;6,Tests!BE29,"")</f>
        <v/>
      </c>
      <c r="AH25" s="29" t="str">
        <f>IF($L$6&gt;6,'Assignments&amp;Others'!AT30,"")</f>
        <v/>
      </c>
      <c r="AI25" s="29" t="str">
        <f>IF($L$6&gt;6,'Assignments&amp;Others'!AU30,"")</f>
        <v/>
      </c>
      <c r="AJ25" s="30" t="str">
        <f t="shared" si="6"/>
        <v/>
      </c>
      <c r="AK25" s="31"/>
      <c r="AL25" s="91"/>
    </row>
    <row r="26" spans="1:38" ht="12" customHeight="1" x14ac:dyDescent="0.25">
      <c r="A26" s="27">
        <f>IF(ISBLANK(Tests!A30),"",Tests!A30)</f>
        <v>15</v>
      </c>
      <c r="B26" s="28" t="str">
        <f>IF(ISBLANK(Tests!B30),"",Tests!B30)</f>
        <v>ARDRA  P V</v>
      </c>
      <c r="C26" s="29">
        <f>Tests!AY30</f>
        <v>7</v>
      </c>
      <c r="D26" s="29">
        <f>'Assignments&amp;Others'!AH31</f>
        <v>3.5</v>
      </c>
      <c r="E26" s="29">
        <f>'Assignments&amp;Others'!AI31</f>
        <v>0</v>
      </c>
      <c r="F26" s="30">
        <f t="shared" si="0"/>
        <v>49</v>
      </c>
      <c r="G26" s="31"/>
      <c r="H26" s="29">
        <f>Tests!AZ30</f>
        <v>11.5</v>
      </c>
      <c r="I26" s="29">
        <f>'Assignments&amp;Others'!AJ31</f>
        <v>5</v>
      </c>
      <c r="J26" s="29">
        <f>'Assignments&amp;Others'!AK31</f>
        <v>0</v>
      </c>
      <c r="K26" s="30">
        <f t="shared" si="1"/>
        <v>75</v>
      </c>
      <c r="L26" s="20"/>
      <c r="M26" s="29">
        <f>Tests!BA30</f>
        <v>5</v>
      </c>
      <c r="N26" s="29">
        <f>'Assignments&amp;Others'!AL31</f>
        <v>0</v>
      </c>
      <c r="O26" s="29">
        <f>'Assignments&amp;Others'!AM31</f>
        <v>0</v>
      </c>
      <c r="P26" s="30">
        <f t="shared" si="2"/>
        <v>25</v>
      </c>
      <c r="Q26" s="20"/>
      <c r="R26" s="29">
        <f>Tests!BB30</f>
        <v>3</v>
      </c>
      <c r="S26" s="29">
        <f>'Assignments&amp;Others'!AN31</f>
        <v>5</v>
      </c>
      <c r="T26" s="29">
        <f>'Assignments&amp;Others'!AO31</f>
        <v>0</v>
      </c>
      <c r="U26" s="30">
        <f t="shared" si="3"/>
        <v>49</v>
      </c>
      <c r="V26" s="20"/>
      <c r="W26" s="29">
        <f>Tests!BC30</f>
        <v>0</v>
      </c>
      <c r="X26" s="29">
        <f>'Assignments&amp;Others'!AP31</f>
        <v>5</v>
      </c>
      <c r="Y26" s="29">
        <f>'Assignments&amp;Others'!AQ31</f>
        <v>0</v>
      </c>
      <c r="Z26" s="30">
        <f t="shared" si="4"/>
        <v>100</v>
      </c>
      <c r="AA26" s="20"/>
      <c r="AB26" s="29">
        <f>IF($L$6&gt;5,Tests!BD30,"")</f>
        <v>0</v>
      </c>
      <c r="AC26" s="29">
        <f>IF($L$6&gt;5,'Assignments&amp;Others'!AR31,"")</f>
        <v>5</v>
      </c>
      <c r="AD26" s="29">
        <f>IF($L$6&gt;5,'Assignments&amp;Others'!AS31,"")</f>
        <v>0</v>
      </c>
      <c r="AE26" s="30">
        <f t="shared" si="5"/>
        <v>100</v>
      </c>
      <c r="AF26" s="20"/>
      <c r="AG26" s="29" t="str">
        <f>IF($L$6&gt;6,Tests!BE30,"")</f>
        <v/>
      </c>
      <c r="AH26" s="29" t="str">
        <f>IF($L$6&gt;6,'Assignments&amp;Others'!AT31,"")</f>
        <v/>
      </c>
      <c r="AI26" s="29" t="str">
        <f>IF($L$6&gt;6,'Assignments&amp;Others'!AU31,"")</f>
        <v/>
      </c>
      <c r="AJ26" s="30" t="str">
        <f t="shared" si="6"/>
        <v/>
      </c>
      <c r="AK26" s="31"/>
      <c r="AL26" s="91"/>
    </row>
    <row r="27" spans="1:38" ht="12" customHeight="1" x14ac:dyDescent="0.25">
      <c r="A27" s="27">
        <f>IF(ISBLANK(Tests!A31),"",Tests!A31)</f>
        <v>16</v>
      </c>
      <c r="B27" s="28" t="str">
        <f>IF(ISBLANK(Tests!B31),"",Tests!B31)</f>
        <v>ASHLAY  CYRIAC</v>
      </c>
      <c r="C27" s="29">
        <f>Tests!AY31</f>
        <v>12.5</v>
      </c>
      <c r="D27" s="29">
        <f>'Assignments&amp;Others'!AH32</f>
        <v>5</v>
      </c>
      <c r="E27" s="29">
        <f>'Assignments&amp;Others'!AI32</f>
        <v>0</v>
      </c>
      <c r="F27" s="30">
        <f t="shared" si="0"/>
        <v>78</v>
      </c>
      <c r="G27" s="31"/>
      <c r="H27" s="29">
        <f>Tests!AZ31</f>
        <v>15.5</v>
      </c>
      <c r="I27" s="29">
        <f>'Assignments&amp;Others'!AJ32</f>
        <v>5</v>
      </c>
      <c r="J27" s="29">
        <f>'Assignments&amp;Others'!AK32</f>
        <v>0</v>
      </c>
      <c r="K27" s="30">
        <f t="shared" si="1"/>
        <v>87</v>
      </c>
      <c r="L27" s="20"/>
      <c r="M27" s="29">
        <f>Tests!BA31</f>
        <v>5.5</v>
      </c>
      <c r="N27" s="29">
        <f>'Assignments&amp;Others'!AL32</f>
        <v>0</v>
      </c>
      <c r="O27" s="29">
        <f>'Assignments&amp;Others'!AM32</f>
        <v>0</v>
      </c>
      <c r="P27" s="30">
        <f t="shared" si="2"/>
        <v>28</v>
      </c>
      <c r="Q27" s="20"/>
      <c r="R27" s="29">
        <f>Tests!BB31</f>
        <v>6</v>
      </c>
      <c r="S27" s="29">
        <f>'Assignments&amp;Others'!AN32</f>
        <v>5</v>
      </c>
      <c r="T27" s="29">
        <f>'Assignments&amp;Others'!AO32</f>
        <v>0</v>
      </c>
      <c r="U27" s="30">
        <f t="shared" si="3"/>
        <v>58</v>
      </c>
      <c r="V27" s="20"/>
      <c r="W27" s="29">
        <f>Tests!BC31</f>
        <v>0</v>
      </c>
      <c r="X27" s="29">
        <f>'Assignments&amp;Others'!AP32</f>
        <v>5</v>
      </c>
      <c r="Y27" s="29">
        <f>'Assignments&amp;Others'!AQ32</f>
        <v>0</v>
      </c>
      <c r="Z27" s="30">
        <f t="shared" si="4"/>
        <v>100</v>
      </c>
      <c r="AA27" s="20"/>
      <c r="AB27" s="29">
        <f>IF($L$6&gt;5,Tests!BD31,"")</f>
        <v>0</v>
      </c>
      <c r="AC27" s="29">
        <f>IF($L$6&gt;5,'Assignments&amp;Others'!AR32,"")</f>
        <v>5</v>
      </c>
      <c r="AD27" s="29">
        <f>IF($L$6&gt;5,'Assignments&amp;Others'!AS32,"")</f>
        <v>0</v>
      </c>
      <c r="AE27" s="30">
        <f t="shared" si="5"/>
        <v>100</v>
      </c>
      <c r="AF27" s="20"/>
      <c r="AG27" s="29" t="str">
        <f>IF($L$6&gt;6,Tests!BE31,"")</f>
        <v/>
      </c>
      <c r="AH27" s="29" t="str">
        <f>IF($L$6&gt;6,'Assignments&amp;Others'!AT32,"")</f>
        <v/>
      </c>
      <c r="AI27" s="29" t="str">
        <f>IF($L$6&gt;6,'Assignments&amp;Others'!AU32,"")</f>
        <v/>
      </c>
      <c r="AJ27" s="30" t="str">
        <f t="shared" si="6"/>
        <v/>
      </c>
      <c r="AK27" s="31"/>
      <c r="AL27" s="91"/>
    </row>
    <row r="28" spans="1:38" ht="12" customHeight="1" x14ac:dyDescent="0.25">
      <c r="A28" s="27">
        <f>IF(ISBLANK(Tests!A32),"",Tests!A32)</f>
        <v>17</v>
      </c>
      <c r="B28" s="28" t="str">
        <f>IF(ISBLANK(Tests!B32),"",Tests!B32)</f>
        <v>AYNICAL  SHREYA RIJU</v>
      </c>
      <c r="C28" s="29">
        <f>Tests!AY32</f>
        <v>15</v>
      </c>
      <c r="D28" s="29">
        <f>'Assignments&amp;Others'!AH33</f>
        <v>5</v>
      </c>
      <c r="E28" s="29">
        <f>'Assignments&amp;Others'!AI33</f>
        <v>0</v>
      </c>
      <c r="F28" s="30">
        <f t="shared" si="0"/>
        <v>85</v>
      </c>
      <c r="G28" s="31"/>
      <c r="H28" s="29">
        <f>Tests!AZ32</f>
        <v>14</v>
      </c>
      <c r="I28" s="29">
        <f>'Assignments&amp;Others'!AJ33</f>
        <v>5</v>
      </c>
      <c r="J28" s="29">
        <f>'Assignments&amp;Others'!AK33</f>
        <v>0</v>
      </c>
      <c r="K28" s="30">
        <f t="shared" si="1"/>
        <v>82</v>
      </c>
      <c r="L28" s="20"/>
      <c r="M28" s="29">
        <f>Tests!BA32</f>
        <v>7</v>
      </c>
      <c r="N28" s="29">
        <f>'Assignments&amp;Others'!AL33</f>
        <v>0</v>
      </c>
      <c r="O28" s="29">
        <f>'Assignments&amp;Others'!AM33</f>
        <v>0</v>
      </c>
      <c r="P28" s="30">
        <f t="shared" si="2"/>
        <v>35</v>
      </c>
      <c r="Q28" s="20"/>
      <c r="R28" s="29">
        <f>Tests!BB32</f>
        <v>6</v>
      </c>
      <c r="S28" s="29">
        <f>'Assignments&amp;Others'!AN33</f>
        <v>5</v>
      </c>
      <c r="T28" s="29">
        <f>'Assignments&amp;Others'!AO33</f>
        <v>0</v>
      </c>
      <c r="U28" s="30">
        <f t="shared" si="3"/>
        <v>58</v>
      </c>
      <c r="V28" s="20"/>
      <c r="W28" s="29">
        <f>Tests!BC32</f>
        <v>0</v>
      </c>
      <c r="X28" s="29">
        <f>'Assignments&amp;Others'!AP33</f>
        <v>5</v>
      </c>
      <c r="Y28" s="29">
        <f>'Assignments&amp;Others'!AQ33</f>
        <v>0</v>
      </c>
      <c r="Z28" s="30">
        <f t="shared" si="4"/>
        <v>100</v>
      </c>
      <c r="AA28" s="20"/>
      <c r="AB28" s="29">
        <f>IF($L$6&gt;5,Tests!BD32,"")</f>
        <v>0</v>
      </c>
      <c r="AC28" s="29">
        <f>IF($L$6&gt;5,'Assignments&amp;Others'!AR33,"")</f>
        <v>5</v>
      </c>
      <c r="AD28" s="29">
        <f>IF($L$6&gt;5,'Assignments&amp;Others'!AS33,"")</f>
        <v>0</v>
      </c>
      <c r="AE28" s="30">
        <f t="shared" si="5"/>
        <v>100</v>
      </c>
      <c r="AF28" s="20"/>
      <c r="AG28" s="29" t="str">
        <f>IF($L$6&gt;6,Tests!BE32,"")</f>
        <v/>
      </c>
      <c r="AH28" s="29" t="str">
        <f>IF($L$6&gt;6,'Assignments&amp;Others'!AT33,"")</f>
        <v/>
      </c>
      <c r="AI28" s="29" t="str">
        <f>IF($L$6&gt;6,'Assignments&amp;Others'!AU33,"")</f>
        <v/>
      </c>
      <c r="AJ28" s="30" t="str">
        <f t="shared" si="6"/>
        <v/>
      </c>
      <c r="AK28" s="31"/>
      <c r="AL28" s="91"/>
    </row>
    <row r="29" spans="1:38" ht="12" customHeight="1" x14ac:dyDescent="0.25">
      <c r="A29" s="27">
        <f>IF(ISBLANK(Tests!A33),"",Tests!A33)</f>
        <v>18</v>
      </c>
      <c r="B29" s="28" t="str">
        <f>IF(ISBLANK(Tests!B33),"",Tests!B33)</f>
        <v>AYYAPPADAS  CHANDRAN</v>
      </c>
      <c r="C29" s="29">
        <f>Tests!AY33</f>
        <v>7.5</v>
      </c>
      <c r="D29" s="29">
        <f>'Assignments&amp;Others'!AH34</f>
        <v>4.5</v>
      </c>
      <c r="E29" s="29">
        <f>'Assignments&amp;Others'!AI34</f>
        <v>0</v>
      </c>
      <c r="F29" s="30">
        <f t="shared" si="0"/>
        <v>59</v>
      </c>
      <c r="G29" s="31"/>
      <c r="H29" s="29">
        <f>Tests!AZ33</f>
        <v>6.5</v>
      </c>
      <c r="I29" s="29">
        <f>'Assignments&amp;Others'!AJ34</f>
        <v>5</v>
      </c>
      <c r="J29" s="29">
        <f>'Assignments&amp;Others'!AK34</f>
        <v>0</v>
      </c>
      <c r="K29" s="30">
        <f t="shared" si="1"/>
        <v>60</v>
      </c>
      <c r="L29" s="20"/>
      <c r="M29" s="29">
        <f>Tests!BA33</f>
        <v>7</v>
      </c>
      <c r="N29" s="29">
        <f>'Assignments&amp;Others'!AL34</f>
        <v>0</v>
      </c>
      <c r="O29" s="29">
        <f>'Assignments&amp;Others'!AM34</f>
        <v>0</v>
      </c>
      <c r="P29" s="30">
        <f t="shared" si="2"/>
        <v>35</v>
      </c>
      <c r="Q29" s="20"/>
      <c r="R29" s="29">
        <f>Tests!BB33</f>
        <v>7</v>
      </c>
      <c r="S29" s="29">
        <f>'Assignments&amp;Others'!AN34</f>
        <v>5</v>
      </c>
      <c r="T29" s="29">
        <f>'Assignments&amp;Others'!AO34</f>
        <v>0</v>
      </c>
      <c r="U29" s="30">
        <f t="shared" si="3"/>
        <v>61</v>
      </c>
      <c r="V29" s="20"/>
      <c r="W29" s="29">
        <f>Tests!BC33</f>
        <v>0</v>
      </c>
      <c r="X29" s="29">
        <f>'Assignments&amp;Others'!AP34</f>
        <v>5</v>
      </c>
      <c r="Y29" s="29">
        <f>'Assignments&amp;Others'!AQ34</f>
        <v>0</v>
      </c>
      <c r="Z29" s="30">
        <f t="shared" si="4"/>
        <v>100</v>
      </c>
      <c r="AA29" s="20"/>
      <c r="AB29" s="29">
        <f>IF($L$6&gt;5,Tests!BD33,"")</f>
        <v>0</v>
      </c>
      <c r="AC29" s="29">
        <f>IF($L$6&gt;5,'Assignments&amp;Others'!AR34,"")</f>
        <v>5</v>
      </c>
      <c r="AD29" s="29">
        <f>IF($L$6&gt;5,'Assignments&amp;Others'!AS34,"")</f>
        <v>0</v>
      </c>
      <c r="AE29" s="30">
        <f t="shared" si="5"/>
        <v>100</v>
      </c>
      <c r="AF29" s="20"/>
      <c r="AG29" s="29" t="str">
        <f>IF($L$6&gt;6,Tests!BE33,"")</f>
        <v/>
      </c>
      <c r="AH29" s="29" t="str">
        <f>IF($L$6&gt;6,'Assignments&amp;Others'!AT34,"")</f>
        <v/>
      </c>
      <c r="AI29" s="29" t="str">
        <f>IF($L$6&gt;6,'Assignments&amp;Others'!AU34,"")</f>
        <v/>
      </c>
      <c r="AJ29" s="30" t="str">
        <f t="shared" si="6"/>
        <v/>
      </c>
      <c r="AK29" s="31"/>
      <c r="AL29" s="91"/>
    </row>
    <row r="30" spans="1:38" ht="12" customHeight="1" x14ac:dyDescent="0.25">
      <c r="A30" s="27">
        <f>IF(ISBLANK(Tests!A34),"",Tests!A34)</f>
        <v>19</v>
      </c>
      <c r="B30" s="28" t="str">
        <f>IF(ISBLANK(Tests!B34),"",Tests!B34)</f>
        <v>BENJAMIN C HURDINS</v>
      </c>
      <c r="C30" s="29">
        <f>Tests!AY34</f>
        <v>16.5</v>
      </c>
      <c r="D30" s="29">
        <f>'Assignments&amp;Others'!AH35</f>
        <v>4.5</v>
      </c>
      <c r="E30" s="29">
        <f>'Assignments&amp;Others'!AI35</f>
        <v>0</v>
      </c>
      <c r="F30" s="30">
        <f t="shared" si="0"/>
        <v>86</v>
      </c>
      <c r="G30" s="31"/>
      <c r="H30" s="29">
        <f>Tests!AZ34</f>
        <v>14.5</v>
      </c>
      <c r="I30" s="29">
        <f>'Assignments&amp;Others'!AJ35</f>
        <v>5</v>
      </c>
      <c r="J30" s="29">
        <f>'Assignments&amp;Others'!AK35</f>
        <v>0</v>
      </c>
      <c r="K30" s="30">
        <f t="shared" si="1"/>
        <v>84</v>
      </c>
      <c r="L30" s="20"/>
      <c r="M30" s="29">
        <f>Tests!BA34</f>
        <v>10</v>
      </c>
      <c r="N30" s="29">
        <f>'Assignments&amp;Others'!AL35</f>
        <v>0</v>
      </c>
      <c r="O30" s="29">
        <f>'Assignments&amp;Others'!AM35</f>
        <v>0</v>
      </c>
      <c r="P30" s="30">
        <f t="shared" si="2"/>
        <v>50</v>
      </c>
      <c r="Q30" s="20"/>
      <c r="R30" s="29">
        <f>Tests!BB34</f>
        <v>12</v>
      </c>
      <c r="S30" s="29">
        <f>'Assignments&amp;Others'!AN35</f>
        <v>5</v>
      </c>
      <c r="T30" s="29">
        <f>'Assignments&amp;Others'!AO35</f>
        <v>0</v>
      </c>
      <c r="U30" s="30">
        <f t="shared" si="3"/>
        <v>76</v>
      </c>
      <c r="V30" s="20"/>
      <c r="W30" s="29">
        <f>Tests!BC34</f>
        <v>0</v>
      </c>
      <c r="X30" s="29">
        <f>'Assignments&amp;Others'!AP35</f>
        <v>5</v>
      </c>
      <c r="Y30" s="29">
        <f>'Assignments&amp;Others'!AQ35</f>
        <v>0</v>
      </c>
      <c r="Z30" s="30">
        <f t="shared" si="4"/>
        <v>100</v>
      </c>
      <c r="AA30" s="20"/>
      <c r="AB30" s="29">
        <f>IF($L$6&gt;5,Tests!BD34,"")</f>
        <v>0</v>
      </c>
      <c r="AC30" s="29">
        <f>IF($L$6&gt;5,'Assignments&amp;Others'!AR35,"")</f>
        <v>5</v>
      </c>
      <c r="AD30" s="29">
        <f>IF($L$6&gt;5,'Assignments&amp;Others'!AS35,"")</f>
        <v>0</v>
      </c>
      <c r="AE30" s="30">
        <f t="shared" si="5"/>
        <v>100</v>
      </c>
      <c r="AF30" s="20"/>
      <c r="AG30" s="29" t="str">
        <f>IF($L$6&gt;6,Tests!BE34,"")</f>
        <v/>
      </c>
      <c r="AH30" s="29" t="str">
        <f>IF($L$6&gt;6,'Assignments&amp;Others'!AT35,"")</f>
        <v/>
      </c>
      <c r="AI30" s="29" t="str">
        <f>IF($L$6&gt;6,'Assignments&amp;Others'!AU35,"")</f>
        <v/>
      </c>
      <c r="AJ30" s="30" t="str">
        <f t="shared" si="6"/>
        <v/>
      </c>
      <c r="AK30" s="31"/>
      <c r="AL30" s="91"/>
    </row>
    <row r="31" spans="1:38" ht="12" customHeight="1" x14ac:dyDescent="0.25">
      <c r="A31" s="27">
        <f>IF(ISBLANK(Tests!A35),"",Tests!A35)</f>
        <v>20</v>
      </c>
      <c r="B31" s="28" t="str">
        <f>IF(ISBLANK(Tests!B35),"",Tests!B35)</f>
        <v>BINIL  BIJU</v>
      </c>
      <c r="C31" s="29">
        <f>Tests!AY35</f>
        <v>13.5</v>
      </c>
      <c r="D31" s="29">
        <f>'Assignments&amp;Others'!AH36</f>
        <v>5</v>
      </c>
      <c r="E31" s="29">
        <f>'Assignments&amp;Others'!AI36</f>
        <v>0</v>
      </c>
      <c r="F31" s="30">
        <f t="shared" si="0"/>
        <v>81</v>
      </c>
      <c r="G31" s="31"/>
      <c r="H31" s="29">
        <f>Tests!AZ35</f>
        <v>15</v>
      </c>
      <c r="I31" s="29">
        <f>'Assignments&amp;Others'!AJ36</f>
        <v>4.5</v>
      </c>
      <c r="J31" s="29">
        <f>'Assignments&amp;Others'!AK36</f>
        <v>0</v>
      </c>
      <c r="K31" s="30">
        <f t="shared" si="1"/>
        <v>81</v>
      </c>
      <c r="L31" s="20"/>
      <c r="M31" s="29">
        <f>Tests!BA35</f>
        <v>16</v>
      </c>
      <c r="N31" s="29">
        <f>'Assignments&amp;Others'!AL36</f>
        <v>0</v>
      </c>
      <c r="O31" s="29">
        <f>'Assignments&amp;Others'!AM36</f>
        <v>0</v>
      </c>
      <c r="P31" s="30">
        <f t="shared" si="2"/>
        <v>80</v>
      </c>
      <c r="Q31" s="20"/>
      <c r="R31" s="29">
        <f>Tests!BB35</f>
        <v>20</v>
      </c>
      <c r="S31" s="29">
        <f>'Assignments&amp;Others'!AN36</f>
        <v>4.5</v>
      </c>
      <c r="T31" s="29">
        <f>'Assignments&amp;Others'!AO36</f>
        <v>0</v>
      </c>
      <c r="U31" s="30">
        <f t="shared" si="3"/>
        <v>96</v>
      </c>
      <c r="V31" s="20"/>
      <c r="W31" s="29">
        <f>Tests!BC35</f>
        <v>0</v>
      </c>
      <c r="X31" s="29">
        <f>'Assignments&amp;Others'!AP36</f>
        <v>4.5</v>
      </c>
      <c r="Y31" s="29">
        <f>'Assignments&amp;Others'!AQ36</f>
        <v>0</v>
      </c>
      <c r="Z31" s="30">
        <f t="shared" si="4"/>
        <v>90</v>
      </c>
      <c r="AA31" s="20"/>
      <c r="AB31" s="29">
        <f>IF($L$6&gt;5,Tests!BD35,"")</f>
        <v>0</v>
      </c>
      <c r="AC31" s="29">
        <f>IF($L$6&gt;5,'Assignments&amp;Others'!AR36,"")</f>
        <v>4.5</v>
      </c>
      <c r="AD31" s="29">
        <f>IF($L$6&gt;5,'Assignments&amp;Others'!AS36,"")</f>
        <v>0</v>
      </c>
      <c r="AE31" s="30">
        <f t="shared" si="5"/>
        <v>90</v>
      </c>
      <c r="AF31" s="20"/>
      <c r="AG31" s="29" t="str">
        <f>IF($L$6&gt;6,Tests!BE35,"")</f>
        <v/>
      </c>
      <c r="AH31" s="29" t="str">
        <f>IF($L$6&gt;6,'Assignments&amp;Others'!AT36,"")</f>
        <v/>
      </c>
      <c r="AI31" s="29" t="str">
        <f>IF($L$6&gt;6,'Assignments&amp;Others'!AU36,"")</f>
        <v/>
      </c>
      <c r="AJ31" s="30" t="str">
        <f t="shared" si="6"/>
        <v/>
      </c>
      <c r="AK31" s="31"/>
      <c r="AL31" s="91"/>
    </row>
    <row r="32" spans="1:38" ht="12" customHeight="1" x14ac:dyDescent="0.25">
      <c r="A32" s="27">
        <f>IF(ISBLANK(Tests!A36),"",Tests!A36)</f>
        <v>21</v>
      </c>
      <c r="B32" s="28" t="str">
        <f>IF(ISBLANK(Tests!B36),"",Tests!B36)</f>
        <v>CHRISTO  JOBY</v>
      </c>
      <c r="C32" s="29">
        <f>Tests!AY36</f>
        <v>6.5</v>
      </c>
      <c r="D32" s="29">
        <f>'Assignments&amp;Others'!AH37</f>
        <v>5</v>
      </c>
      <c r="E32" s="29">
        <f>'Assignments&amp;Others'!AI37</f>
        <v>0</v>
      </c>
      <c r="F32" s="30">
        <f t="shared" si="0"/>
        <v>60</v>
      </c>
      <c r="G32" s="31"/>
      <c r="H32" s="29">
        <f>Tests!AZ36</f>
        <v>14</v>
      </c>
      <c r="I32" s="29">
        <f>'Assignments&amp;Others'!AJ37</f>
        <v>4</v>
      </c>
      <c r="J32" s="29">
        <f>'Assignments&amp;Others'!AK37</f>
        <v>0</v>
      </c>
      <c r="K32" s="30">
        <f t="shared" si="1"/>
        <v>74</v>
      </c>
      <c r="L32" s="20"/>
      <c r="M32" s="29">
        <f>Tests!BA36</f>
        <v>6</v>
      </c>
      <c r="N32" s="29">
        <f>'Assignments&amp;Others'!AL37</f>
        <v>0</v>
      </c>
      <c r="O32" s="29">
        <f>'Assignments&amp;Others'!AM37</f>
        <v>0</v>
      </c>
      <c r="P32" s="30">
        <f t="shared" si="2"/>
        <v>30</v>
      </c>
      <c r="Q32" s="20"/>
      <c r="R32" s="29">
        <f>Tests!BB36</f>
        <v>8</v>
      </c>
      <c r="S32" s="29">
        <f>'Assignments&amp;Others'!AN37</f>
        <v>4</v>
      </c>
      <c r="T32" s="29">
        <f>'Assignments&amp;Others'!AO37</f>
        <v>0</v>
      </c>
      <c r="U32" s="30">
        <f t="shared" si="3"/>
        <v>56</v>
      </c>
      <c r="V32" s="20"/>
      <c r="W32" s="29">
        <f>Tests!BC36</f>
        <v>0</v>
      </c>
      <c r="X32" s="29">
        <f>'Assignments&amp;Others'!AP37</f>
        <v>4</v>
      </c>
      <c r="Y32" s="29">
        <f>'Assignments&amp;Others'!AQ37</f>
        <v>0</v>
      </c>
      <c r="Z32" s="30">
        <f t="shared" si="4"/>
        <v>80</v>
      </c>
      <c r="AA32" s="20"/>
      <c r="AB32" s="29">
        <f>IF($L$6&gt;5,Tests!BD36,"")</f>
        <v>0</v>
      </c>
      <c r="AC32" s="29">
        <f>IF($L$6&gt;5,'Assignments&amp;Others'!AR37,"")</f>
        <v>4</v>
      </c>
      <c r="AD32" s="29">
        <f>IF($L$6&gt;5,'Assignments&amp;Others'!AS37,"")</f>
        <v>0</v>
      </c>
      <c r="AE32" s="30">
        <f t="shared" si="5"/>
        <v>80</v>
      </c>
      <c r="AF32" s="20"/>
      <c r="AG32" s="29" t="str">
        <f>IF($L$6&gt;6,Tests!BE36,"")</f>
        <v/>
      </c>
      <c r="AH32" s="29" t="str">
        <f>IF($L$6&gt;6,'Assignments&amp;Others'!AT37,"")</f>
        <v/>
      </c>
      <c r="AI32" s="29" t="str">
        <f>IF($L$6&gt;6,'Assignments&amp;Others'!AU37,"")</f>
        <v/>
      </c>
      <c r="AJ32" s="30" t="str">
        <f t="shared" si="6"/>
        <v/>
      </c>
      <c r="AK32" s="31"/>
      <c r="AL32" s="91"/>
    </row>
    <row r="33" spans="1:38" ht="12" customHeight="1" x14ac:dyDescent="0.25">
      <c r="A33" s="27">
        <f>IF(ISBLANK(Tests!A37),"",Tests!A37)</f>
        <v>22</v>
      </c>
      <c r="B33" s="28" t="str">
        <f>IF(ISBLANK(Tests!B37),"",Tests!B37)</f>
        <v>CLINT  MATHEWS</v>
      </c>
      <c r="C33" s="29">
        <f>Tests!AY37</f>
        <v>12</v>
      </c>
      <c r="D33" s="29">
        <f>'Assignments&amp;Others'!AH38</f>
        <v>4.5</v>
      </c>
      <c r="E33" s="29">
        <f>'Assignments&amp;Others'!AI38</f>
        <v>0</v>
      </c>
      <c r="F33" s="30">
        <f t="shared" si="0"/>
        <v>72</v>
      </c>
      <c r="G33" s="31"/>
      <c r="H33" s="29">
        <f>Tests!AZ37</f>
        <v>15</v>
      </c>
      <c r="I33" s="29">
        <f>'Assignments&amp;Others'!AJ38</f>
        <v>5</v>
      </c>
      <c r="J33" s="29">
        <f>'Assignments&amp;Others'!AK38</f>
        <v>0</v>
      </c>
      <c r="K33" s="30">
        <f t="shared" si="1"/>
        <v>85</v>
      </c>
      <c r="L33" s="20"/>
      <c r="M33" s="29">
        <f>Tests!BA37</f>
        <v>7.5</v>
      </c>
      <c r="N33" s="29">
        <f>'Assignments&amp;Others'!AL38</f>
        <v>0</v>
      </c>
      <c r="O33" s="29">
        <f>'Assignments&amp;Others'!AM38</f>
        <v>0</v>
      </c>
      <c r="P33" s="30">
        <f t="shared" si="2"/>
        <v>38</v>
      </c>
      <c r="Q33" s="20"/>
      <c r="R33" s="29">
        <f>Tests!BB37</f>
        <v>17</v>
      </c>
      <c r="S33" s="29">
        <f>'Assignments&amp;Others'!AN38</f>
        <v>5</v>
      </c>
      <c r="T33" s="29">
        <f>'Assignments&amp;Others'!AO38</f>
        <v>0</v>
      </c>
      <c r="U33" s="30">
        <f t="shared" si="3"/>
        <v>91</v>
      </c>
      <c r="V33" s="20"/>
      <c r="W33" s="29">
        <f>Tests!BC37</f>
        <v>0</v>
      </c>
      <c r="X33" s="29">
        <f>'Assignments&amp;Others'!AP38</f>
        <v>5</v>
      </c>
      <c r="Y33" s="29">
        <f>'Assignments&amp;Others'!AQ38</f>
        <v>0</v>
      </c>
      <c r="Z33" s="30">
        <f t="shared" si="4"/>
        <v>100</v>
      </c>
      <c r="AA33" s="20"/>
      <c r="AB33" s="29">
        <f>IF($L$6&gt;5,Tests!BD37,"")</f>
        <v>0</v>
      </c>
      <c r="AC33" s="29">
        <f>IF($L$6&gt;5,'Assignments&amp;Others'!AR38,"")</f>
        <v>5</v>
      </c>
      <c r="AD33" s="29">
        <f>IF($L$6&gt;5,'Assignments&amp;Others'!AS38,"")</f>
        <v>0</v>
      </c>
      <c r="AE33" s="30">
        <f t="shared" si="5"/>
        <v>100</v>
      </c>
      <c r="AF33" s="20"/>
      <c r="AG33" s="29" t="str">
        <f>IF($L$6&gt;6,Tests!BE37,"")</f>
        <v/>
      </c>
      <c r="AH33" s="29" t="str">
        <f>IF($L$6&gt;6,'Assignments&amp;Others'!AT38,"")</f>
        <v/>
      </c>
      <c r="AI33" s="29" t="str">
        <f>IF($L$6&gt;6,'Assignments&amp;Others'!AU38,"")</f>
        <v/>
      </c>
      <c r="AJ33" s="30" t="str">
        <f t="shared" si="6"/>
        <v/>
      </c>
      <c r="AK33" s="31"/>
      <c r="AL33" s="91"/>
    </row>
    <row r="34" spans="1:38" ht="12" customHeight="1" x14ac:dyDescent="0.25">
      <c r="A34" s="27">
        <f>IF(ISBLANK(Tests!A38),"",Tests!A38)</f>
        <v>23</v>
      </c>
      <c r="B34" s="28" t="str">
        <f>IF(ISBLANK(Tests!B38),"",Tests!B38)</f>
        <v>DEEPUL  NAIR</v>
      </c>
      <c r="C34" s="29">
        <f>Tests!AY38</f>
        <v>15</v>
      </c>
      <c r="D34" s="29">
        <f>'Assignments&amp;Others'!AH39</f>
        <v>4.5</v>
      </c>
      <c r="E34" s="29">
        <f>'Assignments&amp;Others'!AI39</f>
        <v>0</v>
      </c>
      <c r="F34" s="30">
        <f t="shared" si="0"/>
        <v>81</v>
      </c>
      <c r="G34" s="31"/>
      <c r="H34" s="29">
        <f>Tests!AZ38</f>
        <v>16</v>
      </c>
      <c r="I34" s="29">
        <f>'Assignments&amp;Others'!AJ39</f>
        <v>5</v>
      </c>
      <c r="J34" s="29">
        <f>'Assignments&amp;Others'!AK39</f>
        <v>0</v>
      </c>
      <c r="K34" s="30">
        <f t="shared" si="1"/>
        <v>88</v>
      </c>
      <c r="L34" s="20"/>
      <c r="M34" s="29">
        <f>Tests!BA38</f>
        <v>7</v>
      </c>
      <c r="N34" s="29">
        <f>'Assignments&amp;Others'!AL39</f>
        <v>0</v>
      </c>
      <c r="O34" s="29">
        <f>'Assignments&amp;Others'!AM39</f>
        <v>0</v>
      </c>
      <c r="P34" s="30">
        <f t="shared" si="2"/>
        <v>35</v>
      </c>
      <c r="Q34" s="20"/>
      <c r="R34" s="29">
        <f>Tests!BB38</f>
        <v>7</v>
      </c>
      <c r="S34" s="29">
        <f>'Assignments&amp;Others'!AN39</f>
        <v>5</v>
      </c>
      <c r="T34" s="29">
        <f>'Assignments&amp;Others'!AO39</f>
        <v>0</v>
      </c>
      <c r="U34" s="30">
        <f t="shared" si="3"/>
        <v>61</v>
      </c>
      <c r="V34" s="20"/>
      <c r="W34" s="29">
        <f>Tests!BC38</f>
        <v>0</v>
      </c>
      <c r="X34" s="29">
        <f>'Assignments&amp;Others'!AP39</f>
        <v>5</v>
      </c>
      <c r="Y34" s="29">
        <f>'Assignments&amp;Others'!AQ39</f>
        <v>0</v>
      </c>
      <c r="Z34" s="30">
        <f t="shared" si="4"/>
        <v>100</v>
      </c>
      <c r="AA34" s="20"/>
      <c r="AB34" s="29">
        <f>IF($L$6&gt;5,Tests!BD38,"")</f>
        <v>0</v>
      </c>
      <c r="AC34" s="29">
        <f>IF($L$6&gt;5,'Assignments&amp;Others'!AR39,"")</f>
        <v>5</v>
      </c>
      <c r="AD34" s="29">
        <f>IF($L$6&gt;5,'Assignments&amp;Others'!AS39,"")</f>
        <v>0</v>
      </c>
      <c r="AE34" s="30">
        <f t="shared" si="5"/>
        <v>100</v>
      </c>
      <c r="AF34" s="20"/>
      <c r="AG34" s="29" t="str">
        <f>IF($L$6&gt;6,Tests!BE38,"")</f>
        <v/>
      </c>
      <c r="AH34" s="29" t="str">
        <f>IF($L$6&gt;6,'Assignments&amp;Others'!AT39,"")</f>
        <v/>
      </c>
      <c r="AI34" s="29" t="str">
        <f>IF($L$6&gt;6,'Assignments&amp;Others'!AU39,"")</f>
        <v/>
      </c>
      <c r="AJ34" s="30" t="str">
        <f t="shared" si="6"/>
        <v/>
      </c>
      <c r="AK34" s="31"/>
      <c r="AL34" s="91"/>
    </row>
    <row r="35" spans="1:38" ht="12" customHeight="1" x14ac:dyDescent="0.25">
      <c r="A35" s="27">
        <f>IF(ISBLANK(Tests!A39),"",Tests!A39)</f>
        <v>24</v>
      </c>
      <c r="B35" s="28" t="str">
        <f>IF(ISBLANK(Tests!B39),"",Tests!B39)</f>
        <v>DILNA  V</v>
      </c>
      <c r="C35" s="29">
        <f>Tests!AY39</f>
        <v>8</v>
      </c>
      <c r="D35" s="29">
        <f>'Assignments&amp;Others'!AH40</f>
        <v>4</v>
      </c>
      <c r="E35" s="29">
        <f>'Assignments&amp;Others'!AI40</f>
        <v>0</v>
      </c>
      <c r="F35" s="30">
        <f t="shared" si="0"/>
        <v>56</v>
      </c>
      <c r="G35" s="31"/>
      <c r="H35" s="29">
        <f>Tests!AZ39</f>
        <v>9.5</v>
      </c>
      <c r="I35" s="29">
        <f>'Assignments&amp;Others'!AJ40</f>
        <v>4</v>
      </c>
      <c r="J35" s="29">
        <f>'Assignments&amp;Others'!AK40</f>
        <v>0</v>
      </c>
      <c r="K35" s="30">
        <f t="shared" si="1"/>
        <v>61</v>
      </c>
      <c r="L35" s="20"/>
      <c r="M35" s="29">
        <f>Tests!BA39</f>
        <v>8</v>
      </c>
      <c r="N35" s="29">
        <f>'Assignments&amp;Others'!AL40</f>
        <v>0</v>
      </c>
      <c r="O35" s="29">
        <f>'Assignments&amp;Others'!AM40</f>
        <v>0</v>
      </c>
      <c r="P35" s="30">
        <f t="shared" si="2"/>
        <v>40</v>
      </c>
      <c r="Q35" s="20"/>
      <c r="R35" s="29">
        <f>Tests!BB39</f>
        <v>6</v>
      </c>
      <c r="S35" s="29">
        <f>'Assignments&amp;Others'!AN40</f>
        <v>4</v>
      </c>
      <c r="T35" s="29">
        <f>'Assignments&amp;Others'!AO40</f>
        <v>0</v>
      </c>
      <c r="U35" s="30">
        <f t="shared" si="3"/>
        <v>50</v>
      </c>
      <c r="V35" s="20"/>
      <c r="W35" s="29">
        <f>Tests!BC39</f>
        <v>0</v>
      </c>
      <c r="X35" s="29">
        <f>'Assignments&amp;Others'!AP40</f>
        <v>4</v>
      </c>
      <c r="Y35" s="29">
        <f>'Assignments&amp;Others'!AQ40</f>
        <v>0</v>
      </c>
      <c r="Z35" s="30">
        <f t="shared" si="4"/>
        <v>80</v>
      </c>
      <c r="AA35" s="20"/>
      <c r="AB35" s="29">
        <f>IF($L$6&gt;5,Tests!BD39,"")</f>
        <v>0</v>
      </c>
      <c r="AC35" s="29">
        <f>IF($L$6&gt;5,'Assignments&amp;Others'!AR40,"")</f>
        <v>4</v>
      </c>
      <c r="AD35" s="29">
        <f>IF($L$6&gt;5,'Assignments&amp;Others'!AS40,"")</f>
        <v>0</v>
      </c>
      <c r="AE35" s="30">
        <f t="shared" si="5"/>
        <v>80</v>
      </c>
      <c r="AF35" s="20"/>
      <c r="AG35" s="29" t="str">
        <f>IF($L$6&gt;6,Tests!BE39,"")</f>
        <v/>
      </c>
      <c r="AH35" s="29" t="str">
        <f>IF($L$6&gt;6,'Assignments&amp;Others'!AT40,"")</f>
        <v/>
      </c>
      <c r="AI35" s="29" t="str">
        <f>IF($L$6&gt;6,'Assignments&amp;Others'!AU40,"")</f>
        <v/>
      </c>
      <c r="AJ35" s="30" t="str">
        <f t="shared" si="6"/>
        <v/>
      </c>
      <c r="AK35" s="31"/>
      <c r="AL35" s="91"/>
    </row>
    <row r="36" spans="1:38" ht="12" customHeight="1" x14ac:dyDescent="0.25">
      <c r="A36" s="27">
        <f>IF(ISBLANK(Tests!A40),"",Tests!A40)</f>
        <v>25</v>
      </c>
      <c r="B36" s="28" t="str">
        <f>IF(ISBLANK(Tests!B40),"",Tests!B40)</f>
        <v>DIPIN   GEORGE</v>
      </c>
      <c r="C36" s="29">
        <f>Tests!AY40</f>
        <v>10</v>
      </c>
      <c r="D36" s="29">
        <f>'Assignments&amp;Others'!AH41</f>
        <v>4.5</v>
      </c>
      <c r="E36" s="29">
        <f>'Assignments&amp;Others'!AI41</f>
        <v>0</v>
      </c>
      <c r="F36" s="30">
        <f t="shared" si="0"/>
        <v>66</v>
      </c>
      <c r="G36" s="31"/>
      <c r="H36" s="29">
        <f>Tests!AZ40</f>
        <v>8.5</v>
      </c>
      <c r="I36" s="29">
        <f>'Assignments&amp;Others'!AJ41</f>
        <v>5</v>
      </c>
      <c r="J36" s="29">
        <f>'Assignments&amp;Others'!AK41</f>
        <v>0</v>
      </c>
      <c r="K36" s="30">
        <f t="shared" si="1"/>
        <v>66</v>
      </c>
      <c r="L36" s="20"/>
      <c r="M36" s="29">
        <f>Tests!BA40</f>
        <v>4.5</v>
      </c>
      <c r="N36" s="29">
        <f>'Assignments&amp;Others'!AL41</f>
        <v>0</v>
      </c>
      <c r="O36" s="29">
        <f>'Assignments&amp;Others'!AM41</f>
        <v>0</v>
      </c>
      <c r="P36" s="30">
        <f t="shared" si="2"/>
        <v>23</v>
      </c>
      <c r="Q36" s="20"/>
      <c r="R36" s="29">
        <f>Tests!BB40</f>
        <v>3.5</v>
      </c>
      <c r="S36" s="29">
        <f>'Assignments&amp;Others'!AN41</f>
        <v>5</v>
      </c>
      <c r="T36" s="29">
        <f>'Assignments&amp;Others'!AO41</f>
        <v>0</v>
      </c>
      <c r="U36" s="30">
        <f t="shared" si="3"/>
        <v>51</v>
      </c>
      <c r="V36" s="20"/>
      <c r="W36" s="29">
        <f>Tests!BC40</f>
        <v>0</v>
      </c>
      <c r="X36" s="29">
        <f>'Assignments&amp;Others'!AP41</f>
        <v>5</v>
      </c>
      <c r="Y36" s="29">
        <f>'Assignments&amp;Others'!AQ41</f>
        <v>0</v>
      </c>
      <c r="Z36" s="30">
        <f t="shared" si="4"/>
        <v>100</v>
      </c>
      <c r="AA36" s="20"/>
      <c r="AB36" s="29">
        <f>IF($L$6&gt;5,Tests!BD40,"")</f>
        <v>0</v>
      </c>
      <c r="AC36" s="29">
        <f>IF($L$6&gt;5,'Assignments&amp;Others'!AR41,"")</f>
        <v>5</v>
      </c>
      <c r="AD36" s="29">
        <f>IF($L$6&gt;5,'Assignments&amp;Others'!AS41,"")</f>
        <v>0</v>
      </c>
      <c r="AE36" s="30">
        <f t="shared" si="5"/>
        <v>100</v>
      </c>
      <c r="AF36" s="20"/>
      <c r="AG36" s="29" t="str">
        <f>IF($L$6&gt;6,Tests!BE40,"")</f>
        <v/>
      </c>
      <c r="AH36" s="29" t="str">
        <f>IF($L$6&gt;6,'Assignments&amp;Others'!AT41,"")</f>
        <v/>
      </c>
      <c r="AI36" s="29" t="str">
        <f>IF($L$6&gt;6,'Assignments&amp;Others'!AU41,"")</f>
        <v/>
      </c>
      <c r="AJ36" s="30" t="str">
        <f t="shared" si="6"/>
        <v/>
      </c>
      <c r="AK36" s="31"/>
      <c r="AL36" s="91"/>
    </row>
    <row r="37" spans="1:38" ht="12" customHeight="1" x14ac:dyDescent="0.25">
      <c r="A37" s="27">
        <f>IF(ISBLANK(Tests!A41),"",Tests!A41)</f>
        <v>26</v>
      </c>
      <c r="B37" s="28" t="str">
        <f>IF(ISBLANK(Tests!B41),"",Tests!B41)</f>
        <v>EARNEST  GEORGE</v>
      </c>
      <c r="C37" s="29">
        <f>Tests!AY41</f>
        <v>5</v>
      </c>
      <c r="D37" s="29">
        <f>'Assignments&amp;Others'!AH42</f>
        <v>5</v>
      </c>
      <c r="E37" s="29">
        <f>'Assignments&amp;Others'!AI42</f>
        <v>0</v>
      </c>
      <c r="F37" s="30">
        <f t="shared" si="0"/>
        <v>55</v>
      </c>
      <c r="G37" s="31"/>
      <c r="H37" s="29">
        <f>Tests!AZ41</f>
        <v>2</v>
      </c>
      <c r="I37" s="29">
        <f>'Assignments&amp;Others'!AJ42</f>
        <v>4</v>
      </c>
      <c r="J37" s="29">
        <f>'Assignments&amp;Others'!AK42</f>
        <v>0</v>
      </c>
      <c r="K37" s="30">
        <f t="shared" si="1"/>
        <v>38</v>
      </c>
      <c r="L37" s="20"/>
      <c r="M37" s="29">
        <f>Tests!BA41</f>
        <v>8</v>
      </c>
      <c r="N37" s="29">
        <f>'Assignments&amp;Others'!AL42</f>
        <v>0</v>
      </c>
      <c r="O37" s="29">
        <f>'Assignments&amp;Others'!AM42</f>
        <v>0</v>
      </c>
      <c r="P37" s="30">
        <f t="shared" si="2"/>
        <v>40</v>
      </c>
      <c r="Q37" s="20"/>
      <c r="R37" s="29">
        <f>Tests!BB41</f>
        <v>8</v>
      </c>
      <c r="S37" s="29">
        <f>'Assignments&amp;Others'!AN42</f>
        <v>4</v>
      </c>
      <c r="T37" s="29">
        <f>'Assignments&amp;Others'!AO42</f>
        <v>0</v>
      </c>
      <c r="U37" s="30">
        <f t="shared" si="3"/>
        <v>56</v>
      </c>
      <c r="V37" s="20"/>
      <c r="W37" s="29">
        <f>Tests!BC41</f>
        <v>0</v>
      </c>
      <c r="X37" s="29">
        <f>'Assignments&amp;Others'!AP42</f>
        <v>4</v>
      </c>
      <c r="Y37" s="29">
        <f>'Assignments&amp;Others'!AQ42</f>
        <v>0</v>
      </c>
      <c r="Z37" s="30">
        <f t="shared" si="4"/>
        <v>80</v>
      </c>
      <c r="AA37" s="20"/>
      <c r="AB37" s="29">
        <f>IF($L$6&gt;5,Tests!BD41,"")</f>
        <v>0</v>
      </c>
      <c r="AC37" s="29">
        <f>IF($L$6&gt;5,'Assignments&amp;Others'!AR42,"")</f>
        <v>4</v>
      </c>
      <c r="AD37" s="29">
        <f>IF($L$6&gt;5,'Assignments&amp;Others'!AS42,"")</f>
        <v>0</v>
      </c>
      <c r="AE37" s="30">
        <f t="shared" si="5"/>
        <v>80</v>
      </c>
      <c r="AF37" s="20"/>
      <c r="AG37" s="29" t="str">
        <f>IF($L$6&gt;6,Tests!BE41,"")</f>
        <v/>
      </c>
      <c r="AH37" s="29" t="str">
        <f>IF($L$6&gt;6,'Assignments&amp;Others'!AT42,"")</f>
        <v/>
      </c>
      <c r="AI37" s="29" t="str">
        <f>IF($L$6&gt;6,'Assignments&amp;Others'!AU42,"")</f>
        <v/>
      </c>
      <c r="AJ37" s="30" t="str">
        <f t="shared" si="6"/>
        <v/>
      </c>
      <c r="AK37" s="31"/>
      <c r="AL37" s="91"/>
    </row>
    <row r="38" spans="1:38" ht="12" customHeight="1" x14ac:dyDescent="0.25">
      <c r="A38" s="27">
        <f>IF(ISBLANK(Tests!A42),"",Tests!A42)</f>
        <v>27</v>
      </c>
      <c r="B38" s="28" t="str">
        <f>IF(ISBLANK(Tests!B42),"",Tests!B42)</f>
        <v>GANESH  S</v>
      </c>
      <c r="C38" s="29">
        <f>Tests!AY42</f>
        <v>19</v>
      </c>
      <c r="D38" s="29">
        <f>'Assignments&amp;Others'!AH43</f>
        <v>5</v>
      </c>
      <c r="E38" s="29">
        <f>'Assignments&amp;Others'!AI43</f>
        <v>0</v>
      </c>
      <c r="F38" s="30">
        <f t="shared" si="0"/>
        <v>97</v>
      </c>
      <c r="G38" s="31"/>
      <c r="H38" s="29">
        <f>Tests!AZ42</f>
        <v>19</v>
      </c>
      <c r="I38" s="29">
        <f>'Assignments&amp;Others'!AJ43</f>
        <v>5</v>
      </c>
      <c r="J38" s="29">
        <f>'Assignments&amp;Others'!AK43</f>
        <v>0</v>
      </c>
      <c r="K38" s="30">
        <f t="shared" si="1"/>
        <v>97</v>
      </c>
      <c r="L38" s="20"/>
      <c r="M38" s="29">
        <f>Tests!BA42</f>
        <v>13.5</v>
      </c>
      <c r="N38" s="29">
        <f>'Assignments&amp;Others'!AL43</f>
        <v>0</v>
      </c>
      <c r="O38" s="29">
        <f>'Assignments&amp;Others'!AM43</f>
        <v>0</v>
      </c>
      <c r="P38" s="30">
        <f t="shared" si="2"/>
        <v>68</v>
      </c>
      <c r="Q38" s="20"/>
      <c r="R38" s="29">
        <f>Tests!BB42</f>
        <v>20</v>
      </c>
      <c r="S38" s="29">
        <f>'Assignments&amp;Others'!AN43</f>
        <v>5</v>
      </c>
      <c r="T38" s="29">
        <f>'Assignments&amp;Others'!AO43</f>
        <v>0</v>
      </c>
      <c r="U38" s="30">
        <f t="shared" si="3"/>
        <v>100</v>
      </c>
      <c r="V38" s="20"/>
      <c r="W38" s="29">
        <f>Tests!BC42</f>
        <v>0</v>
      </c>
      <c r="X38" s="29">
        <f>'Assignments&amp;Others'!AP43</f>
        <v>5</v>
      </c>
      <c r="Y38" s="29">
        <f>'Assignments&amp;Others'!AQ43</f>
        <v>0</v>
      </c>
      <c r="Z38" s="30">
        <f t="shared" si="4"/>
        <v>100</v>
      </c>
      <c r="AA38" s="20"/>
      <c r="AB38" s="29">
        <f>IF($L$6&gt;5,Tests!BD42,"")</f>
        <v>0</v>
      </c>
      <c r="AC38" s="29">
        <f>IF($L$6&gt;5,'Assignments&amp;Others'!AR43,"")</f>
        <v>5</v>
      </c>
      <c r="AD38" s="29">
        <f>IF($L$6&gt;5,'Assignments&amp;Others'!AS43,"")</f>
        <v>0</v>
      </c>
      <c r="AE38" s="30">
        <f t="shared" si="5"/>
        <v>100</v>
      </c>
      <c r="AF38" s="20"/>
      <c r="AG38" s="29" t="str">
        <f>IF($L$6&gt;6,Tests!BE42,"")</f>
        <v/>
      </c>
      <c r="AH38" s="29" t="str">
        <f>IF($L$6&gt;6,'Assignments&amp;Others'!AT43,"")</f>
        <v/>
      </c>
      <c r="AI38" s="29" t="str">
        <f>IF($L$6&gt;6,'Assignments&amp;Others'!AU43,"")</f>
        <v/>
      </c>
      <c r="AJ38" s="30" t="str">
        <f t="shared" si="6"/>
        <v/>
      </c>
      <c r="AK38" s="31"/>
      <c r="AL38" s="91"/>
    </row>
    <row r="39" spans="1:38" ht="12" customHeight="1" x14ac:dyDescent="0.25">
      <c r="A39" s="27">
        <f>IF(ISBLANK(Tests!A43),"",Tests!A43)</f>
        <v>28</v>
      </c>
      <c r="B39" s="28" t="str">
        <f>IF(ISBLANK(Tests!B43),"",Tests!B43)</f>
        <v>HARI   SANKAR</v>
      </c>
      <c r="C39" s="29">
        <f>Tests!AY43</f>
        <v>13</v>
      </c>
      <c r="D39" s="29">
        <f>'Assignments&amp;Others'!AH44</f>
        <v>5</v>
      </c>
      <c r="E39" s="29">
        <f>'Assignments&amp;Others'!AI44</f>
        <v>0</v>
      </c>
      <c r="F39" s="30">
        <f t="shared" si="0"/>
        <v>79</v>
      </c>
      <c r="G39" s="31"/>
      <c r="H39" s="29">
        <f>Tests!AZ43</f>
        <v>14</v>
      </c>
      <c r="I39" s="29">
        <f>'Assignments&amp;Others'!AJ44</f>
        <v>4.5</v>
      </c>
      <c r="J39" s="29">
        <f>'Assignments&amp;Others'!AK44</f>
        <v>0</v>
      </c>
      <c r="K39" s="30">
        <f t="shared" si="1"/>
        <v>78</v>
      </c>
      <c r="L39" s="20"/>
      <c r="M39" s="29">
        <f>Tests!BA43</f>
        <v>10</v>
      </c>
      <c r="N39" s="29">
        <f>'Assignments&amp;Others'!AL44</f>
        <v>0</v>
      </c>
      <c r="O39" s="29">
        <f>'Assignments&amp;Others'!AM44</f>
        <v>0</v>
      </c>
      <c r="P39" s="30">
        <f t="shared" si="2"/>
        <v>50</v>
      </c>
      <c r="Q39" s="20"/>
      <c r="R39" s="29">
        <f>Tests!BB43</f>
        <v>14</v>
      </c>
      <c r="S39" s="29">
        <f>'Assignments&amp;Others'!AN44</f>
        <v>4.5</v>
      </c>
      <c r="T39" s="29">
        <f>'Assignments&amp;Others'!AO44</f>
        <v>0</v>
      </c>
      <c r="U39" s="30">
        <f t="shared" si="3"/>
        <v>78</v>
      </c>
      <c r="V39" s="20"/>
      <c r="W39" s="29">
        <f>Tests!BC43</f>
        <v>0</v>
      </c>
      <c r="X39" s="29">
        <f>'Assignments&amp;Others'!AP44</f>
        <v>4.5</v>
      </c>
      <c r="Y39" s="29">
        <f>'Assignments&amp;Others'!AQ44</f>
        <v>0</v>
      </c>
      <c r="Z39" s="30">
        <f t="shared" si="4"/>
        <v>90</v>
      </c>
      <c r="AA39" s="20"/>
      <c r="AB39" s="29">
        <f>IF($L$6&gt;5,Tests!BD43,"")</f>
        <v>0</v>
      </c>
      <c r="AC39" s="29">
        <f>IF($L$6&gt;5,'Assignments&amp;Others'!AR44,"")</f>
        <v>4.5</v>
      </c>
      <c r="AD39" s="29">
        <f>IF($L$6&gt;5,'Assignments&amp;Others'!AS44,"")</f>
        <v>0</v>
      </c>
      <c r="AE39" s="30">
        <f t="shared" si="5"/>
        <v>90</v>
      </c>
      <c r="AF39" s="20"/>
      <c r="AG39" s="29" t="str">
        <f>IF($L$6&gt;6,Tests!BE43,"")</f>
        <v/>
      </c>
      <c r="AH39" s="29" t="str">
        <f>IF($L$6&gt;6,'Assignments&amp;Others'!AT44,"")</f>
        <v/>
      </c>
      <c r="AI39" s="29" t="str">
        <f>IF($L$6&gt;6,'Assignments&amp;Others'!AU44,"")</f>
        <v/>
      </c>
      <c r="AJ39" s="30" t="str">
        <f t="shared" si="6"/>
        <v/>
      </c>
      <c r="AK39" s="31"/>
      <c r="AL39" s="91"/>
    </row>
    <row r="40" spans="1:38" ht="12" customHeight="1" x14ac:dyDescent="0.25">
      <c r="A40" s="27">
        <f>IF(ISBLANK(Tests!A44),"",Tests!A44)</f>
        <v>29</v>
      </c>
      <c r="B40" s="28" t="str">
        <f>IF(ISBLANK(Tests!B44),"",Tests!B44)</f>
        <v>INDHU  P</v>
      </c>
      <c r="C40" s="29">
        <f>Tests!AY44</f>
        <v>18.5</v>
      </c>
      <c r="D40" s="29">
        <f>'Assignments&amp;Others'!AH45</f>
        <v>5</v>
      </c>
      <c r="E40" s="29">
        <f>'Assignments&amp;Others'!AI45</f>
        <v>0</v>
      </c>
      <c r="F40" s="30">
        <f t="shared" si="0"/>
        <v>96</v>
      </c>
      <c r="G40" s="31"/>
      <c r="H40" s="29">
        <f>Tests!AZ44</f>
        <v>13</v>
      </c>
      <c r="I40" s="29">
        <f>'Assignments&amp;Others'!AJ45</f>
        <v>5</v>
      </c>
      <c r="J40" s="29">
        <f>'Assignments&amp;Others'!AK45</f>
        <v>0</v>
      </c>
      <c r="K40" s="30">
        <f t="shared" si="1"/>
        <v>79</v>
      </c>
      <c r="L40" s="20"/>
      <c r="M40" s="29">
        <f>Tests!BA44</f>
        <v>11.5</v>
      </c>
      <c r="N40" s="29">
        <f>'Assignments&amp;Others'!AL45</f>
        <v>0</v>
      </c>
      <c r="O40" s="29">
        <f>'Assignments&amp;Others'!AM45</f>
        <v>0</v>
      </c>
      <c r="P40" s="30">
        <f t="shared" si="2"/>
        <v>58</v>
      </c>
      <c r="Q40" s="20"/>
      <c r="R40" s="29">
        <f>Tests!BB44</f>
        <v>14</v>
      </c>
      <c r="S40" s="29">
        <f>'Assignments&amp;Others'!AN45</f>
        <v>5</v>
      </c>
      <c r="T40" s="29">
        <f>'Assignments&amp;Others'!AO45</f>
        <v>0</v>
      </c>
      <c r="U40" s="30">
        <f t="shared" si="3"/>
        <v>82</v>
      </c>
      <c r="V40" s="20"/>
      <c r="W40" s="29">
        <f>Tests!BC44</f>
        <v>0</v>
      </c>
      <c r="X40" s="29">
        <f>'Assignments&amp;Others'!AP45</f>
        <v>5</v>
      </c>
      <c r="Y40" s="29">
        <f>'Assignments&amp;Others'!AQ45</f>
        <v>0</v>
      </c>
      <c r="Z40" s="30">
        <f t="shared" si="4"/>
        <v>100</v>
      </c>
      <c r="AA40" s="20"/>
      <c r="AB40" s="29">
        <f>IF($L$6&gt;5,Tests!BD44,"")</f>
        <v>0</v>
      </c>
      <c r="AC40" s="29">
        <f>IF($L$6&gt;5,'Assignments&amp;Others'!AR45,"")</f>
        <v>5</v>
      </c>
      <c r="AD40" s="29">
        <f>IF($L$6&gt;5,'Assignments&amp;Others'!AS45,"")</f>
        <v>0</v>
      </c>
      <c r="AE40" s="30">
        <f t="shared" si="5"/>
        <v>100</v>
      </c>
      <c r="AF40" s="20"/>
      <c r="AG40" s="29" t="str">
        <f>IF($L$6&gt;6,Tests!BE44,"")</f>
        <v/>
      </c>
      <c r="AH40" s="29" t="str">
        <f>IF($L$6&gt;6,'Assignments&amp;Others'!AT45,"")</f>
        <v/>
      </c>
      <c r="AI40" s="29" t="str">
        <f>IF($L$6&gt;6,'Assignments&amp;Others'!AU45,"")</f>
        <v/>
      </c>
      <c r="AJ40" s="30" t="str">
        <f t="shared" si="6"/>
        <v/>
      </c>
      <c r="AK40" s="31"/>
      <c r="AL40" s="91"/>
    </row>
    <row r="41" spans="1:38" ht="12" customHeight="1" x14ac:dyDescent="0.25">
      <c r="A41" s="27">
        <f>IF(ISBLANK(Tests!A45),"",Tests!A45)</f>
        <v>30</v>
      </c>
      <c r="B41" s="28" t="str">
        <f>IF(ISBLANK(Tests!B45),"",Tests!B45)</f>
        <v>JIFINI ANN JOSE</v>
      </c>
      <c r="C41" s="29">
        <f>Tests!AY45</f>
        <v>7</v>
      </c>
      <c r="D41" s="29">
        <f>'Assignments&amp;Others'!AH46</f>
        <v>4</v>
      </c>
      <c r="E41" s="29">
        <f>'Assignments&amp;Others'!AI46</f>
        <v>0</v>
      </c>
      <c r="F41" s="30">
        <f t="shared" si="0"/>
        <v>53</v>
      </c>
      <c r="G41" s="31"/>
      <c r="H41" s="29">
        <f>Tests!AZ45</f>
        <v>11</v>
      </c>
      <c r="I41" s="29">
        <f>'Assignments&amp;Others'!AJ46</f>
        <v>4</v>
      </c>
      <c r="J41" s="29">
        <f>'Assignments&amp;Others'!AK46</f>
        <v>0</v>
      </c>
      <c r="K41" s="30">
        <f t="shared" si="1"/>
        <v>65</v>
      </c>
      <c r="L41" s="20"/>
      <c r="M41" s="29">
        <f>Tests!BA45</f>
        <v>5</v>
      </c>
      <c r="N41" s="29">
        <f>'Assignments&amp;Others'!AL46</f>
        <v>0</v>
      </c>
      <c r="O41" s="29">
        <f>'Assignments&amp;Others'!AM46</f>
        <v>0</v>
      </c>
      <c r="P41" s="30">
        <f t="shared" si="2"/>
        <v>25</v>
      </c>
      <c r="Q41" s="20"/>
      <c r="R41" s="29">
        <f>Tests!BB45</f>
        <v>4</v>
      </c>
      <c r="S41" s="29">
        <f>'Assignments&amp;Others'!AN46</f>
        <v>4</v>
      </c>
      <c r="T41" s="29">
        <f>'Assignments&amp;Others'!AO46</f>
        <v>0</v>
      </c>
      <c r="U41" s="30">
        <f t="shared" si="3"/>
        <v>44</v>
      </c>
      <c r="V41" s="20"/>
      <c r="W41" s="29">
        <f>Tests!BC45</f>
        <v>0</v>
      </c>
      <c r="X41" s="29">
        <f>'Assignments&amp;Others'!AP46</f>
        <v>4</v>
      </c>
      <c r="Y41" s="29">
        <f>'Assignments&amp;Others'!AQ46</f>
        <v>0</v>
      </c>
      <c r="Z41" s="30">
        <f t="shared" si="4"/>
        <v>80</v>
      </c>
      <c r="AA41" s="20"/>
      <c r="AB41" s="29">
        <f>IF($L$6&gt;5,Tests!BD45,"")</f>
        <v>0</v>
      </c>
      <c r="AC41" s="29">
        <f>IF($L$6&gt;5,'Assignments&amp;Others'!AR46,"")</f>
        <v>4</v>
      </c>
      <c r="AD41" s="29">
        <f>IF($L$6&gt;5,'Assignments&amp;Others'!AS46,"")</f>
        <v>0</v>
      </c>
      <c r="AE41" s="30">
        <f t="shared" si="5"/>
        <v>80</v>
      </c>
      <c r="AF41" s="20"/>
      <c r="AG41" s="29" t="str">
        <f>IF($L$6&gt;6,Tests!BE45,"")</f>
        <v/>
      </c>
      <c r="AH41" s="29" t="str">
        <f>IF($L$6&gt;6,'Assignments&amp;Others'!AT46,"")</f>
        <v/>
      </c>
      <c r="AI41" s="29" t="str">
        <f>IF($L$6&gt;6,'Assignments&amp;Others'!AU46,"")</f>
        <v/>
      </c>
      <c r="AJ41" s="30" t="str">
        <f t="shared" si="6"/>
        <v/>
      </c>
      <c r="AK41" s="31"/>
      <c r="AL41" s="91"/>
    </row>
    <row r="42" spans="1:38" ht="12" customHeight="1" x14ac:dyDescent="0.25">
      <c r="A42" s="27">
        <f>IF(ISBLANK(Tests!A46),"",Tests!A46)</f>
        <v>31</v>
      </c>
      <c r="B42" s="28" t="str">
        <f>IF(ISBLANK(Tests!B46),"",Tests!B46)</f>
        <v>JITHESH RAJ J P</v>
      </c>
      <c r="C42" s="29">
        <f>Tests!AY46</f>
        <v>13</v>
      </c>
      <c r="D42" s="29">
        <f>'Assignments&amp;Others'!AH47</f>
        <v>5</v>
      </c>
      <c r="E42" s="29">
        <f>'Assignments&amp;Others'!AI47</f>
        <v>0</v>
      </c>
      <c r="F42" s="30">
        <f t="shared" si="0"/>
        <v>79</v>
      </c>
      <c r="G42" s="31"/>
      <c r="H42" s="29">
        <f>Tests!AZ46</f>
        <v>19</v>
      </c>
      <c r="I42" s="29">
        <f>'Assignments&amp;Others'!AJ47</f>
        <v>5</v>
      </c>
      <c r="J42" s="29">
        <f>'Assignments&amp;Others'!AK47</f>
        <v>0</v>
      </c>
      <c r="K42" s="30">
        <f t="shared" si="1"/>
        <v>97</v>
      </c>
      <c r="L42" s="20"/>
      <c r="M42" s="29">
        <f>Tests!BA46</f>
        <v>11.5</v>
      </c>
      <c r="N42" s="29">
        <f>'Assignments&amp;Others'!AL47</f>
        <v>0</v>
      </c>
      <c r="O42" s="29">
        <f>'Assignments&amp;Others'!AM47</f>
        <v>0</v>
      </c>
      <c r="P42" s="30">
        <f t="shared" si="2"/>
        <v>58</v>
      </c>
      <c r="Q42" s="20"/>
      <c r="R42" s="29">
        <f>Tests!BB46</f>
        <v>8.5</v>
      </c>
      <c r="S42" s="29">
        <f>'Assignments&amp;Others'!AN47</f>
        <v>5</v>
      </c>
      <c r="T42" s="29">
        <f>'Assignments&amp;Others'!AO47</f>
        <v>0</v>
      </c>
      <c r="U42" s="30">
        <f t="shared" si="3"/>
        <v>66</v>
      </c>
      <c r="V42" s="20"/>
      <c r="W42" s="29">
        <f>Tests!BC46</f>
        <v>0</v>
      </c>
      <c r="X42" s="29">
        <f>'Assignments&amp;Others'!AP47</f>
        <v>5</v>
      </c>
      <c r="Y42" s="29">
        <f>'Assignments&amp;Others'!AQ47</f>
        <v>0</v>
      </c>
      <c r="Z42" s="30">
        <f t="shared" si="4"/>
        <v>100</v>
      </c>
      <c r="AA42" s="20"/>
      <c r="AB42" s="29">
        <f>IF($L$6&gt;5,Tests!BD46,"")</f>
        <v>0</v>
      </c>
      <c r="AC42" s="29">
        <f>IF($L$6&gt;5,'Assignments&amp;Others'!AR47,"")</f>
        <v>5</v>
      </c>
      <c r="AD42" s="29">
        <f>IF($L$6&gt;5,'Assignments&amp;Others'!AS47,"")</f>
        <v>0</v>
      </c>
      <c r="AE42" s="30">
        <f t="shared" si="5"/>
        <v>100</v>
      </c>
      <c r="AF42" s="20"/>
      <c r="AG42" s="29" t="str">
        <f>IF($L$6&gt;6,Tests!BE46,"")</f>
        <v/>
      </c>
      <c r="AH42" s="29" t="str">
        <f>IF($L$6&gt;6,'Assignments&amp;Others'!AT47,"")</f>
        <v/>
      </c>
      <c r="AI42" s="29" t="str">
        <f>IF($L$6&gt;6,'Assignments&amp;Others'!AU47,"")</f>
        <v/>
      </c>
      <c r="AJ42" s="30" t="str">
        <f t="shared" si="6"/>
        <v/>
      </c>
      <c r="AK42" s="31"/>
      <c r="AL42" s="91"/>
    </row>
    <row r="43" spans="1:38" ht="12" customHeight="1" x14ac:dyDescent="0.25">
      <c r="A43" s="27">
        <f>IF(ISBLANK(Tests!A47),"",Tests!A47)</f>
        <v>32</v>
      </c>
      <c r="B43" s="28" t="str">
        <f>IF(ISBLANK(Tests!B47),"",Tests!B47)</f>
        <v>JITHIN  K. N</v>
      </c>
      <c r="C43" s="29">
        <f>Tests!AY47</f>
        <v>12</v>
      </c>
      <c r="D43" s="29">
        <f>'Assignments&amp;Others'!AH48</f>
        <v>4</v>
      </c>
      <c r="E43" s="29">
        <f>'Assignments&amp;Others'!AI48</f>
        <v>0</v>
      </c>
      <c r="F43" s="30">
        <f t="shared" si="0"/>
        <v>68</v>
      </c>
      <c r="G43" s="31"/>
      <c r="H43" s="29">
        <f>Tests!AZ47</f>
        <v>5.5</v>
      </c>
      <c r="I43" s="29">
        <f>'Assignments&amp;Others'!AJ48</f>
        <v>4.5</v>
      </c>
      <c r="J43" s="29">
        <f>'Assignments&amp;Others'!AK48</f>
        <v>0</v>
      </c>
      <c r="K43" s="30">
        <f t="shared" si="1"/>
        <v>53</v>
      </c>
      <c r="L43" s="20"/>
      <c r="M43" s="29">
        <f>Tests!BA47</f>
        <v>4.5</v>
      </c>
      <c r="N43" s="29">
        <f>'Assignments&amp;Others'!AL48</f>
        <v>0</v>
      </c>
      <c r="O43" s="29">
        <f>'Assignments&amp;Others'!AM48</f>
        <v>0</v>
      </c>
      <c r="P43" s="30">
        <f t="shared" si="2"/>
        <v>23</v>
      </c>
      <c r="Q43" s="20"/>
      <c r="R43" s="29">
        <f>Tests!BB47</f>
        <v>1</v>
      </c>
      <c r="S43" s="29">
        <f>'Assignments&amp;Others'!AN48</f>
        <v>4.5</v>
      </c>
      <c r="T43" s="29">
        <f>'Assignments&amp;Others'!AO48</f>
        <v>0</v>
      </c>
      <c r="U43" s="30">
        <f t="shared" si="3"/>
        <v>39</v>
      </c>
      <c r="V43" s="20"/>
      <c r="W43" s="29">
        <f>Tests!BC47</f>
        <v>0</v>
      </c>
      <c r="X43" s="29">
        <f>'Assignments&amp;Others'!AP48</f>
        <v>4.5</v>
      </c>
      <c r="Y43" s="29">
        <f>'Assignments&amp;Others'!AQ48</f>
        <v>0</v>
      </c>
      <c r="Z43" s="30">
        <f t="shared" si="4"/>
        <v>90</v>
      </c>
      <c r="AA43" s="20"/>
      <c r="AB43" s="29">
        <f>IF($L$6&gt;5,Tests!BD47,"")</f>
        <v>0</v>
      </c>
      <c r="AC43" s="29">
        <f>IF($L$6&gt;5,'Assignments&amp;Others'!AR48,"")</f>
        <v>4.5</v>
      </c>
      <c r="AD43" s="29">
        <f>IF($L$6&gt;5,'Assignments&amp;Others'!AS48,"")</f>
        <v>0</v>
      </c>
      <c r="AE43" s="30">
        <f t="shared" si="5"/>
        <v>90</v>
      </c>
      <c r="AF43" s="20"/>
      <c r="AG43" s="29" t="str">
        <f>IF($L$6&gt;6,Tests!BE47,"")</f>
        <v/>
      </c>
      <c r="AH43" s="29" t="str">
        <f>IF($L$6&gt;6,'Assignments&amp;Others'!AT48,"")</f>
        <v/>
      </c>
      <c r="AI43" s="29" t="str">
        <f>IF($L$6&gt;6,'Assignments&amp;Others'!AU48,"")</f>
        <v/>
      </c>
      <c r="AJ43" s="30" t="str">
        <f t="shared" si="6"/>
        <v/>
      </c>
      <c r="AK43" s="31"/>
      <c r="AL43" s="91"/>
    </row>
    <row r="44" spans="1:38" ht="12" customHeight="1" x14ac:dyDescent="0.25">
      <c r="A44" s="27">
        <f>IF(ISBLANK(Tests!A48),"",Tests!A48)</f>
        <v>33</v>
      </c>
      <c r="B44" s="28" t="str">
        <f>IF(ISBLANK(Tests!B48),"",Tests!B48)</f>
        <v>JOSEPH ASHWIN KOTTAPURATH</v>
      </c>
      <c r="C44" s="29">
        <f>Tests!AY48</f>
        <v>13</v>
      </c>
      <c r="D44" s="29">
        <f>'Assignments&amp;Others'!AH49</f>
        <v>4.5</v>
      </c>
      <c r="E44" s="29">
        <f>'Assignments&amp;Others'!AI49</f>
        <v>0</v>
      </c>
      <c r="F44" s="30">
        <f t="shared" si="0"/>
        <v>75</v>
      </c>
      <c r="G44" s="31"/>
      <c r="H44" s="29">
        <f>Tests!AZ48</f>
        <v>12</v>
      </c>
      <c r="I44" s="29">
        <f>'Assignments&amp;Others'!AJ49</f>
        <v>4</v>
      </c>
      <c r="J44" s="29">
        <f>'Assignments&amp;Others'!AK49</f>
        <v>0</v>
      </c>
      <c r="K44" s="30">
        <f t="shared" si="1"/>
        <v>68</v>
      </c>
      <c r="L44" s="20"/>
      <c r="M44" s="29">
        <f>Tests!BA48</f>
        <v>9</v>
      </c>
      <c r="N44" s="29">
        <f>'Assignments&amp;Others'!AL49</f>
        <v>0</v>
      </c>
      <c r="O44" s="29">
        <f>'Assignments&amp;Others'!AM49</f>
        <v>0</v>
      </c>
      <c r="P44" s="30">
        <f t="shared" si="2"/>
        <v>45</v>
      </c>
      <c r="Q44" s="20"/>
      <c r="R44" s="29">
        <f>Tests!BB48</f>
        <v>4</v>
      </c>
      <c r="S44" s="29">
        <f>'Assignments&amp;Others'!AN49</f>
        <v>4</v>
      </c>
      <c r="T44" s="29">
        <f>'Assignments&amp;Others'!AO49</f>
        <v>0</v>
      </c>
      <c r="U44" s="30">
        <f t="shared" si="3"/>
        <v>44</v>
      </c>
      <c r="V44" s="20"/>
      <c r="W44" s="29">
        <f>Tests!BC48</f>
        <v>0</v>
      </c>
      <c r="X44" s="29">
        <f>'Assignments&amp;Others'!AP49</f>
        <v>4</v>
      </c>
      <c r="Y44" s="29">
        <f>'Assignments&amp;Others'!AQ49</f>
        <v>0</v>
      </c>
      <c r="Z44" s="30">
        <f t="shared" si="4"/>
        <v>80</v>
      </c>
      <c r="AA44" s="20"/>
      <c r="AB44" s="29">
        <f>IF($L$6&gt;5,Tests!BD48,"")</f>
        <v>0</v>
      </c>
      <c r="AC44" s="29">
        <f>IF($L$6&gt;5,'Assignments&amp;Others'!AR49,"")</f>
        <v>4</v>
      </c>
      <c r="AD44" s="29">
        <f>IF($L$6&gt;5,'Assignments&amp;Others'!AS49,"")</f>
        <v>0</v>
      </c>
      <c r="AE44" s="30">
        <f t="shared" si="5"/>
        <v>80</v>
      </c>
      <c r="AF44" s="20"/>
      <c r="AG44" s="29" t="str">
        <f>IF($L$6&gt;6,Tests!BE48,"")</f>
        <v/>
      </c>
      <c r="AH44" s="29" t="str">
        <f>IF($L$6&gt;6,'Assignments&amp;Others'!AT49,"")</f>
        <v/>
      </c>
      <c r="AI44" s="29" t="str">
        <f>IF($L$6&gt;6,'Assignments&amp;Others'!AU49,"")</f>
        <v/>
      </c>
      <c r="AJ44" s="30" t="str">
        <f t="shared" si="6"/>
        <v/>
      </c>
      <c r="AK44" s="31"/>
      <c r="AL44" s="91"/>
    </row>
    <row r="45" spans="1:38" ht="12" customHeight="1" x14ac:dyDescent="0.25">
      <c r="A45" s="27">
        <f>IF(ISBLANK(Tests!A49),"",Tests!A49)</f>
        <v>34</v>
      </c>
      <c r="B45" s="28" t="str">
        <f>IF(ISBLANK(Tests!B49),"",Tests!B49)</f>
        <v>KIRAN  K.K</v>
      </c>
      <c r="C45" s="29">
        <f>Tests!AY49</f>
        <v>6</v>
      </c>
      <c r="D45" s="29">
        <f>'Assignments&amp;Others'!AH50</f>
        <v>4</v>
      </c>
      <c r="E45" s="29">
        <f>'Assignments&amp;Others'!AI50</f>
        <v>0</v>
      </c>
      <c r="F45" s="30">
        <f t="shared" si="0"/>
        <v>50</v>
      </c>
      <c r="G45" s="31"/>
      <c r="H45" s="29">
        <f>Tests!AZ49</f>
        <v>12</v>
      </c>
      <c r="I45" s="29">
        <f>'Assignments&amp;Others'!AJ50</f>
        <v>4.5</v>
      </c>
      <c r="J45" s="29">
        <f>'Assignments&amp;Others'!AK50</f>
        <v>0</v>
      </c>
      <c r="K45" s="30">
        <f t="shared" si="1"/>
        <v>72</v>
      </c>
      <c r="L45" s="20"/>
      <c r="M45" s="29">
        <f>Tests!BA49</f>
        <v>9</v>
      </c>
      <c r="N45" s="29">
        <f>'Assignments&amp;Others'!AL50</f>
        <v>0</v>
      </c>
      <c r="O45" s="29">
        <f>'Assignments&amp;Others'!AM50</f>
        <v>0</v>
      </c>
      <c r="P45" s="30">
        <f t="shared" si="2"/>
        <v>45</v>
      </c>
      <c r="Q45" s="20"/>
      <c r="R45" s="29">
        <f>Tests!BB49</f>
        <v>12</v>
      </c>
      <c r="S45" s="29">
        <f>'Assignments&amp;Others'!AN50</f>
        <v>4.5</v>
      </c>
      <c r="T45" s="29">
        <f>'Assignments&amp;Others'!AO50</f>
        <v>0</v>
      </c>
      <c r="U45" s="30">
        <f t="shared" si="3"/>
        <v>72</v>
      </c>
      <c r="V45" s="20"/>
      <c r="W45" s="29">
        <f>Tests!BC49</f>
        <v>0</v>
      </c>
      <c r="X45" s="29">
        <f>'Assignments&amp;Others'!AP50</f>
        <v>4.5</v>
      </c>
      <c r="Y45" s="29">
        <f>'Assignments&amp;Others'!AQ50</f>
        <v>0</v>
      </c>
      <c r="Z45" s="30">
        <f t="shared" si="4"/>
        <v>90</v>
      </c>
      <c r="AA45" s="20"/>
      <c r="AB45" s="29">
        <f>IF($L$6&gt;5,Tests!BD49,"")</f>
        <v>0</v>
      </c>
      <c r="AC45" s="29">
        <f>IF($L$6&gt;5,'Assignments&amp;Others'!AR50,"")</f>
        <v>4.5</v>
      </c>
      <c r="AD45" s="29">
        <f>IF($L$6&gt;5,'Assignments&amp;Others'!AS50,"")</f>
        <v>0</v>
      </c>
      <c r="AE45" s="30">
        <f t="shared" si="5"/>
        <v>90</v>
      </c>
      <c r="AF45" s="20"/>
      <c r="AG45" s="29" t="str">
        <f>IF($L$6&gt;6,Tests!BE49,"")</f>
        <v/>
      </c>
      <c r="AH45" s="29" t="str">
        <f>IF($L$6&gt;6,'Assignments&amp;Others'!AT50,"")</f>
        <v/>
      </c>
      <c r="AI45" s="29" t="str">
        <f>IF($L$6&gt;6,'Assignments&amp;Others'!AU50,"")</f>
        <v/>
      </c>
      <c r="AJ45" s="30" t="str">
        <f t="shared" si="6"/>
        <v/>
      </c>
      <c r="AK45" s="31"/>
      <c r="AL45" s="91"/>
    </row>
    <row r="46" spans="1:38" ht="12" customHeight="1" x14ac:dyDescent="0.25">
      <c r="A46" s="27">
        <f>IF(ISBLANK(Tests!A50),"",Tests!A50)</f>
        <v>35</v>
      </c>
      <c r="B46" s="28" t="str">
        <f>IF(ISBLANK(Tests!B50),"",Tests!B50)</f>
        <v>MATHEWS  JOSEPH</v>
      </c>
      <c r="C46" s="29">
        <f>Tests!AY50</f>
        <v>11</v>
      </c>
      <c r="D46" s="29">
        <f>'Assignments&amp;Others'!AH51</f>
        <v>5</v>
      </c>
      <c r="E46" s="29">
        <f>'Assignments&amp;Others'!AI51</f>
        <v>0</v>
      </c>
      <c r="F46" s="30">
        <f t="shared" si="0"/>
        <v>73</v>
      </c>
      <c r="G46" s="31"/>
      <c r="H46" s="29">
        <f>Tests!AZ50</f>
        <v>17</v>
      </c>
      <c r="I46" s="29">
        <f>'Assignments&amp;Others'!AJ51</f>
        <v>5</v>
      </c>
      <c r="J46" s="29">
        <f>'Assignments&amp;Others'!AK51</f>
        <v>0</v>
      </c>
      <c r="K46" s="30">
        <f t="shared" si="1"/>
        <v>91</v>
      </c>
      <c r="L46" s="20"/>
      <c r="M46" s="29">
        <f>Tests!BA50</f>
        <v>6.5</v>
      </c>
      <c r="N46" s="29">
        <f>'Assignments&amp;Others'!AL51</f>
        <v>0</v>
      </c>
      <c r="O46" s="29">
        <f>'Assignments&amp;Others'!AM51</f>
        <v>0</v>
      </c>
      <c r="P46" s="30">
        <f t="shared" si="2"/>
        <v>33</v>
      </c>
      <c r="Q46" s="20"/>
      <c r="R46" s="29">
        <f>Tests!BB50</f>
        <v>10</v>
      </c>
      <c r="S46" s="29">
        <f>'Assignments&amp;Others'!AN51</f>
        <v>5</v>
      </c>
      <c r="T46" s="29">
        <f>'Assignments&amp;Others'!AO51</f>
        <v>0</v>
      </c>
      <c r="U46" s="30">
        <f t="shared" si="3"/>
        <v>70</v>
      </c>
      <c r="V46" s="20"/>
      <c r="W46" s="29">
        <f>Tests!BC50</f>
        <v>0</v>
      </c>
      <c r="X46" s="29">
        <f>'Assignments&amp;Others'!AP51</f>
        <v>5</v>
      </c>
      <c r="Y46" s="29">
        <f>'Assignments&amp;Others'!AQ51</f>
        <v>0</v>
      </c>
      <c r="Z46" s="30">
        <f t="shared" si="4"/>
        <v>100</v>
      </c>
      <c r="AA46" s="20"/>
      <c r="AB46" s="29">
        <f>IF($L$6&gt;5,Tests!BD50,"")</f>
        <v>0</v>
      </c>
      <c r="AC46" s="29">
        <f>IF($L$6&gt;5,'Assignments&amp;Others'!AR51,"")</f>
        <v>5</v>
      </c>
      <c r="AD46" s="29">
        <f>IF($L$6&gt;5,'Assignments&amp;Others'!AS51,"")</f>
        <v>0</v>
      </c>
      <c r="AE46" s="30">
        <f t="shared" si="5"/>
        <v>100</v>
      </c>
      <c r="AF46" s="20"/>
      <c r="AG46" s="29" t="str">
        <f>IF($L$6&gt;6,Tests!BE50,"")</f>
        <v/>
      </c>
      <c r="AH46" s="29" t="str">
        <f>IF($L$6&gt;6,'Assignments&amp;Others'!AT51,"")</f>
        <v/>
      </c>
      <c r="AI46" s="29" t="str">
        <f>IF($L$6&gt;6,'Assignments&amp;Others'!AU51,"")</f>
        <v/>
      </c>
      <c r="AJ46" s="30" t="str">
        <f t="shared" si="6"/>
        <v/>
      </c>
      <c r="AK46" s="31"/>
      <c r="AL46" s="91"/>
    </row>
    <row r="47" spans="1:38" ht="12" customHeight="1" x14ac:dyDescent="0.25">
      <c r="A47" s="27">
        <f>IF(ISBLANK(Tests!A51),"",Tests!A51)</f>
        <v>36</v>
      </c>
      <c r="B47" s="28" t="str">
        <f>IF(ISBLANK(Tests!B51),"",Tests!B51)</f>
        <v>MEGHA  SONY</v>
      </c>
      <c r="C47" s="29">
        <f>Tests!AY51</f>
        <v>19</v>
      </c>
      <c r="D47" s="29">
        <f>'Assignments&amp;Others'!AH52</f>
        <v>5</v>
      </c>
      <c r="E47" s="29">
        <f>'Assignments&amp;Others'!AI52</f>
        <v>0</v>
      </c>
      <c r="F47" s="30">
        <f t="shared" si="0"/>
        <v>97</v>
      </c>
      <c r="G47" s="31"/>
      <c r="H47" s="29">
        <f>Tests!AZ51</f>
        <v>18</v>
      </c>
      <c r="I47" s="29">
        <f>'Assignments&amp;Others'!AJ52</f>
        <v>4.5</v>
      </c>
      <c r="J47" s="29">
        <f>'Assignments&amp;Others'!AK52</f>
        <v>0</v>
      </c>
      <c r="K47" s="30">
        <f t="shared" si="1"/>
        <v>90</v>
      </c>
      <c r="L47" s="20"/>
      <c r="M47" s="29">
        <f>Tests!BA51</f>
        <v>15.5</v>
      </c>
      <c r="N47" s="29">
        <f>'Assignments&amp;Others'!AL52</f>
        <v>0</v>
      </c>
      <c r="O47" s="29">
        <f>'Assignments&amp;Others'!AM52</f>
        <v>0</v>
      </c>
      <c r="P47" s="30">
        <f t="shared" si="2"/>
        <v>78</v>
      </c>
      <c r="Q47" s="20"/>
      <c r="R47" s="29">
        <f>Tests!BB51</f>
        <v>19</v>
      </c>
      <c r="S47" s="29">
        <f>'Assignments&amp;Others'!AN52</f>
        <v>4.5</v>
      </c>
      <c r="T47" s="29">
        <f>'Assignments&amp;Others'!AO52</f>
        <v>0</v>
      </c>
      <c r="U47" s="30">
        <f t="shared" si="3"/>
        <v>93</v>
      </c>
      <c r="V47" s="20"/>
      <c r="W47" s="29">
        <f>Tests!BC51</f>
        <v>0</v>
      </c>
      <c r="X47" s="29">
        <f>'Assignments&amp;Others'!AP52</f>
        <v>4.5</v>
      </c>
      <c r="Y47" s="29">
        <f>'Assignments&amp;Others'!AQ52</f>
        <v>0</v>
      </c>
      <c r="Z47" s="30">
        <f t="shared" si="4"/>
        <v>90</v>
      </c>
      <c r="AA47" s="20"/>
      <c r="AB47" s="29">
        <f>IF($L$6&gt;5,Tests!BD51,"")</f>
        <v>0</v>
      </c>
      <c r="AC47" s="29">
        <f>IF($L$6&gt;5,'Assignments&amp;Others'!AR52,"")</f>
        <v>4.5</v>
      </c>
      <c r="AD47" s="29">
        <f>IF($L$6&gt;5,'Assignments&amp;Others'!AS52,"")</f>
        <v>0</v>
      </c>
      <c r="AE47" s="30">
        <f t="shared" si="5"/>
        <v>90</v>
      </c>
      <c r="AF47" s="20"/>
      <c r="AG47" s="29" t="str">
        <f>IF($L$6&gt;6,Tests!BE51,"")</f>
        <v/>
      </c>
      <c r="AH47" s="29" t="str">
        <f>IF($L$6&gt;6,'Assignments&amp;Others'!AT52,"")</f>
        <v/>
      </c>
      <c r="AI47" s="29" t="str">
        <f>IF($L$6&gt;6,'Assignments&amp;Others'!AU52,"")</f>
        <v/>
      </c>
      <c r="AJ47" s="30" t="str">
        <f t="shared" si="6"/>
        <v/>
      </c>
      <c r="AK47" s="31"/>
      <c r="AL47" s="91"/>
    </row>
    <row r="48" spans="1:38" ht="12" customHeight="1" x14ac:dyDescent="0.25">
      <c r="A48" s="27">
        <f>IF(ISBLANK(Tests!A52),"",Tests!A52)</f>
        <v>37</v>
      </c>
      <c r="B48" s="28" t="str">
        <f>IF(ISBLANK(Tests!B52),"",Tests!B52)</f>
        <v>MIDHUN   P</v>
      </c>
      <c r="C48" s="29">
        <f>Tests!AY52</f>
        <v>9</v>
      </c>
      <c r="D48" s="29">
        <f>'Assignments&amp;Others'!AH53</f>
        <v>4.5</v>
      </c>
      <c r="E48" s="29">
        <f>'Assignments&amp;Others'!AI53</f>
        <v>0</v>
      </c>
      <c r="F48" s="30">
        <f t="shared" si="0"/>
        <v>63</v>
      </c>
      <c r="G48" s="31"/>
      <c r="H48" s="29">
        <f>Tests!AZ52</f>
        <v>10</v>
      </c>
      <c r="I48" s="29">
        <f>'Assignments&amp;Others'!AJ53</f>
        <v>5</v>
      </c>
      <c r="J48" s="29">
        <f>'Assignments&amp;Others'!AK53</f>
        <v>0</v>
      </c>
      <c r="K48" s="30">
        <f t="shared" si="1"/>
        <v>70</v>
      </c>
      <c r="L48" s="20"/>
      <c r="M48" s="29">
        <f>Tests!BA52</f>
        <v>6</v>
      </c>
      <c r="N48" s="29">
        <f>'Assignments&amp;Others'!AL53</f>
        <v>0</v>
      </c>
      <c r="O48" s="29">
        <f>'Assignments&amp;Others'!AM53</f>
        <v>0</v>
      </c>
      <c r="P48" s="30">
        <f t="shared" si="2"/>
        <v>30</v>
      </c>
      <c r="Q48" s="20"/>
      <c r="R48" s="29">
        <f>Tests!BB52</f>
        <v>6</v>
      </c>
      <c r="S48" s="29">
        <f>'Assignments&amp;Others'!AN53</f>
        <v>5</v>
      </c>
      <c r="T48" s="29">
        <f>'Assignments&amp;Others'!AO53</f>
        <v>0</v>
      </c>
      <c r="U48" s="30">
        <f t="shared" si="3"/>
        <v>58</v>
      </c>
      <c r="V48" s="20"/>
      <c r="W48" s="29">
        <f>Tests!BC52</f>
        <v>0</v>
      </c>
      <c r="X48" s="29">
        <f>'Assignments&amp;Others'!AP53</f>
        <v>5</v>
      </c>
      <c r="Y48" s="29">
        <f>'Assignments&amp;Others'!AQ53</f>
        <v>0</v>
      </c>
      <c r="Z48" s="30">
        <f t="shared" si="4"/>
        <v>100</v>
      </c>
      <c r="AA48" s="20"/>
      <c r="AB48" s="29">
        <f>IF($L$6&gt;5,Tests!BD52,"")</f>
        <v>0</v>
      </c>
      <c r="AC48" s="29">
        <f>IF($L$6&gt;5,'Assignments&amp;Others'!AR53,"")</f>
        <v>5</v>
      </c>
      <c r="AD48" s="29">
        <f>IF($L$6&gt;5,'Assignments&amp;Others'!AS53,"")</f>
        <v>0</v>
      </c>
      <c r="AE48" s="30">
        <f t="shared" si="5"/>
        <v>100</v>
      </c>
      <c r="AF48" s="20"/>
      <c r="AG48" s="29" t="str">
        <f>IF($L$6&gt;6,Tests!BE52,"")</f>
        <v/>
      </c>
      <c r="AH48" s="29" t="str">
        <f>IF($L$6&gt;6,'Assignments&amp;Others'!AT53,"")</f>
        <v/>
      </c>
      <c r="AI48" s="29" t="str">
        <f>IF($L$6&gt;6,'Assignments&amp;Others'!AU53,"")</f>
        <v/>
      </c>
      <c r="AJ48" s="30" t="str">
        <f t="shared" si="6"/>
        <v/>
      </c>
      <c r="AK48" s="31"/>
      <c r="AL48" s="91"/>
    </row>
    <row r="49" spans="1:38" ht="12" customHeight="1" x14ac:dyDescent="0.25">
      <c r="A49" s="27">
        <f>IF(ISBLANK(Tests!A53),"",Tests!A53)</f>
        <v>38</v>
      </c>
      <c r="B49" s="28" t="str">
        <f>IF(ISBLANK(Tests!B53),"",Tests!B53)</f>
        <v>MIDHUN  S</v>
      </c>
      <c r="C49" s="29">
        <f>Tests!AY53</f>
        <v>18.5</v>
      </c>
      <c r="D49" s="29">
        <f>'Assignments&amp;Others'!AH54</f>
        <v>5</v>
      </c>
      <c r="E49" s="29">
        <f>'Assignments&amp;Others'!AI54</f>
        <v>0</v>
      </c>
      <c r="F49" s="30">
        <f t="shared" si="0"/>
        <v>96</v>
      </c>
      <c r="G49" s="31"/>
      <c r="H49" s="29">
        <f>Tests!AZ53</f>
        <v>19</v>
      </c>
      <c r="I49" s="29">
        <f>'Assignments&amp;Others'!AJ54</f>
        <v>4.5</v>
      </c>
      <c r="J49" s="29">
        <f>'Assignments&amp;Others'!AK54</f>
        <v>0</v>
      </c>
      <c r="K49" s="30">
        <f t="shared" si="1"/>
        <v>93</v>
      </c>
      <c r="L49" s="20"/>
      <c r="M49" s="29">
        <f>Tests!BA53</f>
        <v>14</v>
      </c>
      <c r="N49" s="29">
        <f>'Assignments&amp;Others'!AL54</f>
        <v>0</v>
      </c>
      <c r="O49" s="29">
        <f>'Assignments&amp;Others'!AM54</f>
        <v>0</v>
      </c>
      <c r="P49" s="30">
        <f t="shared" si="2"/>
        <v>70</v>
      </c>
      <c r="Q49" s="20"/>
      <c r="R49" s="29">
        <f>Tests!BB53</f>
        <v>16</v>
      </c>
      <c r="S49" s="29">
        <f>'Assignments&amp;Others'!AN54</f>
        <v>4.5</v>
      </c>
      <c r="T49" s="29">
        <f>'Assignments&amp;Others'!AO54</f>
        <v>0</v>
      </c>
      <c r="U49" s="30">
        <f t="shared" si="3"/>
        <v>84</v>
      </c>
      <c r="V49" s="20"/>
      <c r="W49" s="29">
        <f>Tests!BC53</f>
        <v>0</v>
      </c>
      <c r="X49" s="29">
        <f>'Assignments&amp;Others'!AP54</f>
        <v>4.5</v>
      </c>
      <c r="Y49" s="29">
        <f>'Assignments&amp;Others'!AQ54</f>
        <v>0</v>
      </c>
      <c r="Z49" s="30">
        <f t="shared" si="4"/>
        <v>90</v>
      </c>
      <c r="AA49" s="20"/>
      <c r="AB49" s="29">
        <f>IF($L$6&gt;5,Tests!BD53,"")</f>
        <v>0</v>
      </c>
      <c r="AC49" s="29">
        <f>IF($L$6&gt;5,'Assignments&amp;Others'!AR54,"")</f>
        <v>4.5</v>
      </c>
      <c r="AD49" s="29">
        <f>IF($L$6&gt;5,'Assignments&amp;Others'!AS54,"")</f>
        <v>0</v>
      </c>
      <c r="AE49" s="30">
        <f t="shared" si="5"/>
        <v>90</v>
      </c>
      <c r="AF49" s="20"/>
      <c r="AG49" s="29" t="str">
        <f>IF($L$6&gt;6,Tests!BE53,"")</f>
        <v/>
      </c>
      <c r="AH49" s="29" t="str">
        <f>IF($L$6&gt;6,'Assignments&amp;Others'!AT54,"")</f>
        <v/>
      </c>
      <c r="AI49" s="29" t="str">
        <f>IF($L$6&gt;6,'Assignments&amp;Others'!AU54,"")</f>
        <v/>
      </c>
      <c r="AJ49" s="30" t="str">
        <f t="shared" si="6"/>
        <v/>
      </c>
      <c r="AK49" s="31"/>
      <c r="AL49" s="91"/>
    </row>
    <row r="50" spans="1:38" ht="12" customHeight="1" x14ac:dyDescent="0.25">
      <c r="A50" s="27">
        <f>IF(ISBLANK(Tests!A54),"",Tests!A54)</f>
        <v>39</v>
      </c>
      <c r="B50" s="28" t="str">
        <f>IF(ISBLANK(Tests!B54),"",Tests!B54)</f>
        <v>MISHAL KODALAM POLLATH</v>
      </c>
      <c r="C50" s="29">
        <f>Tests!AY54</f>
        <v>13</v>
      </c>
      <c r="D50" s="29">
        <f>'Assignments&amp;Others'!AH55</f>
        <v>5</v>
      </c>
      <c r="E50" s="29">
        <f>'Assignments&amp;Others'!AI55</f>
        <v>0</v>
      </c>
      <c r="F50" s="30">
        <f t="shared" si="0"/>
        <v>79</v>
      </c>
      <c r="G50" s="31"/>
      <c r="H50" s="29">
        <f>Tests!AZ54</f>
        <v>13</v>
      </c>
      <c r="I50" s="29">
        <f>'Assignments&amp;Others'!AJ55</f>
        <v>5</v>
      </c>
      <c r="J50" s="29">
        <f>'Assignments&amp;Others'!AK55</f>
        <v>0</v>
      </c>
      <c r="K50" s="30">
        <f t="shared" si="1"/>
        <v>79</v>
      </c>
      <c r="L50" s="20"/>
      <c r="M50" s="29">
        <f>Tests!BA54</f>
        <v>9</v>
      </c>
      <c r="N50" s="29">
        <f>'Assignments&amp;Others'!AL55</f>
        <v>0</v>
      </c>
      <c r="O50" s="29">
        <f>'Assignments&amp;Others'!AM55</f>
        <v>0</v>
      </c>
      <c r="P50" s="30">
        <f t="shared" si="2"/>
        <v>45</v>
      </c>
      <c r="Q50" s="20"/>
      <c r="R50" s="29">
        <f>Tests!BB54</f>
        <v>9</v>
      </c>
      <c r="S50" s="29">
        <f>'Assignments&amp;Others'!AN55</f>
        <v>5</v>
      </c>
      <c r="T50" s="29">
        <f>'Assignments&amp;Others'!AO55</f>
        <v>0</v>
      </c>
      <c r="U50" s="30">
        <f t="shared" si="3"/>
        <v>67</v>
      </c>
      <c r="V50" s="20"/>
      <c r="W50" s="29">
        <f>Tests!BC54</f>
        <v>0</v>
      </c>
      <c r="X50" s="29">
        <f>'Assignments&amp;Others'!AP55</f>
        <v>5</v>
      </c>
      <c r="Y50" s="29">
        <f>'Assignments&amp;Others'!AQ55</f>
        <v>0</v>
      </c>
      <c r="Z50" s="30">
        <f t="shared" si="4"/>
        <v>100</v>
      </c>
      <c r="AA50" s="20"/>
      <c r="AB50" s="29">
        <f>IF($L$6&gt;5,Tests!BD54,"")</f>
        <v>0</v>
      </c>
      <c r="AC50" s="29">
        <f>IF($L$6&gt;5,'Assignments&amp;Others'!AR55,"")</f>
        <v>5</v>
      </c>
      <c r="AD50" s="29">
        <f>IF($L$6&gt;5,'Assignments&amp;Others'!AS55,"")</f>
        <v>0</v>
      </c>
      <c r="AE50" s="30">
        <f t="shared" si="5"/>
        <v>100</v>
      </c>
      <c r="AF50" s="20"/>
      <c r="AG50" s="29" t="str">
        <f>IF($L$6&gt;6,Tests!BE54,"")</f>
        <v/>
      </c>
      <c r="AH50" s="29" t="str">
        <f>IF($L$6&gt;6,'Assignments&amp;Others'!AT55,"")</f>
        <v/>
      </c>
      <c r="AI50" s="29" t="str">
        <f>IF($L$6&gt;6,'Assignments&amp;Others'!AU55,"")</f>
        <v/>
      </c>
      <c r="AJ50" s="30" t="str">
        <f t="shared" si="6"/>
        <v/>
      </c>
      <c r="AK50" s="31"/>
      <c r="AL50" s="91"/>
    </row>
    <row r="51" spans="1:38" ht="12" customHeight="1" x14ac:dyDescent="0.25">
      <c r="A51" s="27">
        <f>IF(ISBLANK(Tests!A55),"",Tests!A55)</f>
        <v>40</v>
      </c>
      <c r="B51" s="28" t="str">
        <f>IF(ISBLANK(Tests!B55),"",Tests!B55)</f>
        <v>MUHAMMED RASHID K K</v>
      </c>
      <c r="C51" s="29">
        <f>Tests!AY55</f>
        <v>11</v>
      </c>
      <c r="D51" s="29">
        <f>'Assignments&amp;Others'!AH56</f>
        <v>4</v>
      </c>
      <c r="E51" s="29">
        <f>'Assignments&amp;Others'!AI56</f>
        <v>0</v>
      </c>
      <c r="F51" s="30">
        <f t="shared" si="0"/>
        <v>65</v>
      </c>
      <c r="G51" s="31"/>
      <c r="H51" s="29">
        <f>Tests!AZ55</f>
        <v>11.5</v>
      </c>
      <c r="I51" s="29">
        <f>'Assignments&amp;Others'!AJ56</f>
        <v>4.5</v>
      </c>
      <c r="J51" s="29">
        <f>'Assignments&amp;Others'!AK56</f>
        <v>0</v>
      </c>
      <c r="K51" s="30">
        <f t="shared" si="1"/>
        <v>71</v>
      </c>
      <c r="L51" s="20"/>
      <c r="M51" s="29">
        <f>Tests!BA55</f>
        <v>2</v>
      </c>
      <c r="N51" s="29">
        <f>'Assignments&amp;Others'!AL56</f>
        <v>0</v>
      </c>
      <c r="O51" s="29">
        <f>'Assignments&amp;Others'!AM56</f>
        <v>0</v>
      </c>
      <c r="P51" s="30">
        <f t="shared" si="2"/>
        <v>10</v>
      </c>
      <c r="Q51" s="20"/>
      <c r="R51" s="29">
        <f>Tests!BB55</f>
        <v>6</v>
      </c>
      <c r="S51" s="29">
        <f>'Assignments&amp;Others'!AN56</f>
        <v>4.5</v>
      </c>
      <c r="T51" s="29">
        <f>'Assignments&amp;Others'!AO56</f>
        <v>0</v>
      </c>
      <c r="U51" s="30">
        <f t="shared" si="3"/>
        <v>54</v>
      </c>
      <c r="V51" s="20"/>
      <c r="W51" s="29">
        <f>Tests!BC55</f>
        <v>0</v>
      </c>
      <c r="X51" s="29">
        <f>'Assignments&amp;Others'!AP56</f>
        <v>4.5</v>
      </c>
      <c r="Y51" s="29">
        <f>'Assignments&amp;Others'!AQ56</f>
        <v>0</v>
      </c>
      <c r="Z51" s="30">
        <f t="shared" si="4"/>
        <v>90</v>
      </c>
      <c r="AA51" s="20"/>
      <c r="AB51" s="29">
        <f>IF($L$6&gt;5,Tests!BD55,"")</f>
        <v>0</v>
      </c>
      <c r="AC51" s="29">
        <f>IF($L$6&gt;5,'Assignments&amp;Others'!AR56,"")</f>
        <v>4.5</v>
      </c>
      <c r="AD51" s="29">
        <f>IF($L$6&gt;5,'Assignments&amp;Others'!AS56,"")</f>
        <v>0</v>
      </c>
      <c r="AE51" s="30">
        <f t="shared" si="5"/>
        <v>90</v>
      </c>
      <c r="AF51" s="20"/>
      <c r="AG51" s="29" t="str">
        <f>IF($L$6&gt;6,Tests!BE55,"")</f>
        <v/>
      </c>
      <c r="AH51" s="29" t="str">
        <f>IF($L$6&gt;6,'Assignments&amp;Others'!AT56,"")</f>
        <v/>
      </c>
      <c r="AI51" s="29" t="str">
        <f>IF($L$6&gt;6,'Assignments&amp;Others'!AU56,"")</f>
        <v/>
      </c>
      <c r="AJ51" s="30" t="str">
        <f t="shared" si="6"/>
        <v/>
      </c>
      <c r="AK51" s="31"/>
      <c r="AL51" s="91"/>
    </row>
    <row r="52" spans="1:38" ht="12" customHeight="1" x14ac:dyDescent="0.25">
      <c r="A52" s="27">
        <f>IF(ISBLANK(Tests!A56),"",Tests!A56)</f>
        <v>41</v>
      </c>
      <c r="B52" s="28" t="str">
        <f>IF(ISBLANK(Tests!B56),"",Tests!B56)</f>
        <v>NISHWA  FATHIMA</v>
      </c>
      <c r="C52" s="29">
        <f>Tests!AY56</f>
        <v>15</v>
      </c>
      <c r="D52" s="29">
        <f>'Assignments&amp;Others'!AH57</f>
        <v>3</v>
      </c>
      <c r="E52" s="29">
        <f>'Assignments&amp;Others'!AI57</f>
        <v>0</v>
      </c>
      <c r="F52" s="30">
        <f t="shared" si="0"/>
        <v>69</v>
      </c>
      <c r="G52" s="31"/>
      <c r="H52" s="29">
        <f>Tests!AZ56</f>
        <v>15</v>
      </c>
      <c r="I52" s="29">
        <f>'Assignments&amp;Others'!AJ57</f>
        <v>5</v>
      </c>
      <c r="J52" s="29">
        <f>'Assignments&amp;Others'!AK57</f>
        <v>0</v>
      </c>
      <c r="K52" s="30">
        <f t="shared" si="1"/>
        <v>85</v>
      </c>
      <c r="L52" s="20"/>
      <c r="M52" s="29">
        <f>Tests!BA56</f>
        <v>6</v>
      </c>
      <c r="N52" s="29">
        <f>'Assignments&amp;Others'!AL57</f>
        <v>0</v>
      </c>
      <c r="O52" s="29">
        <f>'Assignments&amp;Others'!AM57</f>
        <v>0</v>
      </c>
      <c r="P52" s="30">
        <f t="shared" si="2"/>
        <v>30</v>
      </c>
      <c r="Q52" s="20"/>
      <c r="R52" s="29">
        <f>Tests!BB56</f>
        <v>4</v>
      </c>
      <c r="S52" s="29">
        <f>'Assignments&amp;Others'!AN57</f>
        <v>5</v>
      </c>
      <c r="T52" s="29">
        <f>'Assignments&amp;Others'!AO57</f>
        <v>0</v>
      </c>
      <c r="U52" s="30">
        <f t="shared" si="3"/>
        <v>52</v>
      </c>
      <c r="V52" s="20"/>
      <c r="W52" s="29">
        <f>Tests!BC56</f>
        <v>0</v>
      </c>
      <c r="X52" s="29">
        <f>'Assignments&amp;Others'!AP57</f>
        <v>5</v>
      </c>
      <c r="Y52" s="29">
        <f>'Assignments&amp;Others'!AQ57</f>
        <v>0</v>
      </c>
      <c r="Z52" s="30">
        <f t="shared" si="4"/>
        <v>100</v>
      </c>
      <c r="AA52" s="20"/>
      <c r="AB52" s="29">
        <f>IF($L$6&gt;5,Tests!BD56,"")</f>
        <v>0</v>
      </c>
      <c r="AC52" s="29">
        <f>IF($L$6&gt;5,'Assignments&amp;Others'!AR57,"")</f>
        <v>5</v>
      </c>
      <c r="AD52" s="29">
        <f>IF($L$6&gt;5,'Assignments&amp;Others'!AS57,"")</f>
        <v>0</v>
      </c>
      <c r="AE52" s="30">
        <f t="shared" si="5"/>
        <v>100</v>
      </c>
      <c r="AF52" s="20"/>
      <c r="AG52" s="29" t="str">
        <f>IF($L$6&gt;6,Tests!BE56,"")</f>
        <v/>
      </c>
      <c r="AH52" s="29" t="str">
        <f>IF($L$6&gt;6,'Assignments&amp;Others'!AT57,"")</f>
        <v/>
      </c>
      <c r="AI52" s="29" t="str">
        <f>IF($L$6&gt;6,'Assignments&amp;Others'!AU57,"")</f>
        <v/>
      </c>
      <c r="AJ52" s="30" t="str">
        <f t="shared" si="6"/>
        <v/>
      </c>
      <c r="AK52" s="31"/>
      <c r="AL52" s="91"/>
    </row>
    <row r="53" spans="1:38" ht="12" customHeight="1" x14ac:dyDescent="0.25">
      <c r="A53" s="27">
        <f>IF(ISBLANK(Tests!A57),"",Tests!A57)</f>
        <v>42</v>
      </c>
      <c r="B53" s="28" t="str">
        <f>IF(ISBLANK(Tests!B57),"",Tests!B57)</f>
        <v>NITHA CHALIL FATHIMA</v>
      </c>
      <c r="C53" s="29">
        <f>Tests!AY57</f>
        <v>9.5</v>
      </c>
      <c r="D53" s="29">
        <f>'Assignments&amp;Others'!AH58</f>
        <v>5</v>
      </c>
      <c r="E53" s="29">
        <f>'Assignments&amp;Others'!AI58</f>
        <v>0</v>
      </c>
      <c r="F53" s="30">
        <f t="shared" si="0"/>
        <v>69</v>
      </c>
      <c r="G53" s="31"/>
      <c r="H53" s="29">
        <f>Tests!AZ57</f>
        <v>14.5</v>
      </c>
      <c r="I53" s="29">
        <f>'Assignments&amp;Others'!AJ58</f>
        <v>5</v>
      </c>
      <c r="J53" s="29">
        <f>'Assignments&amp;Others'!AK58</f>
        <v>0</v>
      </c>
      <c r="K53" s="30">
        <f t="shared" si="1"/>
        <v>84</v>
      </c>
      <c r="L53" s="20"/>
      <c r="M53" s="29">
        <f>Tests!BA57</f>
        <v>13.5</v>
      </c>
      <c r="N53" s="29">
        <f>'Assignments&amp;Others'!AL58</f>
        <v>0</v>
      </c>
      <c r="O53" s="29">
        <f>'Assignments&amp;Others'!AM58</f>
        <v>0</v>
      </c>
      <c r="P53" s="30">
        <f t="shared" si="2"/>
        <v>68</v>
      </c>
      <c r="Q53" s="20"/>
      <c r="R53" s="29">
        <f>Tests!BB57</f>
        <v>14.5</v>
      </c>
      <c r="S53" s="29">
        <f>'Assignments&amp;Others'!AN58</f>
        <v>5</v>
      </c>
      <c r="T53" s="29">
        <f>'Assignments&amp;Others'!AO58</f>
        <v>0</v>
      </c>
      <c r="U53" s="30">
        <f t="shared" si="3"/>
        <v>84</v>
      </c>
      <c r="V53" s="20"/>
      <c r="W53" s="29">
        <f>Tests!BC57</f>
        <v>0</v>
      </c>
      <c r="X53" s="29">
        <f>'Assignments&amp;Others'!AP58</f>
        <v>5</v>
      </c>
      <c r="Y53" s="29">
        <f>'Assignments&amp;Others'!AQ58</f>
        <v>0</v>
      </c>
      <c r="Z53" s="30">
        <f t="shared" si="4"/>
        <v>100</v>
      </c>
      <c r="AA53" s="20"/>
      <c r="AB53" s="29">
        <f>IF($L$6&gt;5,Tests!BD57,"")</f>
        <v>0</v>
      </c>
      <c r="AC53" s="29">
        <f>IF($L$6&gt;5,'Assignments&amp;Others'!AR58,"")</f>
        <v>5</v>
      </c>
      <c r="AD53" s="29">
        <f>IF($L$6&gt;5,'Assignments&amp;Others'!AS58,"")</f>
        <v>0</v>
      </c>
      <c r="AE53" s="30">
        <f t="shared" si="5"/>
        <v>100</v>
      </c>
      <c r="AF53" s="20"/>
      <c r="AG53" s="29" t="str">
        <f>IF($L$6&gt;6,Tests!BE57,"")</f>
        <v/>
      </c>
      <c r="AH53" s="29" t="str">
        <f>IF($L$6&gt;6,'Assignments&amp;Others'!AT58,"")</f>
        <v/>
      </c>
      <c r="AI53" s="29" t="str">
        <f>IF($L$6&gt;6,'Assignments&amp;Others'!AU58,"")</f>
        <v/>
      </c>
      <c r="AJ53" s="30" t="str">
        <f t="shared" si="6"/>
        <v/>
      </c>
      <c r="AK53" s="31"/>
      <c r="AL53" s="91"/>
    </row>
    <row r="54" spans="1:38" ht="12" customHeight="1" x14ac:dyDescent="0.25">
      <c r="A54" s="27">
        <f>IF(ISBLANK(Tests!A58),"",Tests!A58)</f>
        <v>43</v>
      </c>
      <c r="B54" s="28" t="str">
        <f>IF(ISBLANK(Tests!B58),"",Tests!B58)</f>
        <v>NITHIN  BENNY</v>
      </c>
      <c r="C54" s="29">
        <f>Tests!AY58</f>
        <v>13</v>
      </c>
      <c r="D54" s="29">
        <f>'Assignments&amp;Others'!AH59</f>
        <v>5</v>
      </c>
      <c r="E54" s="29">
        <f>'Assignments&amp;Others'!AI59</f>
        <v>0</v>
      </c>
      <c r="F54" s="30">
        <f t="shared" si="0"/>
        <v>79</v>
      </c>
      <c r="G54" s="31"/>
      <c r="H54" s="29">
        <f>Tests!AZ58</f>
        <v>12</v>
      </c>
      <c r="I54" s="29">
        <f>'Assignments&amp;Others'!AJ59</f>
        <v>4.5</v>
      </c>
      <c r="J54" s="29">
        <f>'Assignments&amp;Others'!AK59</f>
        <v>0</v>
      </c>
      <c r="K54" s="30">
        <f t="shared" si="1"/>
        <v>72</v>
      </c>
      <c r="L54" s="20"/>
      <c r="M54" s="29">
        <f>Tests!BA58</f>
        <v>5.5</v>
      </c>
      <c r="N54" s="29">
        <f>'Assignments&amp;Others'!AL59</f>
        <v>0</v>
      </c>
      <c r="O54" s="29">
        <f>'Assignments&amp;Others'!AM59</f>
        <v>0</v>
      </c>
      <c r="P54" s="30">
        <f t="shared" si="2"/>
        <v>28</v>
      </c>
      <c r="Q54" s="20"/>
      <c r="R54" s="29">
        <f>Tests!BB58</f>
        <v>2</v>
      </c>
      <c r="S54" s="29">
        <f>'Assignments&amp;Others'!AN59</f>
        <v>4.5</v>
      </c>
      <c r="T54" s="29">
        <f>'Assignments&amp;Others'!AO59</f>
        <v>0</v>
      </c>
      <c r="U54" s="30">
        <f t="shared" si="3"/>
        <v>42</v>
      </c>
      <c r="V54" s="20"/>
      <c r="W54" s="29">
        <f>Tests!BC58</f>
        <v>0</v>
      </c>
      <c r="X54" s="29">
        <f>'Assignments&amp;Others'!AP59</f>
        <v>4.5</v>
      </c>
      <c r="Y54" s="29">
        <f>'Assignments&amp;Others'!AQ59</f>
        <v>0</v>
      </c>
      <c r="Z54" s="30">
        <f t="shared" si="4"/>
        <v>90</v>
      </c>
      <c r="AA54" s="20"/>
      <c r="AB54" s="29">
        <f>IF($L$6&gt;5,Tests!BD58,"")</f>
        <v>0</v>
      </c>
      <c r="AC54" s="29">
        <f>IF($L$6&gt;5,'Assignments&amp;Others'!AR59,"")</f>
        <v>4.5</v>
      </c>
      <c r="AD54" s="29">
        <f>IF($L$6&gt;5,'Assignments&amp;Others'!AS59,"")</f>
        <v>0</v>
      </c>
      <c r="AE54" s="30">
        <f t="shared" si="5"/>
        <v>90</v>
      </c>
      <c r="AF54" s="20"/>
      <c r="AG54" s="29" t="str">
        <f>IF($L$6&gt;6,Tests!BE58,"")</f>
        <v/>
      </c>
      <c r="AH54" s="29" t="str">
        <f>IF($L$6&gt;6,'Assignments&amp;Others'!AT59,"")</f>
        <v/>
      </c>
      <c r="AI54" s="29" t="str">
        <f>IF($L$6&gt;6,'Assignments&amp;Others'!AU59,"")</f>
        <v/>
      </c>
      <c r="AJ54" s="30" t="str">
        <f t="shared" si="6"/>
        <v/>
      </c>
      <c r="AK54" s="31"/>
      <c r="AL54" s="91"/>
    </row>
    <row r="55" spans="1:38" ht="12" customHeight="1" x14ac:dyDescent="0.25">
      <c r="A55" s="27">
        <f>IF(ISBLANK(Tests!A59),"",Tests!A59)</f>
        <v>44</v>
      </c>
      <c r="B55" s="28" t="str">
        <f>IF(ISBLANK(Tests!B59),"",Tests!B59)</f>
        <v>PANCHAMI A MOHAN</v>
      </c>
      <c r="C55" s="29">
        <f>Tests!AY59</f>
        <v>19.5</v>
      </c>
      <c r="D55" s="29">
        <f>'Assignments&amp;Others'!AH60</f>
        <v>3</v>
      </c>
      <c r="E55" s="29">
        <f>'Assignments&amp;Others'!AI60</f>
        <v>0</v>
      </c>
      <c r="F55" s="30">
        <f t="shared" si="0"/>
        <v>83</v>
      </c>
      <c r="G55" s="31"/>
      <c r="H55" s="29">
        <f>Tests!AZ59</f>
        <v>19</v>
      </c>
      <c r="I55" s="29">
        <f>'Assignments&amp;Others'!AJ60</f>
        <v>5</v>
      </c>
      <c r="J55" s="29">
        <f>'Assignments&amp;Others'!AK60</f>
        <v>0</v>
      </c>
      <c r="K55" s="30">
        <f t="shared" si="1"/>
        <v>97</v>
      </c>
      <c r="L55" s="20"/>
      <c r="M55" s="29">
        <f>Tests!BA59</f>
        <v>12</v>
      </c>
      <c r="N55" s="29">
        <f>'Assignments&amp;Others'!AL60</f>
        <v>0</v>
      </c>
      <c r="O55" s="29">
        <f>'Assignments&amp;Others'!AM60</f>
        <v>0</v>
      </c>
      <c r="P55" s="30">
        <f t="shared" si="2"/>
        <v>60</v>
      </c>
      <c r="Q55" s="20"/>
      <c r="R55" s="29">
        <f>Tests!BB59</f>
        <v>20</v>
      </c>
      <c r="S55" s="29">
        <f>'Assignments&amp;Others'!AN60</f>
        <v>5</v>
      </c>
      <c r="T55" s="29">
        <f>'Assignments&amp;Others'!AO60</f>
        <v>0</v>
      </c>
      <c r="U55" s="30">
        <f t="shared" si="3"/>
        <v>100</v>
      </c>
      <c r="V55" s="20"/>
      <c r="W55" s="29">
        <f>Tests!BC59</f>
        <v>0</v>
      </c>
      <c r="X55" s="29">
        <f>'Assignments&amp;Others'!AP60</f>
        <v>5</v>
      </c>
      <c r="Y55" s="29">
        <f>'Assignments&amp;Others'!AQ60</f>
        <v>0</v>
      </c>
      <c r="Z55" s="30">
        <f t="shared" si="4"/>
        <v>100</v>
      </c>
      <c r="AA55" s="20"/>
      <c r="AB55" s="29">
        <f>IF($L$6&gt;5,Tests!BD59,"")</f>
        <v>0</v>
      </c>
      <c r="AC55" s="29">
        <f>IF($L$6&gt;5,'Assignments&amp;Others'!AR60,"")</f>
        <v>5</v>
      </c>
      <c r="AD55" s="29">
        <f>IF($L$6&gt;5,'Assignments&amp;Others'!AS60,"")</f>
        <v>0</v>
      </c>
      <c r="AE55" s="30">
        <f t="shared" si="5"/>
        <v>100</v>
      </c>
      <c r="AF55" s="20"/>
      <c r="AG55" s="29" t="str">
        <f>IF($L$6&gt;6,Tests!BE59,"")</f>
        <v/>
      </c>
      <c r="AH55" s="29" t="str">
        <f>IF($L$6&gt;6,'Assignments&amp;Others'!AT60,"")</f>
        <v/>
      </c>
      <c r="AI55" s="29" t="str">
        <f>IF($L$6&gt;6,'Assignments&amp;Others'!AU60,"")</f>
        <v/>
      </c>
      <c r="AJ55" s="30" t="str">
        <f t="shared" si="6"/>
        <v/>
      </c>
      <c r="AK55" s="31"/>
      <c r="AL55" s="91"/>
    </row>
    <row r="56" spans="1:38" ht="12" customHeight="1" x14ac:dyDescent="0.25">
      <c r="A56" s="27">
        <f>IF(ISBLANK(Tests!A60),"",Tests!A60)</f>
        <v>45</v>
      </c>
      <c r="B56" s="28" t="str">
        <f>IF(ISBLANK(Tests!B60),"",Tests!B60)</f>
        <v>PRANAV   P.K</v>
      </c>
      <c r="C56" s="29">
        <f>Tests!AY60</f>
        <v>15</v>
      </c>
      <c r="D56" s="29">
        <f>'Assignments&amp;Others'!AH61</f>
        <v>5</v>
      </c>
      <c r="E56" s="29">
        <f>'Assignments&amp;Others'!AI61</f>
        <v>0</v>
      </c>
      <c r="F56" s="30">
        <f t="shared" si="0"/>
        <v>85</v>
      </c>
      <c r="G56" s="31"/>
      <c r="H56" s="29">
        <f>Tests!AZ60</f>
        <v>12.5</v>
      </c>
      <c r="I56" s="29">
        <f>'Assignments&amp;Others'!AJ61</f>
        <v>5</v>
      </c>
      <c r="J56" s="29">
        <f>'Assignments&amp;Others'!AK61</f>
        <v>0</v>
      </c>
      <c r="K56" s="30">
        <f t="shared" si="1"/>
        <v>78</v>
      </c>
      <c r="L56" s="20"/>
      <c r="M56" s="29">
        <f>Tests!BA60</f>
        <v>11</v>
      </c>
      <c r="N56" s="29">
        <f>'Assignments&amp;Others'!AL61</f>
        <v>0</v>
      </c>
      <c r="O56" s="29">
        <f>'Assignments&amp;Others'!AM61</f>
        <v>0</v>
      </c>
      <c r="P56" s="30">
        <f t="shared" si="2"/>
        <v>55</v>
      </c>
      <c r="Q56" s="20"/>
      <c r="R56" s="29">
        <f>Tests!BB60</f>
        <v>7</v>
      </c>
      <c r="S56" s="29">
        <f>'Assignments&amp;Others'!AN61</f>
        <v>5</v>
      </c>
      <c r="T56" s="29">
        <f>'Assignments&amp;Others'!AO61</f>
        <v>0</v>
      </c>
      <c r="U56" s="30">
        <f t="shared" si="3"/>
        <v>61</v>
      </c>
      <c r="V56" s="20"/>
      <c r="W56" s="29">
        <f>Tests!BC60</f>
        <v>0</v>
      </c>
      <c r="X56" s="29">
        <f>'Assignments&amp;Others'!AP61</f>
        <v>5</v>
      </c>
      <c r="Y56" s="29">
        <f>'Assignments&amp;Others'!AQ61</f>
        <v>0</v>
      </c>
      <c r="Z56" s="30">
        <f t="shared" si="4"/>
        <v>100</v>
      </c>
      <c r="AA56" s="20"/>
      <c r="AB56" s="29">
        <f>IF($L$6&gt;5,Tests!BD60,"")</f>
        <v>0</v>
      </c>
      <c r="AC56" s="29">
        <f>IF($L$6&gt;5,'Assignments&amp;Others'!AR61,"")</f>
        <v>5</v>
      </c>
      <c r="AD56" s="29">
        <f>IF($L$6&gt;5,'Assignments&amp;Others'!AS61,"")</f>
        <v>0</v>
      </c>
      <c r="AE56" s="30">
        <f t="shared" si="5"/>
        <v>100</v>
      </c>
      <c r="AF56" s="20"/>
      <c r="AG56" s="29" t="str">
        <f>IF($L$6&gt;6,Tests!BE60,"")</f>
        <v/>
      </c>
      <c r="AH56" s="29" t="str">
        <f>IF($L$6&gt;6,'Assignments&amp;Others'!AT61,"")</f>
        <v/>
      </c>
      <c r="AI56" s="29" t="str">
        <f>IF($L$6&gt;6,'Assignments&amp;Others'!AU61,"")</f>
        <v/>
      </c>
      <c r="AJ56" s="30" t="str">
        <f t="shared" si="6"/>
        <v/>
      </c>
      <c r="AK56" s="31"/>
      <c r="AL56" s="91"/>
    </row>
    <row r="57" spans="1:38" ht="12" customHeight="1" x14ac:dyDescent="0.25">
      <c r="A57" s="27">
        <f>IF(ISBLANK(Tests!A61),"",Tests!A61)</f>
        <v>46</v>
      </c>
      <c r="B57" s="28" t="str">
        <f>IF(ISBLANK(Tests!B61),"",Tests!B61)</f>
        <v>PREM  JYOTHI</v>
      </c>
      <c r="C57" s="29">
        <f>Tests!AY61</f>
        <v>18</v>
      </c>
      <c r="D57" s="29">
        <f>'Assignments&amp;Others'!AH62</f>
        <v>4</v>
      </c>
      <c r="E57" s="29">
        <f>'Assignments&amp;Others'!AI62</f>
        <v>0</v>
      </c>
      <c r="F57" s="30">
        <f t="shared" si="0"/>
        <v>86</v>
      </c>
      <c r="G57" s="31"/>
      <c r="H57" s="29">
        <f>Tests!AZ61</f>
        <v>8.5</v>
      </c>
      <c r="I57" s="29">
        <f>'Assignments&amp;Others'!AJ62</f>
        <v>4.5</v>
      </c>
      <c r="J57" s="29">
        <f>'Assignments&amp;Others'!AK62</f>
        <v>0</v>
      </c>
      <c r="K57" s="30">
        <f t="shared" si="1"/>
        <v>62</v>
      </c>
      <c r="L57" s="20"/>
      <c r="M57" s="29">
        <f>Tests!BA61</f>
        <v>9</v>
      </c>
      <c r="N57" s="29">
        <f>'Assignments&amp;Others'!AL62</f>
        <v>0</v>
      </c>
      <c r="O57" s="29">
        <f>'Assignments&amp;Others'!AM62</f>
        <v>0</v>
      </c>
      <c r="P57" s="30">
        <f t="shared" si="2"/>
        <v>45</v>
      </c>
      <c r="Q57" s="20"/>
      <c r="R57" s="29">
        <f>Tests!BB61</f>
        <v>12</v>
      </c>
      <c r="S57" s="29">
        <f>'Assignments&amp;Others'!AN62</f>
        <v>4.5</v>
      </c>
      <c r="T57" s="29">
        <f>'Assignments&amp;Others'!AO62</f>
        <v>0</v>
      </c>
      <c r="U57" s="30">
        <f t="shared" si="3"/>
        <v>72</v>
      </c>
      <c r="V57" s="20"/>
      <c r="W57" s="29">
        <f>Tests!BC61</f>
        <v>0</v>
      </c>
      <c r="X57" s="29">
        <f>'Assignments&amp;Others'!AP62</f>
        <v>4.5</v>
      </c>
      <c r="Y57" s="29">
        <f>'Assignments&amp;Others'!AQ62</f>
        <v>0</v>
      </c>
      <c r="Z57" s="30">
        <f t="shared" si="4"/>
        <v>90</v>
      </c>
      <c r="AA57" s="20"/>
      <c r="AB57" s="29">
        <f>IF($L$6&gt;5,Tests!BD61,"")</f>
        <v>0</v>
      </c>
      <c r="AC57" s="29">
        <f>IF($L$6&gt;5,'Assignments&amp;Others'!AR62,"")</f>
        <v>4.5</v>
      </c>
      <c r="AD57" s="29">
        <f>IF($L$6&gt;5,'Assignments&amp;Others'!AS62,"")</f>
        <v>0</v>
      </c>
      <c r="AE57" s="30">
        <f t="shared" si="5"/>
        <v>90</v>
      </c>
      <c r="AF57" s="20"/>
      <c r="AG57" s="29" t="str">
        <f>IF($L$6&gt;6,Tests!BE61,"")</f>
        <v/>
      </c>
      <c r="AH57" s="29" t="str">
        <f>IF($L$6&gt;6,'Assignments&amp;Others'!AT62,"")</f>
        <v/>
      </c>
      <c r="AI57" s="29" t="str">
        <f>IF($L$6&gt;6,'Assignments&amp;Others'!AU62,"")</f>
        <v/>
      </c>
      <c r="AJ57" s="30" t="str">
        <f t="shared" si="6"/>
        <v/>
      </c>
      <c r="AK57" s="31"/>
      <c r="AL57" s="91"/>
    </row>
    <row r="58" spans="1:38" ht="12" customHeight="1" x14ac:dyDescent="0.25">
      <c r="A58" s="27">
        <f>IF(ISBLANK(Tests!A62),"",Tests!A62)</f>
        <v>47</v>
      </c>
      <c r="B58" s="28" t="str">
        <f>IF(ISBLANK(Tests!B62),"",Tests!B62)</f>
        <v>RAHUL   A</v>
      </c>
      <c r="C58" s="29">
        <f>Tests!AY62</f>
        <v>12</v>
      </c>
      <c r="D58" s="29">
        <f>'Assignments&amp;Others'!AH63</f>
        <v>5</v>
      </c>
      <c r="E58" s="29">
        <f>'Assignments&amp;Others'!AI63</f>
        <v>0</v>
      </c>
      <c r="F58" s="30">
        <f t="shared" si="0"/>
        <v>76</v>
      </c>
      <c r="G58" s="31"/>
      <c r="H58" s="29">
        <f>Tests!AZ62</f>
        <v>11.5</v>
      </c>
      <c r="I58" s="29">
        <f>'Assignments&amp;Others'!AJ63</f>
        <v>3.5</v>
      </c>
      <c r="J58" s="29">
        <f>'Assignments&amp;Others'!AK63</f>
        <v>0</v>
      </c>
      <c r="K58" s="30">
        <f t="shared" si="1"/>
        <v>63</v>
      </c>
      <c r="L58" s="20"/>
      <c r="M58" s="29">
        <f>Tests!BA62</f>
        <v>7</v>
      </c>
      <c r="N58" s="29">
        <f>'Assignments&amp;Others'!AL63</f>
        <v>0</v>
      </c>
      <c r="O58" s="29">
        <f>'Assignments&amp;Others'!AM63</f>
        <v>0</v>
      </c>
      <c r="P58" s="30">
        <f t="shared" si="2"/>
        <v>35</v>
      </c>
      <c r="Q58" s="20"/>
      <c r="R58" s="29">
        <f>Tests!BB62</f>
        <v>0</v>
      </c>
      <c r="S58" s="29">
        <f>'Assignments&amp;Others'!AN63</f>
        <v>3.5</v>
      </c>
      <c r="T58" s="29">
        <f>'Assignments&amp;Others'!AO63</f>
        <v>0</v>
      </c>
      <c r="U58" s="30">
        <f t="shared" si="3"/>
        <v>28</v>
      </c>
      <c r="V58" s="20"/>
      <c r="W58" s="29">
        <f>Tests!BC62</f>
        <v>0</v>
      </c>
      <c r="X58" s="29">
        <f>'Assignments&amp;Others'!AP63</f>
        <v>3.5</v>
      </c>
      <c r="Y58" s="29">
        <f>'Assignments&amp;Others'!AQ63</f>
        <v>0</v>
      </c>
      <c r="Z58" s="30">
        <f t="shared" si="4"/>
        <v>70</v>
      </c>
      <c r="AA58" s="20"/>
      <c r="AB58" s="29">
        <f>IF($L$6&gt;5,Tests!BD62,"")</f>
        <v>0</v>
      </c>
      <c r="AC58" s="29">
        <f>IF($L$6&gt;5,'Assignments&amp;Others'!AR63,"")</f>
        <v>3.5</v>
      </c>
      <c r="AD58" s="29">
        <f>IF($L$6&gt;5,'Assignments&amp;Others'!AS63,"")</f>
        <v>0</v>
      </c>
      <c r="AE58" s="30">
        <f t="shared" si="5"/>
        <v>70</v>
      </c>
      <c r="AF58" s="20"/>
      <c r="AG58" s="29" t="str">
        <f>IF($L$6&gt;6,Tests!BE62,"")</f>
        <v/>
      </c>
      <c r="AH58" s="29" t="str">
        <f>IF($L$6&gt;6,'Assignments&amp;Others'!AT63,"")</f>
        <v/>
      </c>
      <c r="AI58" s="29" t="str">
        <f>IF($L$6&gt;6,'Assignments&amp;Others'!AU63,"")</f>
        <v/>
      </c>
      <c r="AJ58" s="30" t="str">
        <f t="shared" si="6"/>
        <v/>
      </c>
      <c r="AK58" s="31"/>
      <c r="AL58" s="91"/>
    </row>
    <row r="59" spans="1:38" ht="12" customHeight="1" x14ac:dyDescent="0.25">
      <c r="A59" s="27">
        <f>IF(ISBLANK(Tests!A63),"",Tests!A63)</f>
        <v>48</v>
      </c>
      <c r="B59" s="28" t="str">
        <f>IF(ISBLANK(Tests!B63),"",Tests!B63)</f>
        <v>RASNA  K</v>
      </c>
      <c r="C59" s="29">
        <f>Tests!AY63</f>
        <v>12.5</v>
      </c>
      <c r="D59" s="29">
        <f>'Assignments&amp;Others'!AH64</f>
        <v>4</v>
      </c>
      <c r="E59" s="29">
        <f>'Assignments&amp;Others'!AI64</f>
        <v>0</v>
      </c>
      <c r="F59" s="30">
        <f t="shared" si="0"/>
        <v>70</v>
      </c>
      <c r="G59" s="31"/>
      <c r="H59" s="29">
        <f>Tests!AZ63</f>
        <v>6.5</v>
      </c>
      <c r="I59" s="29">
        <f>'Assignments&amp;Others'!AJ64</f>
        <v>4</v>
      </c>
      <c r="J59" s="29">
        <f>'Assignments&amp;Others'!AK64</f>
        <v>0</v>
      </c>
      <c r="K59" s="30">
        <f t="shared" si="1"/>
        <v>52</v>
      </c>
      <c r="L59" s="20"/>
      <c r="M59" s="29">
        <f>Tests!BA63</f>
        <v>3</v>
      </c>
      <c r="N59" s="29">
        <f>'Assignments&amp;Others'!AL64</f>
        <v>0</v>
      </c>
      <c r="O59" s="29">
        <f>'Assignments&amp;Others'!AM64</f>
        <v>0</v>
      </c>
      <c r="P59" s="30">
        <f t="shared" si="2"/>
        <v>15</v>
      </c>
      <c r="Q59" s="20"/>
      <c r="R59" s="29">
        <f>Tests!BB63</f>
        <v>2</v>
      </c>
      <c r="S59" s="29">
        <f>'Assignments&amp;Others'!AN64</f>
        <v>4</v>
      </c>
      <c r="T59" s="29">
        <f>'Assignments&amp;Others'!AO64</f>
        <v>0</v>
      </c>
      <c r="U59" s="30">
        <f t="shared" si="3"/>
        <v>38</v>
      </c>
      <c r="V59" s="20"/>
      <c r="W59" s="29">
        <f>Tests!BC63</f>
        <v>0</v>
      </c>
      <c r="X59" s="29">
        <f>'Assignments&amp;Others'!AP64</f>
        <v>4</v>
      </c>
      <c r="Y59" s="29">
        <f>'Assignments&amp;Others'!AQ64</f>
        <v>0</v>
      </c>
      <c r="Z59" s="30">
        <f t="shared" si="4"/>
        <v>80</v>
      </c>
      <c r="AA59" s="20"/>
      <c r="AB59" s="29">
        <f>IF($L$6&gt;5,Tests!BD63,"")</f>
        <v>0</v>
      </c>
      <c r="AC59" s="29">
        <f>IF($L$6&gt;5,'Assignments&amp;Others'!AR64,"")</f>
        <v>4</v>
      </c>
      <c r="AD59" s="29">
        <f>IF($L$6&gt;5,'Assignments&amp;Others'!AS64,"")</f>
        <v>0</v>
      </c>
      <c r="AE59" s="30">
        <f t="shared" si="5"/>
        <v>80</v>
      </c>
      <c r="AF59" s="20"/>
      <c r="AG59" s="29" t="str">
        <f>IF($L$6&gt;6,Tests!BE63,"")</f>
        <v/>
      </c>
      <c r="AH59" s="29" t="str">
        <f>IF($L$6&gt;6,'Assignments&amp;Others'!AT64,"")</f>
        <v/>
      </c>
      <c r="AI59" s="29" t="str">
        <f>IF($L$6&gt;6,'Assignments&amp;Others'!AU64,"")</f>
        <v/>
      </c>
      <c r="AJ59" s="30" t="str">
        <f t="shared" si="6"/>
        <v/>
      </c>
      <c r="AK59" s="31"/>
      <c r="AL59" s="91"/>
    </row>
    <row r="60" spans="1:38" ht="12" customHeight="1" x14ac:dyDescent="0.25">
      <c r="A60" s="27">
        <f>IF(ISBLANK(Tests!A64),"",Tests!A64)</f>
        <v>49</v>
      </c>
      <c r="B60" s="28" t="str">
        <f>IF(ISBLANK(Tests!B64),"",Tests!B64)</f>
        <v>RESHMA   JOSHY</v>
      </c>
      <c r="C60" s="29">
        <f>Tests!AY64</f>
        <v>16.5</v>
      </c>
      <c r="D60" s="29">
        <f>'Assignments&amp;Others'!AH65</f>
        <v>3.5</v>
      </c>
      <c r="E60" s="29">
        <f>'Assignments&amp;Others'!AI65</f>
        <v>0</v>
      </c>
      <c r="F60" s="30">
        <f t="shared" si="0"/>
        <v>78</v>
      </c>
      <c r="G60" s="31"/>
      <c r="H60" s="29">
        <f>Tests!AZ64</f>
        <v>13.5</v>
      </c>
      <c r="I60" s="29">
        <f>'Assignments&amp;Others'!AJ65</f>
        <v>5</v>
      </c>
      <c r="J60" s="29">
        <f>'Assignments&amp;Others'!AK65</f>
        <v>0</v>
      </c>
      <c r="K60" s="30">
        <f t="shared" si="1"/>
        <v>81</v>
      </c>
      <c r="L60" s="20"/>
      <c r="M60" s="29">
        <f>Tests!BA64</f>
        <v>12</v>
      </c>
      <c r="N60" s="29">
        <f>'Assignments&amp;Others'!AL65</f>
        <v>0</v>
      </c>
      <c r="O60" s="29">
        <f>'Assignments&amp;Others'!AM65</f>
        <v>0</v>
      </c>
      <c r="P60" s="30">
        <f t="shared" si="2"/>
        <v>60</v>
      </c>
      <c r="Q60" s="20"/>
      <c r="R60" s="29">
        <f>Tests!BB64</f>
        <v>13</v>
      </c>
      <c r="S60" s="29">
        <f>'Assignments&amp;Others'!AN65</f>
        <v>5</v>
      </c>
      <c r="T60" s="29">
        <f>'Assignments&amp;Others'!AO65</f>
        <v>0</v>
      </c>
      <c r="U60" s="30">
        <f t="shared" si="3"/>
        <v>79</v>
      </c>
      <c r="V60" s="20"/>
      <c r="W60" s="29">
        <f>Tests!BC64</f>
        <v>0</v>
      </c>
      <c r="X60" s="29">
        <f>'Assignments&amp;Others'!AP65</f>
        <v>5</v>
      </c>
      <c r="Y60" s="29">
        <f>'Assignments&amp;Others'!AQ65</f>
        <v>0</v>
      </c>
      <c r="Z60" s="30">
        <f t="shared" si="4"/>
        <v>100</v>
      </c>
      <c r="AA60" s="20"/>
      <c r="AB60" s="29">
        <f>IF($L$6&gt;5,Tests!BD64,"")</f>
        <v>0</v>
      </c>
      <c r="AC60" s="29">
        <f>IF($L$6&gt;5,'Assignments&amp;Others'!AR65,"")</f>
        <v>5</v>
      </c>
      <c r="AD60" s="29">
        <f>IF($L$6&gt;5,'Assignments&amp;Others'!AS65,"")</f>
        <v>0</v>
      </c>
      <c r="AE60" s="30">
        <f t="shared" si="5"/>
        <v>100</v>
      </c>
      <c r="AF60" s="20"/>
      <c r="AG60" s="29" t="str">
        <f>IF($L$6&gt;6,Tests!BE64,"")</f>
        <v/>
      </c>
      <c r="AH60" s="29" t="str">
        <f>IF($L$6&gt;6,'Assignments&amp;Others'!AT65,"")</f>
        <v/>
      </c>
      <c r="AI60" s="29" t="str">
        <f>IF($L$6&gt;6,'Assignments&amp;Others'!AU65,"")</f>
        <v/>
      </c>
      <c r="AJ60" s="30" t="str">
        <f t="shared" si="6"/>
        <v/>
      </c>
      <c r="AK60" s="31"/>
      <c r="AL60" s="91"/>
    </row>
    <row r="61" spans="1:38" ht="12" customHeight="1" x14ac:dyDescent="0.25">
      <c r="A61" s="27">
        <f>IF(ISBLANK(Tests!A65),"",Tests!A65)</f>
        <v>50</v>
      </c>
      <c r="B61" s="28" t="str">
        <f>IF(ISBLANK(Tests!B65),"",Tests!B65)</f>
        <v>RESHMA  REGHUNATH</v>
      </c>
      <c r="C61" s="29">
        <f>Tests!AY65</f>
        <v>14</v>
      </c>
      <c r="D61" s="29">
        <f>'Assignments&amp;Others'!AH66</f>
        <v>3</v>
      </c>
      <c r="E61" s="29">
        <f>'Assignments&amp;Others'!AI66</f>
        <v>0</v>
      </c>
      <c r="F61" s="30">
        <f t="shared" si="0"/>
        <v>66</v>
      </c>
      <c r="G61" s="31"/>
      <c r="H61" s="29">
        <f>Tests!AZ65</f>
        <v>14</v>
      </c>
      <c r="I61" s="29">
        <f>'Assignments&amp;Others'!AJ66</f>
        <v>5</v>
      </c>
      <c r="J61" s="29">
        <f>'Assignments&amp;Others'!AK66</f>
        <v>0</v>
      </c>
      <c r="K61" s="30">
        <f t="shared" si="1"/>
        <v>82</v>
      </c>
      <c r="L61" s="20"/>
      <c r="M61" s="29">
        <f>Tests!BA65</f>
        <v>7.5</v>
      </c>
      <c r="N61" s="29">
        <f>'Assignments&amp;Others'!AL66</f>
        <v>0</v>
      </c>
      <c r="O61" s="29">
        <f>'Assignments&amp;Others'!AM66</f>
        <v>0</v>
      </c>
      <c r="P61" s="30">
        <f t="shared" si="2"/>
        <v>38</v>
      </c>
      <c r="Q61" s="20"/>
      <c r="R61" s="29">
        <f>Tests!BB65</f>
        <v>14.5</v>
      </c>
      <c r="S61" s="29">
        <f>'Assignments&amp;Others'!AN66</f>
        <v>5</v>
      </c>
      <c r="T61" s="29">
        <f>'Assignments&amp;Others'!AO66</f>
        <v>0</v>
      </c>
      <c r="U61" s="30">
        <f t="shared" si="3"/>
        <v>84</v>
      </c>
      <c r="V61" s="20"/>
      <c r="W61" s="29">
        <f>Tests!BC65</f>
        <v>0</v>
      </c>
      <c r="X61" s="29">
        <f>'Assignments&amp;Others'!AP66</f>
        <v>5</v>
      </c>
      <c r="Y61" s="29">
        <f>'Assignments&amp;Others'!AQ66</f>
        <v>0</v>
      </c>
      <c r="Z61" s="30">
        <f t="shared" si="4"/>
        <v>100</v>
      </c>
      <c r="AA61" s="20"/>
      <c r="AB61" s="29">
        <f>IF($L$6&gt;5,Tests!BD65,"")</f>
        <v>0</v>
      </c>
      <c r="AC61" s="29">
        <f>IF($L$6&gt;5,'Assignments&amp;Others'!AR66,"")</f>
        <v>5</v>
      </c>
      <c r="AD61" s="29">
        <f>IF($L$6&gt;5,'Assignments&amp;Others'!AS66,"")</f>
        <v>0</v>
      </c>
      <c r="AE61" s="30">
        <f t="shared" si="5"/>
        <v>100</v>
      </c>
      <c r="AF61" s="20"/>
      <c r="AG61" s="29" t="str">
        <f>IF($L$6&gt;6,Tests!BE65,"")</f>
        <v/>
      </c>
      <c r="AH61" s="29" t="str">
        <f>IF($L$6&gt;6,'Assignments&amp;Others'!AT66,"")</f>
        <v/>
      </c>
      <c r="AI61" s="29" t="str">
        <f>IF($L$6&gt;6,'Assignments&amp;Others'!AU66,"")</f>
        <v/>
      </c>
      <c r="AJ61" s="30" t="str">
        <f t="shared" si="6"/>
        <v/>
      </c>
      <c r="AK61" s="31"/>
      <c r="AL61" s="91"/>
    </row>
    <row r="62" spans="1:38" ht="12" customHeight="1" x14ac:dyDescent="0.25">
      <c r="A62" s="27">
        <f>IF(ISBLANK(Tests!A66),"",Tests!A66)</f>
        <v>51</v>
      </c>
      <c r="B62" s="28" t="str">
        <f>IF(ISBLANK(Tests!B66),"",Tests!B66)</f>
        <v>REVATHY  SURENDRAN</v>
      </c>
      <c r="C62" s="29">
        <f>Tests!AY66</f>
        <v>14</v>
      </c>
      <c r="D62" s="29">
        <f>'Assignments&amp;Others'!AH67</f>
        <v>5</v>
      </c>
      <c r="E62" s="29">
        <f>'Assignments&amp;Others'!AI67</f>
        <v>0</v>
      </c>
      <c r="F62" s="30">
        <f t="shared" si="0"/>
        <v>82</v>
      </c>
      <c r="G62" s="31"/>
      <c r="H62" s="29">
        <f>Tests!AZ66</f>
        <v>15</v>
      </c>
      <c r="I62" s="29">
        <f>'Assignments&amp;Others'!AJ67</f>
        <v>5</v>
      </c>
      <c r="J62" s="29">
        <f>'Assignments&amp;Others'!AK67</f>
        <v>0</v>
      </c>
      <c r="K62" s="30">
        <f t="shared" si="1"/>
        <v>85</v>
      </c>
      <c r="L62" s="20"/>
      <c r="M62" s="29">
        <f>Tests!BA66</f>
        <v>9.5</v>
      </c>
      <c r="N62" s="29">
        <f>'Assignments&amp;Others'!AL67</f>
        <v>0</v>
      </c>
      <c r="O62" s="29">
        <f>'Assignments&amp;Others'!AM67</f>
        <v>0</v>
      </c>
      <c r="P62" s="30">
        <f t="shared" si="2"/>
        <v>48</v>
      </c>
      <c r="Q62" s="20"/>
      <c r="R62" s="29">
        <f>Tests!BB66</f>
        <v>12.5</v>
      </c>
      <c r="S62" s="29">
        <f>'Assignments&amp;Others'!AN67</f>
        <v>5</v>
      </c>
      <c r="T62" s="29">
        <f>'Assignments&amp;Others'!AO67</f>
        <v>0</v>
      </c>
      <c r="U62" s="30">
        <f t="shared" si="3"/>
        <v>78</v>
      </c>
      <c r="V62" s="20"/>
      <c r="W62" s="29">
        <f>Tests!BC66</f>
        <v>0</v>
      </c>
      <c r="X62" s="29">
        <f>'Assignments&amp;Others'!AP67</f>
        <v>5</v>
      </c>
      <c r="Y62" s="29">
        <f>'Assignments&amp;Others'!AQ67</f>
        <v>0</v>
      </c>
      <c r="Z62" s="30">
        <f t="shared" si="4"/>
        <v>100</v>
      </c>
      <c r="AA62" s="20"/>
      <c r="AB62" s="29">
        <f>IF($L$6&gt;5,Tests!BD66,"")</f>
        <v>0</v>
      </c>
      <c r="AC62" s="29">
        <f>IF($L$6&gt;5,'Assignments&amp;Others'!AR67,"")</f>
        <v>5</v>
      </c>
      <c r="AD62" s="29">
        <f>IF($L$6&gt;5,'Assignments&amp;Others'!AS67,"")</f>
        <v>0</v>
      </c>
      <c r="AE62" s="30">
        <f t="shared" si="5"/>
        <v>100</v>
      </c>
      <c r="AF62" s="20"/>
      <c r="AG62" s="29" t="str">
        <f>IF($L$6&gt;6,Tests!BE66,"")</f>
        <v/>
      </c>
      <c r="AH62" s="29" t="str">
        <f>IF($L$6&gt;6,'Assignments&amp;Others'!AT67,"")</f>
        <v/>
      </c>
      <c r="AI62" s="29" t="str">
        <f>IF($L$6&gt;6,'Assignments&amp;Others'!AU67,"")</f>
        <v/>
      </c>
      <c r="AJ62" s="30" t="str">
        <f t="shared" si="6"/>
        <v/>
      </c>
      <c r="AK62" s="31"/>
      <c r="AL62" s="91"/>
    </row>
    <row r="63" spans="1:38" ht="12" customHeight="1" x14ac:dyDescent="0.25">
      <c r="A63" s="27">
        <f>IF(ISBLANK(Tests!A67),"",Tests!A67)</f>
        <v>52</v>
      </c>
      <c r="B63" s="28" t="str">
        <f>IF(ISBLANK(Tests!B67),"",Tests!B67)</f>
        <v>ROHITH  R NAIR</v>
      </c>
      <c r="C63" s="29">
        <f>Tests!AY67</f>
        <v>18</v>
      </c>
      <c r="D63" s="29">
        <f>'Assignments&amp;Others'!AH68</f>
        <v>4.5</v>
      </c>
      <c r="E63" s="29">
        <f>'Assignments&amp;Others'!AI68</f>
        <v>0</v>
      </c>
      <c r="F63" s="30">
        <f t="shared" si="0"/>
        <v>90</v>
      </c>
      <c r="G63" s="31"/>
      <c r="H63" s="29">
        <f>Tests!AZ67</f>
        <v>16</v>
      </c>
      <c r="I63" s="29">
        <f>'Assignments&amp;Others'!AJ68</f>
        <v>5</v>
      </c>
      <c r="J63" s="29">
        <f>'Assignments&amp;Others'!AK68</f>
        <v>0</v>
      </c>
      <c r="K63" s="30">
        <f t="shared" si="1"/>
        <v>88</v>
      </c>
      <c r="L63" s="20"/>
      <c r="M63" s="29">
        <f>Tests!BA67</f>
        <v>8.5</v>
      </c>
      <c r="N63" s="29">
        <f>'Assignments&amp;Others'!AL68</f>
        <v>0</v>
      </c>
      <c r="O63" s="29">
        <f>'Assignments&amp;Others'!AM68</f>
        <v>0</v>
      </c>
      <c r="P63" s="30">
        <f t="shared" si="2"/>
        <v>43</v>
      </c>
      <c r="Q63" s="20"/>
      <c r="R63" s="29">
        <f>Tests!BB67</f>
        <v>7</v>
      </c>
      <c r="S63" s="29">
        <f>'Assignments&amp;Others'!AN68</f>
        <v>5</v>
      </c>
      <c r="T63" s="29">
        <f>'Assignments&amp;Others'!AO68</f>
        <v>0</v>
      </c>
      <c r="U63" s="30">
        <f t="shared" si="3"/>
        <v>61</v>
      </c>
      <c r="V63" s="20"/>
      <c r="W63" s="29">
        <f>Tests!BC67</f>
        <v>0</v>
      </c>
      <c r="X63" s="29">
        <f>'Assignments&amp;Others'!AP68</f>
        <v>5</v>
      </c>
      <c r="Y63" s="29">
        <f>'Assignments&amp;Others'!AQ68</f>
        <v>0</v>
      </c>
      <c r="Z63" s="30">
        <f t="shared" si="4"/>
        <v>100</v>
      </c>
      <c r="AA63" s="20"/>
      <c r="AB63" s="29">
        <f>IF($L$6&gt;5,Tests!BD67,"")</f>
        <v>0</v>
      </c>
      <c r="AC63" s="29">
        <f>IF($L$6&gt;5,'Assignments&amp;Others'!AR68,"")</f>
        <v>5</v>
      </c>
      <c r="AD63" s="29">
        <f>IF($L$6&gt;5,'Assignments&amp;Others'!AS68,"")</f>
        <v>0</v>
      </c>
      <c r="AE63" s="30">
        <f t="shared" si="5"/>
        <v>100</v>
      </c>
      <c r="AF63" s="20"/>
      <c r="AG63" s="29" t="str">
        <f>IF($L$6&gt;6,Tests!BE67,"")</f>
        <v/>
      </c>
      <c r="AH63" s="29" t="str">
        <f>IF($L$6&gt;6,'Assignments&amp;Others'!AT68,"")</f>
        <v/>
      </c>
      <c r="AI63" s="29" t="str">
        <f>IF($L$6&gt;6,'Assignments&amp;Others'!AU68,"")</f>
        <v/>
      </c>
      <c r="AJ63" s="30" t="str">
        <f t="shared" si="6"/>
        <v/>
      </c>
      <c r="AK63" s="31"/>
      <c r="AL63" s="91"/>
    </row>
    <row r="64" spans="1:38" ht="12" customHeight="1" x14ac:dyDescent="0.25">
      <c r="A64" s="27">
        <f>IF(ISBLANK(Tests!A68),"",Tests!A68)</f>
        <v>53</v>
      </c>
      <c r="B64" s="28" t="str">
        <f>IF(ISBLANK(Tests!B68),"",Tests!B68)</f>
        <v>ROSE MARY ABRAHAM</v>
      </c>
      <c r="C64" s="29">
        <f>Tests!AY68</f>
        <v>19</v>
      </c>
      <c r="D64" s="29">
        <f>'Assignments&amp;Others'!AH69</f>
        <v>5</v>
      </c>
      <c r="E64" s="29">
        <f>'Assignments&amp;Others'!AI69</f>
        <v>0</v>
      </c>
      <c r="F64" s="30">
        <f t="shared" si="0"/>
        <v>97</v>
      </c>
      <c r="G64" s="31"/>
      <c r="H64" s="29">
        <f>Tests!AZ68</f>
        <v>18</v>
      </c>
      <c r="I64" s="29">
        <f>'Assignments&amp;Others'!AJ69</f>
        <v>5</v>
      </c>
      <c r="J64" s="29">
        <f>'Assignments&amp;Others'!AK69</f>
        <v>0</v>
      </c>
      <c r="K64" s="30">
        <f t="shared" si="1"/>
        <v>94</v>
      </c>
      <c r="L64" s="20"/>
      <c r="M64" s="29">
        <f>Tests!BA68</f>
        <v>12</v>
      </c>
      <c r="N64" s="29">
        <f>'Assignments&amp;Others'!AL69</f>
        <v>0</v>
      </c>
      <c r="O64" s="29">
        <f>'Assignments&amp;Others'!AM69</f>
        <v>0</v>
      </c>
      <c r="P64" s="30">
        <f t="shared" si="2"/>
        <v>60</v>
      </c>
      <c r="Q64" s="20"/>
      <c r="R64" s="29">
        <f>Tests!BB68</f>
        <v>10</v>
      </c>
      <c r="S64" s="29">
        <f>'Assignments&amp;Others'!AN69</f>
        <v>5</v>
      </c>
      <c r="T64" s="29">
        <f>'Assignments&amp;Others'!AO69</f>
        <v>0</v>
      </c>
      <c r="U64" s="30">
        <f t="shared" si="3"/>
        <v>70</v>
      </c>
      <c r="V64" s="20"/>
      <c r="W64" s="29">
        <f>Tests!BC68</f>
        <v>0</v>
      </c>
      <c r="X64" s="29">
        <f>'Assignments&amp;Others'!AP69</f>
        <v>5</v>
      </c>
      <c r="Y64" s="29">
        <f>'Assignments&amp;Others'!AQ69</f>
        <v>0</v>
      </c>
      <c r="Z64" s="30">
        <f t="shared" si="4"/>
        <v>100</v>
      </c>
      <c r="AA64" s="20"/>
      <c r="AB64" s="29">
        <f>IF($L$6&gt;5,Tests!BD68,"")</f>
        <v>0</v>
      </c>
      <c r="AC64" s="29">
        <f>IF($L$6&gt;5,'Assignments&amp;Others'!AR69,"")</f>
        <v>5</v>
      </c>
      <c r="AD64" s="29">
        <f>IF($L$6&gt;5,'Assignments&amp;Others'!AS69,"")</f>
        <v>0</v>
      </c>
      <c r="AE64" s="30">
        <f t="shared" si="5"/>
        <v>100</v>
      </c>
      <c r="AF64" s="20"/>
      <c r="AG64" s="29" t="str">
        <f>IF($L$6&gt;6,Tests!BE68,"")</f>
        <v/>
      </c>
      <c r="AH64" s="29" t="str">
        <f>IF($L$6&gt;6,'Assignments&amp;Others'!AT69,"")</f>
        <v/>
      </c>
      <c r="AI64" s="29" t="str">
        <f>IF($L$6&gt;6,'Assignments&amp;Others'!AU69,"")</f>
        <v/>
      </c>
      <c r="AJ64" s="30" t="str">
        <f t="shared" si="6"/>
        <v/>
      </c>
      <c r="AK64" s="31"/>
      <c r="AL64" s="91"/>
    </row>
    <row r="65" spans="1:38" ht="12" customHeight="1" x14ac:dyDescent="0.25">
      <c r="A65" s="27">
        <f>IF(ISBLANK(Tests!A69),"",Tests!A69)</f>
        <v>54</v>
      </c>
      <c r="B65" s="28" t="str">
        <f>IF(ISBLANK(Tests!B69),"",Tests!B69)</f>
        <v>SAHEER  S</v>
      </c>
      <c r="C65" s="29">
        <f>Tests!AY69</f>
        <v>11</v>
      </c>
      <c r="D65" s="29">
        <f>'Assignments&amp;Others'!AH70</f>
        <v>4</v>
      </c>
      <c r="E65" s="29">
        <f>'Assignments&amp;Others'!AI70</f>
        <v>0</v>
      </c>
      <c r="F65" s="30">
        <f t="shared" si="0"/>
        <v>65</v>
      </c>
      <c r="G65" s="31"/>
      <c r="H65" s="29">
        <f>Tests!AZ69</f>
        <v>11.5</v>
      </c>
      <c r="I65" s="29">
        <f>'Assignments&amp;Others'!AJ70</f>
        <v>5</v>
      </c>
      <c r="J65" s="29">
        <f>'Assignments&amp;Others'!AK70</f>
        <v>0</v>
      </c>
      <c r="K65" s="30">
        <f t="shared" si="1"/>
        <v>75</v>
      </c>
      <c r="L65" s="20"/>
      <c r="M65" s="29">
        <f>Tests!BA69</f>
        <v>8</v>
      </c>
      <c r="N65" s="29">
        <f>'Assignments&amp;Others'!AL70</f>
        <v>0</v>
      </c>
      <c r="O65" s="29">
        <f>'Assignments&amp;Others'!AM70</f>
        <v>0</v>
      </c>
      <c r="P65" s="30">
        <f t="shared" si="2"/>
        <v>40</v>
      </c>
      <c r="Q65" s="20"/>
      <c r="R65" s="29">
        <f>Tests!BB69</f>
        <v>10</v>
      </c>
      <c r="S65" s="29">
        <f>'Assignments&amp;Others'!AN70</f>
        <v>5</v>
      </c>
      <c r="T65" s="29">
        <f>'Assignments&amp;Others'!AO70</f>
        <v>0</v>
      </c>
      <c r="U65" s="30">
        <f t="shared" si="3"/>
        <v>70</v>
      </c>
      <c r="V65" s="20"/>
      <c r="W65" s="29">
        <f>Tests!BC69</f>
        <v>0</v>
      </c>
      <c r="X65" s="29">
        <f>'Assignments&amp;Others'!AP70</f>
        <v>5</v>
      </c>
      <c r="Y65" s="29">
        <f>'Assignments&amp;Others'!AQ70</f>
        <v>0</v>
      </c>
      <c r="Z65" s="30">
        <f t="shared" si="4"/>
        <v>100</v>
      </c>
      <c r="AA65" s="20"/>
      <c r="AB65" s="29">
        <f>IF($L$6&gt;5,Tests!BD69,"")</f>
        <v>0</v>
      </c>
      <c r="AC65" s="29">
        <f>IF($L$6&gt;5,'Assignments&amp;Others'!AR70,"")</f>
        <v>5</v>
      </c>
      <c r="AD65" s="29">
        <f>IF($L$6&gt;5,'Assignments&amp;Others'!AS70,"")</f>
        <v>0</v>
      </c>
      <c r="AE65" s="30">
        <f t="shared" si="5"/>
        <v>100</v>
      </c>
      <c r="AF65" s="20"/>
      <c r="AG65" s="29" t="str">
        <f>IF($L$6&gt;6,Tests!BE69,"")</f>
        <v/>
      </c>
      <c r="AH65" s="29" t="str">
        <f>IF($L$6&gt;6,'Assignments&amp;Others'!AT70,"")</f>
        <v/>
      </c>
      <c r="AI65" s="29" t="str">
        <f>IF($L$6&gt;6,'Assignments&amp;Others'!AU70,"")</f>
        <v/>
      </c>
      <c r="AJ65" s="30" t="str">
        <f t="shared" si="6"/>
        <v/>
      </c>
      <c r="AK65" s="31"/>
      <c r="AL65" s="91"/>
    </row>
    <row r="66" spans="1:38" ht="12" customHeight="1" x14ac:dyDescent="0.25">
      <c r="A66" s="27">
        <f>IF(ISBLANK(Tests!A70),"",Tests!A70)</f>
        <v>55</v>
      </c>
      <c r="B66" s="28" t="str">
        <f>IF(ISBLANK(Tests!B70),"",Tests!B70)</f>
        <v>SARITHA K S</v>
      </c>
      <c r="C66" s="29">
        <f>Tests!AY70</f>
        <v>16</v>
      </c>
      <c r="D66" s="29">
        <f>'Assignments&amp;Others'!AH71</f>
        <v>5</v>
      </c>
      <c r="E66" s="29">
        <f>'Assignments&amp;Others'!AI71</f>
        <v>0</v>
      </c>
      <c r="F66" s="30">
        <f t="shared" si="0"/>
        <v>88</v>
      </c>
      <c r="G66" s="31"/>
      <c r="H66" s="29">
        <f>Tests!AZ70</f>
        <v>17</v>
      </c>
      <c r="I66" s="29">
        <f>'Assignments&amp;Others'!AJ71</f>
        <v>3</v>
      </c>
      <c r="J66" s="29">
        <f>'Assignments&amp;Others'!AK71</f>
        <v>0</v>
      </c>
      <c r="K66" s="30">
        <f t="shared" si="1"/>
        <v>75</v>
      </c>
      <c r="L66" s="20"/>
      <c r="M66" s="29">
        <f>Tests!BA70</f>
        <v>11.5</v>
      </c>
      <c r="N66" s="29">
        <f>'Assignments&amp;Others'!AL71</f>
        <v>0</v>
      </c>
      <c r="O66" s="29">
        <f>'Assignments&amp;Others'!AM71</f>
        <v>0</v>
      </c>
      <c r="P66" s="30">
        <f t="shared" si="2"/>
        <v>58</v>
      </c>
      <c r="Q66" s="20"/>
      <c r="R66" s="29">
        <f>Tests!BB70</f>
        <v>17.5</v>
      </c>
      <c r="S66" s="29">
        <f>'Assignments&amp;Others'!AN71</f>
        <v>3</v>
      </c>
      <c r="T66" s="29">
        <f>'Assignments&amp;Others'!AO71</f>
        <v>0</v>
      </c>
      <c r="U66" s="30">
        <f t="shared" si="3"/>
        <v>77</v>
      </c>
      <c r="V66" s="20"/>
      <c r="W66" s="29">
        <f>Tests!BC70</f>
        <v>0</v>
      </c>
      <c r="X66" s="29">
        <f>'Assignments&amp;Others'!AP71</f>
        <v>3</v>
      </c>
      <c r="Y66" s="29">
        <f>'Assignments&amp;Others'!AQ71</f>
        <v>0</v>
      </c>
      <c r="Z66" s="30">
        <f t="shared" si="4"/>
        <v>60</v>
      </c>
      <c r="AA66" s="20"/>
      <c r="AB66" s="29">
        <f>IF($L$6&gt;5,Tests!BD70,"")</f>
        <v>0</v>
      </c>
      <c r="AC66" s="29">
        <f>IF($L$6&gt;5,'Assignments&amp;Others'!AR71,"")</f>
        <v>3</v>
      </c>
      <c r="AD66" s="29">
        <f>IF($L$6&gt;5,'Assignments&amp;Others'!AS71,"")</f>
        <v>0</v>
      </c>
      <c r="AE66" s="30">
        <f t="shared" si="5"/>
        <v>60</v>
      </c>
      <c r="AF66" s="20"/>
      <c r="AG66" s="29" t="str">
        <f>IF($L$6&gt;6,Tests!BE70,"")</f>
        <v/>
      </c>
      <c r="AH66" s="29" t="str">
        <f>IF($L$6&gt;6,'Assignments&amp;Others'!AT71,"")</f>
        <v/>
      </c>
      <c r="AI66" s="29" t="str">
        <f>IF($L$6&gt;6,'Assignments&amp;Others'!AU71,"")</f>
        <v/>
      </c>
      <c r="AJ66" s="30" t="str">
        <f t="shared" si="6"/>
        <v/>
      </c>
      <c r="AK66" s="31"/>
      <c r="AL66" s="91"/>
    </row>
    <row r="67" spans="1:38" ht="12" customHeight="1" x14ac:dyDescent="0.25">
      <c r="A67" s="27">
        <f>IF(ISBLANK(Tests!A71),"",Tests!A71)</f>
        <v>56</v>
      </c>
      <c r="B67" s="28" t="str">
        <f>IF(ISBLANK(Tests!B71),"",Tests!B71)</f>
        <v>SHILPA  K V</v>
      </c>
      <c r="C67" s="29">
        <f>Tests!AY71</f>
        <v>8</v>
      </c>
      <c r="D67" s="29">
        <f>'Assignments&amp;Others'!AH72</f>
        <v>5</v>
      </c>
      <c r="E67" s="29">
        <f>'Assignments&amp;Others'!AI72</f>
        <v>0</v>
      </c>
      <c r="F67" s="30">
        <f t="shared" si="0"/>
        <v>64</v>
      </c>
      <c r="G67" s="31"/>
      <c r="H67" s="29">
        <f>Tests!AZ71</f>
        <v>12</v>
      </c>
      <c r="I67" s="29">
        <f>'Assignments&amp;Others'!AJ72</f>
        <v>4.5</v>
      </c>
      <c r="J67" s="29">
        <f>'Assignments&amp;Others'!AK72</f>
        <v>0</v>
      </c>
      <c r="K67" s="30">
        <f t="shared" si="1"/>
        <v>72</v>
      </c>
      <c r="L67" s="20"/>
      <c r="M67" s="29">
        <f>Tests!BA71</f>
        <v>5.5</v>
      </c>
      <c r="N67" s="29">
        <f>'Assignments&amp;Others'!AL72</f>
        <v>0</v>
      </c>
      <c r="O67" s="29">
        <f>'Assignments&amp;Others'!AM72</f>
        <v>0</v>
      </c>
      <c r="P67" s="30">
        <f t="shared" si="2"/>
        <v>28</v>
      </c>
      <c r="Q67" s="20"/>
      <c r="R67" s="29">
        <f>Tests!BB71</f>
        <v>0</v>
      </c>
      <c r="S67" s="29">
        <f>'Assignments&amp;Others'!AN72</f>
        <v>4.5</v>
      </c>
      <c r="T67" s="29">
        <f>'Assignments&amp;Others'!AO72</f>
        <v>0</v>
      </c>
      <c r="U67" s="30">
        <f t="shared" si="3"/>
        <v>36</v>
      </c>
      <c r="V67" s="20"/>
      <c r="W67" s="29">
        <f>Tests!BC71</f>
        <v>0</v>
      </c>
      <c r="X67" s="29">
        <f>'Assignments&amp;Others'!AP72</f>
        <v>4.5</v>
      </c>
      <c r="Y67" s="29">
        <f>'Assignments&amp;Others'!AQ72</f>
        <v>0</v>
      </c>
      <c r="Z67" s="30">
        <f t="shared" si="4"/>
        <v>90</v>
      </c>
      <c r="AA67" s="20"/>
      <c r="AB67" s="29">
        <f>IF($L$6&gt;5,Tests!BD71,"")</f>
        <v>0</v>
      </c>
      <c r="AC67" s="29">
        <f>IF($L$6&gt;5,'Assignments&amp;Others'!AR72,"")</f>
        <v>4.5</v>
      </c>
      <c r="AD67" s="29">
        <f>IF($L$6&gt;5,'Assignments&amp;Others'!AS72,"")</f>
        <v>0</v>
      </c>
      <c r="AE67" s="30">
        <f t="shared" si="5"/>
        <v>90</v>
      </c>
      <c r="AF67" s="20"/>
      <c r="AG67" s="29" t="str">
        <f>IF($L$6&gt;6,Tests!BE71,"")</f>
        <v/>
      </c>
      <c r="AH67" s="29" t="str">
        <f>IF($L$6&gt;6,'Assignments&amp;Others'!AT72,"")</f>
        <v/>
      </c>
      <c r="AI67" s="29" t="str">
        <f>IF($L$6&gt;6,'Assignments&amp;Others'!AU72,"")</f>
        <v/>
      </c>
      <c r="AJ67" s="30" t="str">
        <f t="shared" si="6"/>
        <v/>
      </c>
      <c r="AK67" s="31"/>
      <c r="AL67" s="91"/>
    </row>
    <row r="68" spans="1:38" ht="12" customHeight="1" x14ac:dyDescent="0.25">
      <c r="A68" s="27">
        <f>IF(ISBLANK(Tests!A72),"",Tests!A72)</f>
        <v>57</v>
      </c>
      <c r="B68" s="28" t="str">
        <f>IF(ISBLANK(Tests!B72),"",Tests!B72)</f>
        <v>SHILPA SREEDHAR K</v>
      </c>
      <c r="C68" s="29">
        <f>Tests!AY72</f>
        <v>10.5</v>
      </c>
      <c r="D68" s="29">
        <f>'Assignments&amp;Others'!AH73</f>
        <v>4.5</v>
      </c>
      <c r="E68" s="29">
        <f>'Assignments&amp;Others'!AI73</f>
        <v>0</v>
      </c>
      <c r="F68" s="30">
        <f t="shared" si="0"/>
        <v>68</v>
      </c>
      <c r="G68" s="31"/>
      <c r="H68" s="29">
        <f>Tests!AZ72</f>
        <v>12</v>
      </c>
      <c r="I68" s="29">
        <f>'Assignments&amp;Others'!AJ73</f>
        <v>5</v>
      </c>
      <c r="J68" s="29">
        <f>'Assignments&amp;Others'!AK73</f>
        <v>0</v>
      </c>
      <c r="K68" s="30">
        <f t="shared" si="1"/>
        <v>76</v>
      </c>
      <c r="L68" s="20"/>
      <c r="M68" s="29">
        <f>Tests!BA72</f>
        <v>5</v>
      </c>
      <c r="N68" s="29">
        <f>'Assignments&amp;Others'!AL73</f>
        <v>0</v>
      </c>
      <c r="O68" s="29">
        <f>'Assignments&amp;Others'!AM73</f>
        <v>0</v>
      </c>
      <c r="P68" s="30">
        <f t="shared" si="2"/>
        <v>25</v>
      </c>
      <c r="Q68" s="20"/>
      <c r="R68" s="29">
        <f>Tests!BB72</f>
        <v>8</v>
      </c>
      <c r="S68" s="29">
        <f>'Assignments&amp;Others'!AN73</f>
        <v>5</v>
      </c>
      <c r="T68" s="29">
        <f>'Assignments&amp;Others'!AO73</f>
        <v>0</v>
      </c>
      <c r="U68" s="30">
        <f t="shared" si="3"/>
        <v>64</v>
      </c>
      <c r="V68" s="20"/>
      <c r="W68" s="29">
        <f>Tests!BC72</f>
        <v>0</v>
      </c>
      <c r="X68" s="29">
        <f>'Assignments&amp;Others'!AP73</f>
        <v>5</v>
      </c>
      <c r="Y68" s="29">
        <f>'Assignments&amp;Others'!AQ73</f>
        <v>0</v>
      </c>
      <c r="Z68" s="30">
        <f t="shared" si="4"/>
        <v>100</v>
      </c>
      <c r="AA68" s="20"/>
      <c r="AB68" s="29">
        <f>IF($L$6&gt;5,Tests!BD72,"")</f>
        <v>0</v>
      </c>
      <c r="AC68" s="29">
        <f>IF($L$6&gt;5,'Assignments&amp;Others'!AR73,"")</f>
        <v>5</v>
      </c>
      <c r="AD68" s="29">
        <f>IF($L$6&gt;5,'Assignments&amp;Others'!AS73,"")</f>
        <v>0</v>
      </c>
      <c r="AE68" s="30">
        <f t="shared" si="5"/>
        <v>100</v>
      </c>
      <c r="AF68" s="20"/>
      <c r="AG68" s="29" t="str">
        <f>IF($L$6&gt;6,Tests!BE72,"")</f>
        <v/>
      </c>
      <c r="AH68" s="29" t="str">
        <f>IF($L$6&gt;6,'Assignments&amp;Others'!AT73,"")</f>
        <v/>
      </c>
      <c r="AI68" s="29" t="str">
        <f>IF($L$6&gt;6,'Assignments&amp;Others'!AU73,"")</f>
        <v/>
      </c>
      <c r="AJ68" s="30" t="str">
        <f t="shared" si="6"/>
        <v/>
      </c>
      <c r="AK68" s="31"/>
      <c r="AL68" s="91"/>
    </row>
    <row r="69" spans="1:38" ht="12" customHeight="1" x14ac:dyDescent="0.25">
      <c r="A69" s="27">
        <f>IF(ISBLANK(Tests!A73),"",Tests!A73)</f>
        <v>58</v>
      </c>
      <c r="B69" s="28" t="str">
        <f>IF(ISBLANK(Tests!B73),"",Tests!B73)</f>
        <v>SIJO  SAJI</v>
      </c>
      <c r="C69" s="29">
        <f>Tests!AY73</f>
        <v>16</v>
      </c>
      <c r="D69" s="29">
        <f>'Assignments&amp;Others'!AH74</f>
        <v>4.5</v>
      </c>
      <c r="E69" s="29">
        <f>'Assignments&amp;Others'!AI74</f>
        <v>0</v>
      </c>
      <c r="F69" s="30">
        <f t="shared" si="0"/>
        <v>84</v>
      </c>
      <c r="G69" s="31"/>
      <c r="H69" s="29">
        <f>Tests!AZ73</f>
        <v>15</v>
      </c>
      <c r="I69" s="29">
        <f>'Assignments&amp;Others'!AJ74</f>
        <v>5</v>
      </c>
      <c r="J69" s="29">
        <f>'Assignments&amp;Others'!AK74</f>
        <v>0</v>
      </c>
      <c r="K69" s="30">
        <f t="shared" si="1"/>
        <v>85</v>
      </c>
      <c r="L69" s="20"/>
      <c r="M69" s="29">
        <f>Tests!BA73</f>
        <v>14.5</v>
      </c>
      <c r="N69" s="29">
        <f>'Assignments&amp;Others'!AL74</f>
        <v>0</v>
      </c>
      <c r="O69" s="29">
        <f>'Assignments&amp;Others'!AM74</f>
        <v>0</v>
      </c>
      <c r="P69" s="30">
        <f t="shared" si="2"/>
        <v>73</v>
      </c>
      <c r="Q69" s="20"/>
      <c r="R69" s="29">
        <f>Tests!BB73</f>
        <v>17</v>
      </c>
      <c r="S69" s="29">
        <f>'Assignments&amp;Others'!AN74</f>
        <v>5</v>
      </c>
      <c r="T69" s="29">
        <f>'Assignments&amp;Others'!AO74</f>
        <v>0</v>
      </c>
      <c r="U69" s="30">
        <f t="shared" si="3"/>
        <v>91</v>
      </c>
      <c r="V69" s="20"/>
      <c r="W69" s="29">
        <f>Tests!BC73</f>
        <v>0</v>
      </c>
      <c r="X69" s="29">
        <f>'Assignments&amp;Others'!AP74</f>
        <v>5</v>
      </c>
      <c r="Y69" s="29">
        <f>'Assignments&amp;Others'!AQ74</f>
        <v>0</v>
      </c>
      <c r="Z69" s="30">
        <f t="shared" si="4"/>
        <v>100</v>
      </c>
      <c r="AA69" s="20"/>
      <c r="AB69" s="29">
        <f>IF($L$6&gt;5,Tests!BD73,"")</f>
        <v>0</v>
      </c>
      <c r="AC69" s="29">
        <f>IF($L$6&gt;5,'Assignments&amp;Others'!AR74,"")</f>
        <v>5</v>
      </c>
      <c r="AD69" s="29">
        <f>IF($L$6&gt;5,'Assignments&amp;Others'!AS74,"")</f>
        <v>0</v>
      </c>
      <c r="AE69" s="30">
        <f t="shared" si="5"/>
        <v>100</v>
      </c>
      <c r="AF69" s="20"/>
      <c r="AG69" s="29" t="str">
        <f>IF($L$6&gt;6,Tests!BE73,"")</f>
        <v/>
      </c>
      <c r="AH69" s="29" t="str">
        <f>IF($L$6&gt;6,'Assignments&amp;Others'!AT74,"")</f>
        <v/>
      </c>
      <c r="AI69" s="29" t="str">
        <f>IF($L$6&gt;6,'Assignments&amp;Others'!AU74,"")</f>
        <v/>
      </c>
      <c r="AJ69" s="30" t="str">
        <f t="shared" si="6"/>
        <v/>
      </c>
      <c r="AK69" s="31"/>
      <c r="AL69" s="91"/>
    </row>
    <row r="70" spans="1:38" ht="12" customHeight="1" x14ac:dyDescent="0.25">
      <c r="A70" s="27">
        <f>IF(ISBLANK(Tests!A74),"",Tests!A74)</f>
        <v>59</v>
      </c>
      <c r="B70" s="28" t="str">
        <f>IF(ISBLANK(Tests!B74),"",Tests!B74)</f>
        <v>SREELAKSHMI  HARI</v>
      </c>
      <c r="C70" s="29">
        <f>Tests!AY74</f>
        <v>14</v>
      </c>
      <c r="D70" s="29">
        <f>'Assignments&amp;Others'!AH75</f>
        <v>3</v>
      </c>
      <c r="E70" s="29">
        <f>'Assignments&amp;Others'!AI75</f>
        <v>0</v>
      </c>
      <c r="F70" s="30">
        <f t="shared" si="0"/>
        <v>66</v>
      </c>
      <c r="G70" s="31"/>
      <c r="H70" s="29">
        <f>Tests!AZ74</f>
        <v>10</v>
      </c>
      <c r="I70" s="29">
        <f>'Assignments&amp;Others'!AJ75</f>
        <v>5</v>
      </c>
      <c r="J70" s="29">
        <f>'Assignments&amp;Others'!AK75</f>
        <v>0</v>
      </c>
      <c r="K70" s="30">
        <f t="shared" si="1"/>
        <v>70</v>
      </c>
      <c r="L70" s="20"/>
      <c r="M70" s="29">
        <f>Tests!BA74</f>
        <v>8.5</v>
      </c>
      <c r="N70" s="29">
        <f>'Assignments&amp;Others'!AL75</f>
        <v>0</v>
      </c>
      <c r="O70" s="29">
        <f>'Assignments&amp;Others'!AM75</f>
        <v>0</v>
      </c>
      <c r="P70" s="30">
        <f t="shared" si="2"/>
        <v>43</v>
      </c>
      <c r="Q70" s="20"/>
      <c r="R70" s="29">
        <f>Tests!BB74</f>
        <v>11</v>
      </c>
      <c r="S70" s="29">
        <f>'Assignments&amp;Others'!AN75</f>
        <v>5</v>
      </c>
      <c r="T70" s="29">
        <f>'Assignments&amp;Others'!AO75</f>
        <v>0</v>
      </c>
      <c r="U70" s="30">
        <f t="shared" si="3"/>
        <v>73</v>
      </c>
      <c r="V70" s="20"/>
      <c r="W70" s="29">
        <f>Tests!BC74</f>
        <v>0</v>
      </c>
      <c r="X70" s="29">
        <f>'Assignments&amp;Others'!AP75</f>
        <v>5</v>
      </c>
      <c r="Y70" s="29">
        <f>'Assignments&amp;Others'!AQ75</f>
        <v>0</v>
      </c>
      <c r="Z70" s="30">
        <f t="shared" si="4"/>
        <v>100</v>
      </c>
      <c r="AA70" s="20"/>
      <c r="AB70" s="29">
        <f>IF($L$6&gt;5,Tests!BD74,"")</f>
        <v>0</v>
      </c>
      <c r="AC70" s="29">
        <f>IF($L$6&gt;5,'Assignments&amp;Others'!AR75,"")</f>
        <v>5</v>
      </c>
      <c r="AD70" s="29">
        <f>IF($L$6&gt;5,'Assignments&amp;Others'!AS75,"")</f>
        <v>0</v>
      </c>
      <c r="AE70" s="30">
        <f t="shared" si="5"/>
        <v>100</v>
      </c>
      <c r="AF70" s="20"/>
      <c r="AG70" s="29" t="str">
        <f>IF($L$6&gt;6,Tests!BE74,"")</f>
        <v/>
      </c>
      <c r="AH70" s="29" t="str">
        <f>IF($L$6&gt;6,'Assignments&amp;Others'!AT75,"")</f>
        <v/>
      </c>
      <c r="AI70" s="29" t="str">
        <f>IF($L$6&gt;6,'Assignments&amp;Others'!AU75,"")</f>
        <v/>
      </c>
      <c r="AJ70" s="30" t="str">
        <f t="shared" si="6"/>
        <v/>
      </c>
      <c r="AK70" s="31"/>
      <c r="AL70" s="91"/>
    </row>
    <row r="71" spans="1:38" ht="12" customHeight="1" x14ac:dyDescent="0.25">
      <c r="A71" s="27">
        <f>IF(ISBLANK(Tests!A75),"",Tests!A75)</f>
        <v>60</v>
      </c>
      <c r="B71" s="28" t="str">
        <f>IF(ISBLANK(Tests!B75),"",Tests!B75)</f>
        <v>SREELAKSHMI  PRASANTH</v>
      </c>
      <c r="C71" s="29">
        <f>Tests!AY75</f>
        <v>14</v>
      </c>
      <c r="D71" s="29">
        <f>'Assignments&amp;Others'!AH76</f>
        <v>3.5</v>
      </c>
      <c r="E71" s="29">
        <f>'Assignments&amp;Others'!AI76</f>
        <v>0</v>
      </c>
      <c r="F71" s="30">
        <f t="shared" si="0"/>
        <v>70</v>
      </c>
      <c r="G71" s="31"/>
      <c r="H71" s="29">
        <f>Tests!AZ75</f>
        <v>8.5</v>
      </c>
      <c r="I71" s="29">
        <f>'Assignments&amp;Others'!AJ76</f>
        <v>5</v>
      </c>
      <c r="J71" s="29">
        <f>'Assignments&amp;Others'!AK76</f>
        <v>0</v>
      </c>
      <c r="K71" s="30">
        <f t="shared" si="1"/>
        <v>66</v>
      </c>
      <c r="L71" s="20"/>
      <c r="M71" s="29">
        <f>Tests!BA75</f>
        <v>4</v>
      </c>
      <c r="N71" s="29">
        <f>'Assignments&amp;Others'!AL76</f>
        <v>0</v>
      </c>
      <c r="O71" s="29">
        <f>'Assignments&amp;Others'!AM76</f>
        <v>0</v>
      </c>
      <c r="P71" s="30">
        <f t="shared" si="2"/>
        <v>20</v>
      </c>
      <c r="Q71" s="20"/>
      <c r="R71" s="29">
        <f>Tests!BB75</f>
        <v>0</v>
      </c>
      <c r="S71" s="29">
        <f>'Assignments&amp;Others'!AN76</f>
        <v>5</v>
      </c>
      <c r="T71" s="29">
        <f>'Assignments&amp;Others'!AO76</f>
        <v>0</v>
      </c>
      <c r="U71" s="30">
        <f t="shared" si="3"/>
        <v>40</v>
      </c>
      <c r="V71" s="20"/>
      <c r="W71" s="29">
        <f>Tests!BC75</f>
        <v>0</v>
      </c>
      <c r="X71" s="29">
        <f>'Assignments&amp;Others'!AP76</f>
        <v>5</v>
      </c>
      <c r="Y71" s="29">
        <f>'Assignments&amp;Others'!AQ76</f>
        <v>0</v>
      </c>
      <c r="Z71" s="30">
        <f t="shared" si="4"/>
        <v>100</v>
      </c>
      <c r="AA71" s="20"/>
      <c r="AB71" s="29">
        <f>IF($L$6&gt;5,Tests!BD75,"")</f>
        <v>0</v>
      </c>
      <c r="AC71" s="29">
        <f>IF($L$6&gt;5,'Assignments&amp;Others'!AR76,"")</f>
        <v>5</v>
      </c>
      <c r="AD71" s="29">
        <f>IF($L$6&gt;5,'Assignments&amp;Others'!AS76,"")</f>
        <v>0</v>
      </c>
      <c r="AE71" s="30">
        <f t="shared" si="5"/>
        <v>100</v>
      </c>
      <c r="AF71" s="20"/>
      <c r="AG71" s="29" t="str">
        <f>IF($L$6&gt;6,Tests!BE75,"")</f>
        <v/>
      </c>
      <c r="AH71" s="29" t="str">
        <f>IF($L$6&gt;6,'Assignments&amp;Others'!AT76,"")</f>
        <v/>
      </c>
      <c r="AI71" s="29" t="str">
        <f>IF($L$6&gt;6,'Assignments&amp;Others'!AU76,"")</f>
        <v/>
      </c>
      <c r="AJ71" s="30" t="str">
        <f t="shared" si="6"/>
        <v/>
      </c>
      <c r="AK71" s="31"/>
      <c r="AL71" s="91"/>
    </row>
    <row r="72" spans="1:38" ht="12" customHeight="1" x14ac:dyDescent="0.25">
      <c r="A72" s="27">
        <f>IF(ISBLANK(Tests!A76),"",Tests!A76)</f>
        <v>61</v>
      </c>
      <c r="B72" s="28" t="str">
        <f>IF(ISBLANK(Tests!B76),"",Tests!B76)</f>
        <v>STERIN  JOLLY</v>
      </c>
      <c r="C72" s="29">
        <f>Tests!AY76</f>
        <v>19</v>
      </c>
      <c r="D72" s="29">
        <f>'Assignments&amp;Others'!AH77</f>
        <v>4.5</v>
      </c>
      <c r="E72" s="29">
        <f>'Assignments&amp;Others'!AI77</f>
        <v>0</v>
      </c>
      <c r="F72" s="30">
        <f t="shared" si="0"/>
        <v>93</v>
      </c>
      <c r="G72" s="31"/>
      <c r="H72" s="29">
        <f>Tests!AZ76</f>
        <v>13</v>
      </c>
      <c r="I72" s="29">
        <f>'Assignments&amp;Others'!AJ77</f>
        <v>4</v>
      </c>
      <c r="J72" s="29">
        <f>'Assignments&amp;Others'!AK77</f>
        <v>0</v>
      </c>
      <c r="K72" s="30">
        <f t="shared" si="1"/>
        <v>71</v>
      </c>
      <c r="L72" s="20"/>
      <c r="M72" s="29">
        <f>Tests!BA76</f>
        <v>12</v>
      </c>
      <c r="N72" s="29">
        <f>'Assignments&amp;Others'!AL77</f>
        <v>0</v>
      </c>
      <c r="O72" s="29">
        <f>'Assignments&amp;Others'!AM77</f>
        <v>0</v>
      </c>
      <c r="P72" s="30">
        <f t="shared" si="2"/>
        <v>60</v>
      </c>
      <c r="Q72" s="20"/>
      <c r="R72" s="29">
        <f>Tests!BB76</f>
        <v>16</v>
      </c>
      <c r="S72" s="29">
        <f>'Assignments&amp;Others'!AN77</f>
        <v>4</v>
      </c>
      <c r="T72" s="29">
        <f>'Assignments&amp;Others'!AO77</f>
        <v>0</v>
      </c>
      <c r="U72" s="30">
        <f t="shared" si="3"/>
        <v>80</v>
      </c>
      <c r="V72" s="20"/>
      <c r="W72" s="29">
        <f>Tests!BC76</f>
        <v>0</v>
      </c>
      <c r="X72" s="29">
        <f>'Assignments&amp;Others'!AP77</f>
        <v>4</v>
      </c>
      <c r="Y72" s="29">
        <f>'Assignments&amp;Others'!AQ77</f>
        <v>0</v>
      </c>
      <c r="Z72" s="30">
        <f t="shared" si="4"/>
        <v>80</v>
      </c>
      <c r="AA72" s="20"/>
      <c r="AB72" s="29">
        <f>IF($L$6&gt;5,Tests!BD76,"")</f>
        <v>0</v>
      </c>
      <c r="AC72" s="29">
        <f>IF($L$6&gt;5,'Assignments&amp;Others'!AR77,"")</f>
        <v>4</v>
      </c>
      <c r="AD72" s="29">
        <f>IF($L$6&gt;5,'Assignments&amp;Others'!AS77,"")</f>
        <v>0</v>
      </c>
      <c r="AE72" s="30">
        <f t="shared" si="5"/>
        <v>80</v>
      </c>
      <c r="AF72" s="20"/>
      <c r="AG72" s="29" t="str">
        <f>IF($L$6&gt;6,Tests!BE76,"")</f>
        <v/>
      </c>
      <c r="AH72" s="29" t="str">
        <f>IF($L$6&gt;6,'Assignments&amp;Others'!AT77,"")</f>
        <v/>
      </c>
      <c r="AI72" s="29" t="str">
        <f>IF($L$6&gt;6,'Assignments&amp;Others'!AU77,"")</f>
        <v/>
      </c>
      <c r="AJ72" s="30" t="str">
        <f t="shared" si="6"/>
        <v/>
      </c>
      <c r="AK72" s="31"/>
      <c r="AL72" s="91"/>
    </row>
    <row r="73" spans="1:38" ht="12" customHeight="1" x14ac:dyDescent="0.25">
      <c r="A73" s="27">
        <f>IF(ISBLANK(Tests!A77),"",Tests!A77)</f>
        <v>62</v>
      </c>
      <c r="B73" s="28" t="str">
        <f>IF(ISBLANK(Tests!B77),"",Tests!B77)</f>
        <v>TOM  JOHN</v>
      </c>
      <c r="C73" s="29">
        <f>Tests!AY77</f>
        <v>13</v>
      </c>
      <c r="D73" s="29">
        <f>'Assignments&amp;Others'!AH78</f>
        <v>4.5</v>
      </c>
      <c r="E73" s="29">
        <f>'Assignments&amp;Others'!AI78</f>
        <v>0</v>
      </c>
      <c r="F73" s="30">
        <f t="shared" si="0"/>
        <v>75</v>
      </c>
      <c r="G73" s="31"/>
      <c r="H73" s="29">
        <f>Tests!AZ77</f>
        <v>12.5</v>
      </c>
      <c r="I73" s="29">
        <f>'Assignments&amp;Others'!AJ78</f>
        <v>5</v>
      </c>
      <c r="J73" s="29">
        <f>'Assignments&amp;Others'!AK78</f>
        <v>0</v>
      </c>
      <c r="K73" s="30">
        <f t="shared" si="1"/>
        <v>78</v>
      </c>
      <c r="L73" s="20"/>
      <c r="M73" s="29">
        <f>Tests!BA77</f>
        <v>14</v>
      </c>
      <c r="N73" s="29">
        <f>'Assignments&amp;Others'!AL78</f>
        <v>0</v>
      </c>
      <c r="O73" s="29">
        <f>'Assignments&amp;Others'!AM78</f>
        <v>0</v>
      </c>
      <c r="P73" s="30">
        <f t="shared" si="2"/>
        <v>70</v>
      </c>
      <c r="Q73" s="20"/>
      <c r="R73" s="29">
        <f>Tests!BB77</f>
        <v>14</v>
      </c>
      <c r="S73" s="29">
        <f>'Assignments&amp;Others'!AN78</f>
        <v>5</v>
      </c>
      <c r="T73" s="29">
        <f>'Assignments&amp;Others'!AO78</f>
        <v>0</v>
      </c>
      <c r="U73" s="30">
        <f t="shared" si="3"/>
        <v>82</v>
      </c>
      <c r="V73" s="20"/>
      <c r="W73" s="29">
        <f>Tests!BC77</f>
        <v>0</v>
      </c>
      <c r="X73" s="29">
        <f>'Assignments&amp;Others'!AP78</f>
        <v>5</v>
      </c>
      <c r="Y73" s="29">
        <f>'Assignments&amp;Others'!AQ78</f>
        <v>0</v>
      </c>
      <c r="Z73" s="30">
        <f t="shared" si="4"/>
        <v>100</v>
      </c>
      <c r="AA73" s="20"/>
      <c r="AB73" s="29">
        <f>IF($L$6&gt;5,Tests!BD77,"")</f>
        <v>0</v>
      </c>
      <c r="AC73" s="29">
        <f>IF($L$6&gt;5,'Assignments&amp;Others'!AR78,"")</f>
        <v>5</v>
      </c>
      <c r="AD73" s="29">
        <f>IF($L$6&gt;5,'Assignments&amp;Others'!AS78,"")</f>
        <v>0</v>
      </c>
      <c r="AE73" s="30">
        <f t="shared" si="5"/>
        <v>100</v>
      </c>
      <c r="AF73" s="20"/>
      <c r="AG73" s="29" t="str">
        <f>IF($L$6&gt;6,Tests!BE77,"")</f>
        <v/>
      </c>
      <c r="AH73" s="29" t="str">
        <f>IF($L$6&gt;6,'Assignments&amp;Others'!AT78,"")</f>
        <v/>
      </c>
      <c r="AI73" s="29" t="str">
        <f>IF($L$6&gt;6,'Assignments&amp;Others'!AU78,"")</f>
        <v/>
      </c>
      <c r="AJ73" s="30" t="str">
        <f t="shared" si="6"/>
        <v/>
      </c>
      <c r="AK73" s="31"/>
      <c r="AL73" s="91"/>
    </row>
    <row r="74" spans="1:38" ht="12" customHeight="1" x14ac:dyDescent="0.25">
      <c r="A74" s="27">
        <f>IF(ISBLANK(Tests!A78),"",Tests!A78)</f>
        <v>63</v>
      </c>
      <c r="B74" s="28" t="str">
        <f>IF(ISBLANK(Tests!B78),"",Tests!B78)</f>
        <v>VISHNUPRIYA   M</v>
      </c>
      <c r="C74" s="29">
        <f>Tests!AY78</f>
        <v>20</v>
      </c>
      <c r="D74" s="29">
        <f>'Assignments&amp;Others'!AH79</f>
        <v>5</v>
      </c>
      <c r="E74" s="29">
        <f>'Assignments&amp;Others'!AI79</f>
        <v>0</v>
      </c>
      <c r="F74" s="30">
        <f t="shared" si="0"/>
        <v>100</v>
      </c>
      <c r="G74" s="31"/>
      <c r="H74" s="29">
        <f>Tests!AZ78</f>
        <v>16</v>
      </c>
      <c r="I74" s="29">
        <f>'Assignments&amp;Others'!AJ79</f>
        <v>4.5</v>
      </c>
      <c r="J74" s="29">
        <f>'Assignments&amp;Others'!AK79</f>
        <v>0</v>
      </c>
      <c r="K74" s="30">
        <f t="shared" si="1"/>
        <v>84</v>
      </c>
      <c r="L74" s="20"/>
      <c r="M74" s="29">
        <f>Tests!BA78</f>
        <v>10</v>
      </c>
      <c r="N74" s="29">
        <f>'Assignments&amp;Others'!AL79</f>
        <v>0</v>
      </c>
      <c r="O74" s="29">
        <f>'Assignments&amp;Others'!AM79</f>
        <v>0</v>
      </c>
      <c r="P74" s="30">
        <f t="shared" si="2"/>
        <v>50</v>
      </c>
      <c r="Q74" s="20"/>
      <c r="R74" s="29">
        <f>Tests!BB78</f>
        <v>8</v>
      </c>
      <c r="S74" s="29">
        <f>'Assignments&amp;Others'!AN79</f>
        <v>4.5</v>
      </c>
      <c r="T74" s="29">
        <f>'Assignments&amp;Others'!AO79</f>
        <v>0</v>
      </c>
      <c r="U74" s="30">
        <f t="shared" si="3"/>
        <v>60</v>
      </c>
      <c r="V74" s="20"/>
      <c r="W74" s="29">
        <f>Tests!BC78</f>
        <v>0</v>
      </c>
      <c r="X74" s="29">
        <f>'Assignments&amp;Others'!AP79</f>
        <v>4.5</v>
      </c>
      <c r="Y74" s="29">
        <f>'Assignments&amp;Others'!AQ79</f>
        <v>0</v>
      </c>
      <c r="Z74" s="30">
        <f t="shared" si="4"/>
        <v>90</v>
      </c>
      <c r="AA74" s="20"/>
      <c r="AB74" s="29">
        <f>IF($L$6&gt;5,Tests!BD78,"")</f>
        <v>0</v>
      </c>
      <c r="AC74" s="29">
        <f>IF($L$6&gt;5,'Assignments&amp;Others'!AR79,"")</f>
        <v>4.5</v>
      </c>
      <c r="AD74" s="29">
        <f>IF($L$6&gt;5,'Assignments&amp;Others'!AS79,"")</f>
        <v>0</v>
      </c>
      <c r="AE74" s="30">
        <f t="shared" si="5"/>
        <v>90</v>
      </c>
      <c r="AF74" s="20"/>
      <c r="AG74" s="29" t="str">
        <f>IF($L$6&gt;6,Tests!BE78,"")</f>
        <v/>
      </c>
      <c r="AH74" s="29" t="str">
        <f>IF($L$6&gt;6,'Assignments&amp;Others'!AT79,"")</f>
        <v/>
      </c>
      <c r="AI74" s="29" t="str">
        <f>IF($L$6&gt;6,'Assignments&amp;Others'!AU79,"")</f>
        <v/>
      </c>
      <c r="AJ74" s="30" t="str">
        <f t="shared" si="6"/>
        <v/>
      </c>
      <c r="AK74" s="31"/>
      <c r="AL74" s="91"/>
    </row>
    <row r="75" spans="1:38" ht="12" customHeight="1" x14ac:dyDescent="0.25">
      <c r="A75" s="27">
        <f>IF(ISBLANK(Tests!A79),"",Tests!A79)</f>
        <v>64</v>
      </c>
      <c r="B75" s="28" t="str">
        <f>IF(ISBLANK(Tests!B79),"",Tests!B79)</f>
        <v/>
      </c>
      <c r="C75" s="29">
        <f>Tests!AY79</f>
        <v>0</v>
      </c>
      <c r="D75" s="29">
        <f>'Assignments&amp;Others'!AH80</f>
        <v>0</v>
      </c>
      <c r="E75" s="29">
        <f>'Assignments&amp;Others'!AI80</f>
        <v>0</v>
      </c>
      <c r="F75" s="30">
        <f t="shared" si="0"/>
        <v>0</v>
      </c>
      <c r="G75" s="31"/>
      <c r="H75" s="29">
        <f>Tests!AZ79</f>
        <v>0</v>
      </c>
      <c r="I75" s="29">
        <f>'Assignments&amp;Others'!AJ80</f>
        <v>0</v>
      </c>
      <c r="J75" s="29">
        <f>'Assignments&amp;Others'!AK80</f>
        <v>0</v>
      </c>
      <c r="K75" s="30">
        <f t="shared" si="1"/>
        <v>0</v>
      </c>
      <c r="L75" s="20"/>
      <c r="M75" s="29">
        <f>Tests!BA79</f>
        <v>0</v>
      </c>
      <c r="N75" s="29">
        <f>'Assignments&amp;Others'!AL80</f>
        <v>0</v>
      </c>
      <c r="O75" s="29">
        <f>'Assignments&amp;Others'!AM80</f>
        <v>0</v>
      </c>
      <c r="P75" s="30">
        <f t="shared" si="2"/>
        <v>0</v>
      </c>
      <c r="Q75" s="20"/>
      <c r="R75" s="29">
        <f>Tests!BB79</f>
        <v>0</v>
      </c>
      <c r="S75" s="29">
        <f>'Assignments&amp;Others'!AN80</f>
        <v>0</v>
      </c>
      <c r="T75" s="29">
        <f>'Assignments&amp;Others'!AO80</f>
        <v>0</v>
      </c>
      <c r="U75" s="30">
        <f t="shared" si="3"/>
        <v>0</v>
      </c>
      <c r="V75" s="20"/>
      <c r="W75" s="29">
        <f>Tests!BC79</f>
        <v>0</v>
      </c>
      <c r="X75" s="29">
        <f>'Assignments&amp;Others'!AP80</f>
        <v>0</v>
      </c>
      <c r="Y75" s="29">
        <f>'Assignments&amp;Others'!AQ80</f>
        <v>0</v>
      </c>
      <c r="Z75" s="30">
        <f t="shared" si="4"/>
        <v>0</v>
      </c>
      <c r="AA75" s="20"/>
      <c r="AB75" s="29">
        <f>IF($L$6&gt;5,Tests!BD79,"")</f>
        <v>0</v>
      </c>
      <c r="AC75" s="29">
        <f>IF($L$6&gt;5,'Assignments&amp;Others'!AR80,"")</f>
        <v>0</v>
      </c>
      <c r="AD75" s="29">
        <f>IF($L$6&gt;5,'Assignments&amp;Others'!AS80,"")</f>
        <v>0</v>
      </c>
      <c r="AE75" s="30">
        <f t="shared" si="5"/>
        <v>0</v>
      </c>
      <c r="AF75" s="20"/>
      <c r="AG75" s="29" t="str">
        <f>IF($L$6&gt;6,Tests!BE79,"")</f>
        <v/>
      </c>
      <c r="AH75" s="29" t="str">
        <f>IF($L$6&gt;6,'Assignments&amp;Others'!AT80,"")</f>
        <v/>
      </c>
      <c r="AI75" s="29" t="str">
        <f>IF($L$6&gt;6,'Assignments&amp;Others'!AU80,"")</f>
        <v/>
      </c>
      <c r="AJ75" s="30" t="str">
        <f t="shared" si="6"/>
        <v/>
      </c>
      <c r="AK75" s="31"/>
      <c r="AL75" s="91"/>
    </row>
    <row r="76" spans="1:38" ht="12" customHeight="1" x14ac:dyDescent="0.25">
      <c r="A76" s="27">
        <f>IF(ISBLANK(Tests!A80),"",Tests!A80)</f>
        <v>65</v>
      </c>
      <c r="B76" s="28" t="str">
        <f>IF(ISBLANK(Tests!B80),"",Tests!B80)</f>
        <v/>
      </c>
      <c r="C76" s="29">
        <f>Tests!AY80</f>
        <v>0</v>
      </c>
      <c r="D76" s="29">
        <f>'Assignments&amp;Others'!AH81</f>
        <v>0</v>
      </c>
      <c r="E76" s="29">
        <f>'Assignments&amp;Others'!AI81</f>
        <v>0</v>
      </c>
      <c r="F76" s="30">
        <f t="shared" si="0"/>
        <v>0</v>
      </c>
      <c r="G76" s="32"/>
      <c r="H76" s="29">
        <f>Tests!AZ80</f>
        <v>0</v>
      </c>
      <c r="I76" s="29">
        <f>'Assignments&amp;Others'!AJ81</f>
        <v>0</v>
      </c>
      <c r="J76" s="29">
        <f>'Assignments&amp;Others'!AK81</f>
        <v>0</v>
      </c>
      <c r="K76" s="30">
        <f t="shared" si="1"/>
        <v>0</v>
      </c>
      <c r="L76" s="20"/>
      <c r="M76" s="29">
        <f>Tests!BA80</f>
        <v>0</v>
      </c>
      <c r="N76" s="29">
        <f>'Assignments&amp;Others'!AL81</f>
        <v>0</v>
      </c>
      <c r="O76" s="29">
        <f>'Assignments&amp;Others'!AM81</f>
        <v>0</v>
      </c>
      <c r="P76" s="30">
        <f t="shared" si="2"/>
        <v>0</v>
      </c>
      <c r="Q76" s="20"/>
      <c r="R76" s="29">
        <f>Tests!BB80</f>
        <v>0</v>
      </c>
      <c r="S76" s="29">
        <f>'Assignments&amp;Others'!AN81</f>
        <v>0</v>
      </c>
      <c r="T76" s="29">
        <f>'Assignments&amp;Others'!AO81</f>
        <v>0</v>
      </c>
      <c r="U76" s="30">
        <f t="shared" si="3"/>
        <v>0</v>
      </c>
      <c r="V76" s="20"/>
      <c r="W76" s="29">
        <f>Tests!BC80</f>
        <v>0</v>
      </c>
      <c r="X76" s="29">
        <f>'Assignments&amp;Others'!AP81</f>
        <v>0</v>
      </c>
      <c r="Y76" s="29">
        <f>'Assignments&amp;Others'!AQ81</f>
        <v>0</v>
      </c>
      <c r="Z76" s="30">
        <f t="shared" si="4"/>
        <v>0</v>
      </c>
      <c r="AA76" s="20"/>
      <c r="AB76" s="29">
        <f>IF($L$6&gt;5,Tests!BD80,"")</f>
        <v>0</v>
      </c>
      <c r="AC76" s="29">
        <f>IF($L$6&gt;5,'Assignments&amp;Others'!AR81,"")</f>
        <v>0</v>
      </c>
      <c r="AD76" s="29">
        <f>IF($L$6&gt;5,'Assignments&amp;Others'!AS81,"")</f>
        <v>0</v>
      </c>
      <c r="AE76" s="30">
        <f t="shared" si="5"/>
        <v>0</v>
      </c>
      <c r="AF76" s="20"/>
      <c r="AG76" s="29" t="str">
        <f>IF($L$6&gt;6,Tests!BE80,"")</f>
        <v/>
      </c>
      <c r="AH76" s="29" t="str">
        <f>IF($L$6&gt;6,'Assignments&amp;Others'!AT81,"")</f>
        <v/>
      </c>
      <c r="AI76" s="29" t="str">
        <f>IF($L$6&gt;6,'Assignments&amp;Others'!AU81,"")</f>
        <v/>
      </c>
      <c r="AJ76" s="30" t="str">
        <f t="shared" si="6"/>
        <v/>
      </c>
      <c r="AK76" s="31"/>
      <c r="AL76" s="91"/>
    </row>
    <row r="77" spans="1:38" ht="12" customHeight="1" x14ac:dyDescent="0.25">
      <c r="A77" s="27">
        <f>IF(ISBLANK(Tests!A81),"",Tests!A81)</f>
        <v>66</v>
      </c>
      <c r="B77" s="28" t="str">
        <f>IF(ISBLANK(Tests!B81),"",Tests!B81)</f>
        <v/>
      </c>
      <c r="C77" s="29">
        <f>Tests!AY81</f>
        <v>0</v>
      </c>
      <c r="D77" s="29">
        <f>'Assignments&amp;Others'!AH82</f>
        <v>0</v>
      </c>
      <c r="E77" s="29">
        <f>'Assignments&amp;Others'!AI82</f>
        <v>0</v>
      </c>
      <c r="F77" s="30">
        <f t="shared" ref="F77:F81" si="7">ROUND(IF(AND(C$11&gt;0,D$11&gt;0,E$11&gt;0),C77/C$11*C$10+D77/D$11*D$10+E77/E$11*E$10,IF(AND(C$11&gt;0,D$11&gt;0),C77/C$11*C$10+D77/D$11*D$10,IF(AND(C$11&gt;0,E$11&gt;0),C77/C$11*C$10+E77/E$11*E$10,IF(AND(D$11&gt;0,E$11&gt;0),D77/D$11*D$10+E77/E$11*E$10,IF(C$11&gt;0,C77/C$11*C$10,IF(D$11&gt;0,D77/D$11*D$10,IF(E$11&gt;0,E77/E$11*E$10,0))))))),0)</f>
        <v>0</v>
      </c>
      <c r="G77" s="32"/>
      <c r="H77" s="29">
        <f>Tests!AZ81</f>
        <v>0</v>
      </c>
      <c r="I77" s="29">
        <f>'Assignments&amp;Others'!AJ82</f>
        <v>0</v>
      </c>
      <c r="J77" s="29">
        <f>'Assignments&amp;Others'!AK82</f>
        <v>0</v>
      </c>
      <c r="K77" s="30">
        <f t="shared" ref="K77:K81" si="8">ROUND(IF(AND(H$11&gt;0,I$11&gt;0,J$11&gt;0),H77/H$11*H$10+I77/I$11*I$10+J77/J$11*J$10,IF(AND(H$11&gt;0,I$11&gt;0),H77/H$11*H$10+I77/I$11*I$10,IF(AND(H$11&gt;0,J$11&gt;0),H77/H$11*H$10+J77/J$11*J$10,IF(AND(I$11&gt;0,J$11&gt;0),I77/I$11*I$10+J77/J$11*J$10,IF(H$11&gt;0,H77/H$11*H$10,IF(I$11&gt;0,I77/I$11*I$10,IF(J$11&gt;0,J77/J$11*J$10,0))))))),0)</f>
        <v>0</v>
      </c>
      <c r="L77" s="20"/>
      <c r="M77" s="29">
        <f>Tests!BA81</f>
        <v>0</v>
      </c>
      <c r="N77" s="29">
        <f>'Assignments&amp;Others'!AL82</f>
        <v>0</v>
      </c>
      <c r="O77" s="29">
        <f>'Assignments&amp;Others'!AM82</f>
        <v>0</v>
      </c>
      <c r="P77" s="30">
        <f t="shared" ref="P77:P81" si="9">ROUND(IF(AND(M$11&gt;0,N$11&gt;0,O$11&gt;0),M77/M$11*M$10+N77/N$11*N$10+O77/O$11*O$10,IF(AND(M$11&gt;0,N$11&gt;0),M77/M$11*M$10+N77/N$11*N$10,IF(AND(M$11&gt;0,O$11&gt;0),M77/M$11*M$10+O77/O$11*O$10,IF(AND(N$11&gt;0,O$11&gt;0),N77/N$11*N$10+O77/O$11*O$10,IF(M$11&gt;0,M77/M$11*M$10,IF(N$11&gt;0,N77/N$11*N$10,IF(O$11&gt;0,O77/O$11*O$10,0))))))),0)</f>
        <v>0</v>
      </c>
      <c r="Q77" s="20"/>
      <c r="R77" s="29">
        <f>Tests!BB81</f>
        <v>0</v>
      </c>
      <c r="S77" s="29">
        <f>'Assignments&amp;Others'!AN82</f>
        <v>0</v>
      </c>
      <c r="T77" s="29">
        <f>'Assignments&amp;Others'!AO82</f>
        <v>0</v>
      </c>
      <c r="U77" s="30">
        <f t="shared" ref="U77:U81" si="10">ROUND(IF(AND(R$11&gt;0,S$11&gt;0,T$11&gt;0),R77/R$11*R$10+S77/S$11*S$10+T77/T$11*T$10,IF(AND(R$11&gt;0,S$11&gt;0),R77/R$11*R$10+S77/S$11*S$10,IF(AND(R$11&gt;0,T$11&gt;0),R77/R$11*R$10+T77/T$11*T$10,IF(AND(S$11&gt;0,T$11&gt;0),S77/S$11*S$10+T77/T$11*T$10,IF(R$11&gt;0,R77/R$11*R$10,IF(S$11&gt;0,S77/S$11*S$10,IF(T$11&gt;0,T77/T$11*T$10,0))))))),0)</f>
        <v>0</v>
      </c>
      <c r="V77" s="20"/>
      <c r="W77" s="29">
        <f>Tests!BC81</f>
        <v>0</v>
      </c>
      <c r="X77" s="29">
        <f>'Assignments&amp;Others'!AP82</f>
        <v>0</v>
      </c>
      <c r="Y77" s="29">
        <f>'Assignments&amp;Others'!AQ82</f>
        <v>0</v>
      </c>
      <c r="Z77" s="30">
        <f t="shared" ref="Z77:Z81" si="11">ROUND(IF(AND(W$11&gt;0,X$11&gt;0,Y$11&gt;0),W77/W$11*W$10+X77/X$11*X$10+Y77/Y$11*Y$10,IF(AND(W$11&gt;0,X$11&gt;0),W77/W$11*W$10+X77/X$11*X$10,IF(AND(W$11&gt;0,Y$11&gt;0),W77/W$11*W$10+Y77/Y$11*Y$10,IF(AND(X$11&gt;0,Y$11&gt;0),X77/X$11*X$10+Y77/Y$11*Y$10,IF(W$11&gt;0,W77/W$11*W$10,IF(X$11&gt;0,X77/X$11*X$10,IF(Y$11&gt;0,Y77/Y$11*Y$10,0))))))),0)</f>
        <v>0</v>
      </c>
      <c r="AA77" s="20"/>
      <c r="AB77" s="29">
        <f>IF($L$6&gt;5,Tests!BD81,"")</f>
        <v>0</v>
      </c>
      <c r="AC77" s="29">
        <f>IF($L$6&gt;5,'Assignments&amp;Others'!AR82,"")</f>
        <v>0</v>
      </c>
      <c r="AD77" s="29">
        <f>IF($L$6&gt;5,'Assignments&amp;Others'!AS82,"")</f>
        <v>0</v>
      </c>
      <c r="AE77" s="30">
        <f t="shared" ref="AE77:AE81" si="12">IF($L$6&gt;5,ROUND(IF(AND(AB$11&gt;0,AC$11&gt;0,AD$11&gt;0),AB77/AB$11*AB$10+AC77/AC$11*AC$10+AD77/AD$11*AD$10,IF(AND(AB$11&gt;0,AC$11&gt;0),AB77/AB$11*AB$10+AC77/AC$11*AC$10,IF(AND(AB$11&gt;0,AD$11&gt;0),AB77/AB$11*AB$10+AD77/AD$11*AD$10,IF(AND(AC$11&gt;0,AD$11&gt;0),AC77/AC$11*AC$10+AD77/AD$11*AD$10,IF(AB$11&gt;0,AB77/AB$11*AB$10,IF(AC$11&gt;0,AC77/AC$11*AC$10,IF(AD$11&gt;0,AD77/AD$11*AD$10,0))))))),0),"")</f>
        <v>0</v>
      </c>
      <c r="AF77" s="20"/>
      <c r="AG77" s="29" t="str">
        <f>IF($L$6&gt;6,Tests!BE81,"")</f>
        <v/>
      </c>
      <c r="AH77" s="29" t="str">
        <f>IF($L$6&gt;6,'Assignments&amp;Others'!AT82,"")</f>
        <v/>
      </c>
      <c r="AI77" s="29" t="str">
        <f>IF($L$6&gt;6,'Assignments&amp;Others'!AU82,"")</f>
        <v/>
      </c>
      <c r="AJ77" s="30" t="str">
        <f t="shared" ref="AJ77:AJ81" si="13">IF($L$6&gt;6,ROUND(IF(AND(AG$11&gt;0,AH$11&gt;0,AI$11&gt;0),AG77/AG$11*AG$10+AH77/AH$11*AH$10+AI77/AI$11*AI$10,IF(AND(AG$11&gt;0,AH$11&gt;0),AG77/AG$11*AG$10+AH77/AH$11*AH$10,IF(AND(AG$11&gt;0,AI$11&gt;0),AG77/AG$11*AG$10+AI77/AI$11*AI$10,IF(AND(AH$11&gt;0,AI$11&gt;0),AH77/AH$11*AH$10+AI77/AI$11*AI$10,IF(AG$11&gt;0,AG77/AG$11*AG$10,IF(AH$11&gt;0,AH77/AH$11*AH$10,IF(AI$11&gt;0,AI77/AI$11*AI$10,0))))))),0),"")</f>
        <v/>
      </c>
      <c r="AK77" s="31"/>
      <c r="AL77" s="91"/>
    </row>
    <row r="78" spans="1:38" ht="12" customHeight="1" x14ac:dyDescent="0.25">
      <c r="A78" s="27">
        <f>IF(ISBLANK(Tests!A82),"",Tests!A82)</f>
        <v>67</v>
      </c>
      <c r="B78" s="28" t="str">
        <f>IF(ISBLANK(Tests!B82),"",Tests!B82)</f>
        <v/>
      </c>
      <c r="C78" s="29">
        <f>Tests!AY82</f>
        <v>0</v>
      </c>
      <c r="D78" s="29">
        <f>'Assignments&amp;Others'!AH83</f>
        <v>0</v>
      </c>
      <c r="E78" s="29">
        <f>'Assignments&amp;Others'!AI83</f>
        <v>0</v>
      </c>
      <c r="F78" s="30">
        <f t="shared" si="7"/>
        <v>0</v>
      </c>
      <c r="G78" s="32"/>
      <c r="H78" s="29">
        <f>Tests!AZ82</f>
        <v>0</v>
      </c>
      <c r="I78" s="29">
        <f>'Assignments&amp;Others'!AJ83</f>
        <v>0</v>
      </c>
      <c r="J78" s="29">
        <f>'Assignments&amp;Others'!AK83</f>
        <v>0</v>
      </c>
      <c r="K78" s="30">
        <f t="shared" si="8"/>
        <v>0</v>
      </c>
      <c r="L78" s="20"/>
      <c r="M78" s="29">
        <f>Tests!BA82</f>
        <v>0</v>
      </c>
      <c r="N78" s="29">
        <f>'Assignments&amp;Others'!AL83</f>
        <v>0</v>
      </c>
      <c r="O78" s="29">
        <f>'Assignments&amp;Others'!AM83</f>
        <v>0</v>
      </c>
      <c r="P78" s="30">
        <f t="shared" si="9"/>
        <v>0</v>
      </c>
      <c r="Q78" s="20"/>
      <c r="R78" s="29">
        <f>Tests!BB82</f>
        <v>0</v>
      </c>
      <c r="S78" s="29">
        <f>'Assignments&amp;Others'!AN83</f>
        <v>0</v>
      </c>
      <c r="T78" s="29">
        <f>'Assignments&amp;Others'!AO83</f>
        <v>0</v>
      </c>
      <c r="U78" s="30">
        <f t="shared" si="10"/>
        <v>0</v>
      </c>
      <c r="V78" s="20"/>
      <c r="W78" s="29">
        <f>Tests!BC82</f>
        <v>0</v>
      </c>
      <c r="X78" s="29">
        <f>'Assignments&amp;Others'!AP83</f>
        <v>0</v>
      </c>
      <c r="Y78" s="29">
        <f>'Assignments&amp;Others'!AQ83</f>
        <v>0</v>
      </c>
      <c r="Z78" s="30">
        <f t="shared" si="11"/>
        <v>0</v>
      </c>
      <c r="AA78" s="20"/>
      <c r="AB78" s="29">
        <f>IF($L$6&gt;5,Tests!BD82,"")</f>
        <v>0</v>
      </c>
      <c r="AC78" s="29">
        <f>IF($L$6&gt;5,'Assignments&amp;Others'!AR83,"")</f>
        <v>0</v>
      </c>
      <c r="AD78" s="29">
        <f>IF($L$6&gt;5,'Assignments&amp;Others'!AS83,"")</f>
        <v>0</v>
      </c>
      <c r="AE78" s="30">
        <f t="shared" si="12"/>
        <v>0</v>
      </c>
      <c r="AF78" s="20"/>
      <c r="AG78" s="29" t="str">
        <f>IF($L$6&gt;6,Tests!BE82,"")</f>
        <v/>
      </c>
      <c r="AH78" s="29" t="str">
        <f>IF($L$6&gt;6,'Assignments&amp;Others'!AT83,"")</f>
        <v/>
      </c>
      <c r="AI78" s="29" t="str">
        <f>IF($L$6&gt;6,'Assignments&amp;Others'!AU83,"")</f>
        <v/>
      </c>
      <c r="AJ78" s="30" t="str">
        <f t="shared" si="13"/>
        <v/>
      </c>
      <c r="AK78" s="31"/>
      <c r="AL78" s="91"/>
    </row>
    <row r="79" spans="1:38" ht="12" customHeight="1" x14ac:dyDescent="0.25">
      <c r="A79" s="27">
        <f>IF(ISBLANK(Tests!A83),"",Tests!A83)</f>
        <v>68</v>
      </c>
      <c r="B79" s="28" t="str">
        <f>IF(ISBLANK(Tests!B83),"",Tests!B83)</f>
        <v/>
      </c>
      <c r="C79" s="29">
        <f>Tests!AY83</f>
        <v>0</v>
      </c>
      <c r="D79" s="29">
        <f>'Assignments&amp;Others'!AH84</f>
        <v>0</v>
      </c>
      <c r="E79" s="29">
        <f>'Assignments&amp;Others'!AI84</f>
        <v>0</v>
      </c>
      <c r="F79" s="30">
        <f t="shared" si="7"/>
        <v>0</v>
      </c>
      <c r="G79" s="32"/>
      <c r="H79" s="29">
        <f>Tests!AZ83</f>
        <v>0</v>
      </c>
      <c r="I79" s="29">
        <f>'Assignments&amp;Others'!AJ84</f>
        <v>0</v>
      </c>
      <c r="J79" s="29">
        <f>'Assignments&amp;Others'!AK84</f>
        <v>0</v>
      </c>
      <c r="K79" s="30">
        <f t="shared" si="8"/>
        <v>0</v>
      </c>
      <c r="L79" s="20"/>
      <c r="M79" s="29">
        <f>Tests!BA83</f>
        <v>0</v>
      </c>
      <c r="N79" s="29">
        <f>'Assignments&amp;Others'!AL84</f>
        <v>0</v>
      </c>
      <c r="O79" s="29">
        <f>'Assignments&amp;Others'!AM84</f>
        <v>0</v>
      </c>
      <c r="P79" s="30">
        <f t="shared" si="9"/>
        <v>0</v>
      </c>
      <c r="Q79" s="20"/>
      <c r="R79" s="29">
        <f>Tests!BB83</f>
        <v>0</v>
      </c>
      <c r="S79" s="29">
        <f>'Assignments&amp;Others'!AN84</f>
        <v>0</v>
      </c>
      <c r="T79" s="29">
        <f>'Assignments&amp;Others'!AO84</f>
        <v>0</v>
      </c>
      <c r="U79" s="30">
        <f t="shared" si="10"/>
        <v>0</v>
      </c>
      <c r="V79" s="20"/>
      <c r="W79" s="29">
        <f>Tests!BC83</f>
        <v>0</v>
      </c>
      <c r="X79" s="29">
        <f>'Assignments&amp;Others'!AP84</f>
        <v>0</v>
      </c>
      <c r="Y79" s="29">
        <f>'Assignments&amp;Others'!AQ84</f>
        <v>0</v>
      </c>
      <c r="Z79" s="30">
        <f t="shared" si="11"/>
        <v>0</v>
      </c>
      <c r="AA79" s="20"/>
      <c r="AB79" s="29">
        <f>IF($L$6&gt;5,Tests!BD83,"")</f>
        <v>0</v>
      </c>
      <c r="AC79" s="29">
        <f>IF($L$6&gt;5,'Assignments&amp;Others'!AR84,"")</f>
        <v>0</v>
      </c>
      <c r="AD79" s="29">
        <f>IF($L$6&gt;5,'Assignments&amp;Others'!AS84,"")</f>
        <v>0</v>
      </c>
      <c r="AE79" s="30">
        <f t="shared" si="12"/>
        <v>0</v>
      </c>
      <c r="AF79" s="20"/>
      <c r="AG79" s="29" t="str">
        <f>IF($L$6&gt;6,Tests!BE83,"")</f>
        <v/>
      </c>
      <c r="AH79" s="29" t="str">
        <f>IF($L$6&gt;6,'Assignments&amp;Others'!AT84,"")</f>
        <v/>
      </c>
      <c r="AI79" s="29" t="str">
        <f>IF($L$6&gt;6,'Assignments&amp;Others'!AU84,"")</f>
        <v/>
      </c>
      <c r="AJ79" s="30" t="str">
        <f t="shared" si="13"/>
        <v/>
      </c>
      <c r="AK79" s="31"/>
      <c r="AL79" s="91"/>
    </row>
    <row r="80" spans="1:38" ht="12" customHeight="1" x14ac:dyDescent="0.25">
      <c r="A80" s="27">
        <f>IF(ISBLANK(Tests!A84),"",Tests!A84)</f>
        <v>69</v>
      </c>
      <c r="B80" s="28" t="str">
        <f>IF(ISBLANK(Tests!B84),"",Tests!B84)</f>
        <v/>
      </c>
      <c r="C80" s="29">
        <f>Tests!AY84</f>
        <v>0</v>
      </c>
      <c r="D80" s="29">
        <f>'Assignments&amp;Others'!AH85</f>
        <v>0</v>
      </c>
      <c r="E80" s="29">
        <f>'Assignments&amp;Others'!AI85</f>
        <v>0</v>
      </c>
      <c r="F80" s="30">
        <f t="shared" si="7"/>
        <v>0</v>
      </c>
      <c r="G80" s="32"/>
      <c r="H80" s="29">
        <f>Tests!AZ84</f>
        <v>0</v>
      </c>
      <c r="I80" s="29">
        <f>'Assignments&amp;Others'!AJ85</f>
        <v>0</v>
      </c>
      <c r="J80" s="29">
        <f>'Assignments&amp;Others'!AK85</f>
        <v>0</v>
      </c>
      <c r="K80" s="30">
        <f t="shared" si="8"/>
        <v>0</v>
      </c>
      <c r="L80" s="20"/>
      <c r="M80" s="29">
        <f>Tests!BA84</f>
        <v>0</v>
      </c>
      <c r="N80" s="29">
        <f>'Assignments&amp;Others'!AL85</f>
        <v>0</v>
      </c>
      <c r="O80" s="29">
        <f>'Assignments&amp;Others'!AM85</f>
        <v>0</v>
      </c>
      <c r="P80" s="30">
        <f t="shared" si="9"/>
        <v>0</v>
      </c>
      <c r="Q80" s="20"/>
      <c r="R80" s="29">
        <f>Tests!BB84</f>
        <v>0</v>
      </c>
      <c r="S80" s="29">
        <f>'Assignments&amp;Others'!AN85</f>
        <v>0</v>
      </c>
      <c r="T80" s="29">
        <f>'Assignments&amp;Others'!AO85</f>
        <v>0</v>
      </c>
      <c r="U80" s="30">
        <f t="shared" si="10"/>
        <v>0</v>
      </c>
      <c r="V80" s="20"/>
      <c r="W80" s="29">
        <f>Tests!BC84</f>
        <v>0</v>
      </c>
      <c r="X80" s="29">
        <f>'Assignments&amp;Others'!AP85</f>
        <v>0</v>
      </c>
      <c r="Y80" s="29">
        <f>'Assignments&amp;Others'!AQ85</f>
        <v>0</v>
      </c>
      <c r="Z80" s="30">
        <f t="shared" si="11"/>
        <v>0</v>
      </c>
      <c r="AA80" s="20"/>
      <c r="AB80" s="29">
        <f>IF($L$6&gt;5,Tests!BD84,"")</f>
        <v>0</v>
      </c>
      <c r="AC80" s="29">
        <f>IF($L$6&gt;5,'Assignments&amp;Others'!AR85,"")</f>
        <v>0</v>
      </c>
      <c r="AD80" s="29">
        <f>IF($L$6&gt;5,'Assignments&amp;Others'!AS85,"")</f>
        <v>0</v>
      </c>
      <c r="AE80" s="30">
        <f t="shared" si="12"/>
        <v>0</v>
      </c>
      <c r="AF80" s="20"/>
      <c r="AG80" s="29" t="str">
        <f>IF($L$6&gt;6,Tests!BE84,"")</f>
        <v/>
      </c>
      <c r="AH80" s="29" t="str">
        <f>IF($L$6&gt;6,'Assignments&amp;Others'!AT85,"")</f>
        <v/>
      </c>
      <c r="AI80" s="29" t="str">
        <f>IF($L$6&gt;6,'Assignments&amp;Others'!AU85,"")</f>
        <v/>
      </c>
      <c r="AJ80" s="30" t="str">
        <f t="shared" si="13"/>
        <v/>
      </c>
      <c r="AK80" s="31"/>
      <c r="AL80" s="91"/>
    </row>
    <row r="81" spans="1:38" ht="12" customHeight="1" x14ac:dyDescent="0.25">
      <c r="A81" s="27">
        <f>IF(ISBLANK(Tests!A85),"",Tests!A85)</f>
        <v>70</v>
      </c>
      <c r="B81" s="28" t="str">
        <f>IF(ISBLANK(Tests!B85),"",Tests!B85)</f>
        <v/>
      </c>
      <c r="C81" s="29">
        <f>Tests!AY85</f>
        <v>0</v>
      </c>
      <c r="D81" s="29">
        <f>'Assignments&amp;Others'!AH86</f>
        <v>0</v>
      </c>
      <c r="E81" s="29">
        <f>'Assignments&amp;Others'!AI86</f>
        <v>0</v>
      </c>
      <c r="F81" s="30">
        <f t="shared" si="7"/>
        <v>0</v>
      </c>
      <c r="G81" s="33"/>
      <c r="H81" s="29">
        <f>Tests!AZ85</f>
        <v>0</v>
      </c>
      <c r="I81" s="29">
        <f>'Assignments&amp;Others'!AJ86</f>
        <v>0</v>
      </c>
      <c r="J81" s="29">
        <f>'Assignments&amp;Others'!AK86</f>
        <v>0</v>
      </c>
      <c r="K81" s="30">
        <f t="shared" si="8"/>
        <v>0</v>
      </c>
      <c r="L81" s="34"/>
      <c r="M81" s="29">
        <f>Tests!BA85</f>
        <v>0</v>
      </c>
      <c r="N81" s="29">
        <f>'Assignments&amp;Others'!AL86</f>
        <v>0</v>
      </c>
      <c r="O81" s="29">
        <f>'Assignments&amp;Others'!AM86</f>
        <v>0</v>
      </c>
      <c r="P81" s="30">
        <f t="shared" si="9"/>
        <v>0</v>
      </c>
      <c r="Q81" s="34"/>
      <c r="R81" s="29">
        <f>Tests!BB85</f>
        <v>0</v>
      </c>
      <c r="S81" s="29">
        <f>'Assignments&amp;Others'!AN86</f>
        <v>0</v>
      </c>
      <c r="T81" s="29">
        <f>'Assignments&amp;Others'!AO86</f>
        <v>0</v>
      </c>
      <c r="U81" s="30">
        <f t="shared" si="10"/>
        <v>0</v>
      </c>
      <c r="V81" s="34"/>
      <c r="W81" s="29">
        <f>Tests!BC85</f>
        <v>0</v>
      </c>
      <c r="X81" s="29">
        <f>'Assignments&amp;Others'!AP86</f>
        <v>0</v>
      </c>
      <c r="Y81" s="29">
        <f>'Assignments&amp;Others'!AQ86</f>
        <v>0</v>
      </c>
      <c r="Z81" s="30">
        <f t="shared" si="11"/>
        <v>0</v>
      </c>
      <c r="AA81" s="34"/>
      <c r="AB81" s="29">
        <f>IF($L$6&gt;5,Tests!BD85,"")</f>
        <v>0</v>
      </c>
      <c r="AC81" s="29">
        <f>IF($L$6&gt;5,'Assignments&amp;Others'!AR86,"")</f>
        <v>0</v>
      </c>
      <c r="AD81" s="29">
        <f>IF($L$6&gt;5,'Assignments&amp;Others'!AS86,"")</f>
        <v>0</v>
      </c>
      <c r="AE81" s="30">
        <f t="shared" si="12"/>
        <v>0</v>
      </c>
      <c r="AF81" s="34"/>
      <c r="AG81" s="29" t="str">
        <f>IF($L$6&gt;6,Tests!BE85,"")</f>
        <v/>
      </c>
      <c r="AH81" s="29" t="str">
        <f>IF($L$6&gt;6,'Assignments&amp;Others'!AT86,"")</f>
        <v/>
      </c>
      <c r="AI81" s="29" t="str">
        <f>IF($L$6&gt;6,'Assignments&amp;Others'!AU86,"")</f>
        <v/>
      </c>
      <c r="AJ81" s="30" t="str">
        <f t="shared" si="13"/>
        <v/>
      </c>
      <c r="AK81" s="35"/>
      <c r="AL81" s="91"/>
    </row>
    <row r="82" spans="1:38" s="11" customFormat="1" ht="19.899999999999999" customHeight="1" x14ac:dyDescent="0.25">
      <c r="A82" s="161" t="s">
        <v>73</v>
      </c>
      <c r="B82" s="162"/>
      <c r="C82" s="162"/>
      <c r="D82" s="162"/>
      <c r="E82" s="162"/>
      <c r="F82" s="162"/>
      <c r="G82" s="162"/>
      <c r="H82" s="162"/>
      <c r="I82" s="162"/>
      <c r="J82" s="162"/>
      <c r="K82" s="162"/>
      <c r="L82" s="162"/>
      <c r="M82" s="162"/>
      <c r="N82" s="162"/>
      <c r="O82" s="162"/>
      <c r="P82" s="162"/>
      <c r="Q82" s="162"/>
      <c r="R82" s="162"/>
      <c r="S82" s="162"/>
      <c r="T82" s="162"/>
      <c r="U82" s="162"/>
      <c r="V82" s="162"/>
      <c r="W82" s="163"/>
      <c r="X82" s="36"/>
      <c r="Y82" s="37"/>
      <c r="Z82" s="37"/>
      <c r="AA82" s="36"/>
      <c r="AB82" s="36"/>
      <c r="AC82" s="36"/>
      <c r="AD82" s="36"/>
      <c r="AE82" s="36"/>
      <c r="AF82" s="36"/>
      <c r="AG82" s="36"/>
      <c r="AH82" s="36"/>
      <c r="AI82" s="37"/>
      <c r="AJ82" s="37"/>
      <c r="AK82" s="37"/>
      <c r="AL82" s="49"/>
    </row>
    <row r="83" spans="1:38" s="14" customFormat="1" ht="19.899999999999999" customHeight="1" x14ac:dyDescent="0.25">
      <c r="A83" s="164" t="s">
        <v>16</v>
      </c>
      <c r="B83" s="165"/>
      <c r="C83" s="165"/>
      <c r="D83" s="165"/>
      <c r="E83" s="165"/>
      <c r="F83" s="166"/>
      <c r="G83" s="167">
        <f>Tests!H6</f>
        <v>63</v>
      </c>
      <c r="H83" s="168"/>
      <c r="I83" s="168"/>
      <c r="J83" s="169"/>
      <c r="K83" s="164" t="s">
        <v>66</v>
      </c>
      <c r="L83" s="165"/>
      <c r="M83" s="165"/>
      <c r="N83" s="165"/>
      <c r="O83" s="165"/>
      <c r="P83" s="165"/>
      <c r="Q83" s="165"/>
      <c r="R83" s="165"/>
      <c r="S83" s="166"/>
      <c r="T83" s="167">
        <f>Tests!AK6</f>
        <v>60</v>
      </c>
      <c r="U83" s="168"/>
      <c r="V83" s="168"/>
      <c r="W83" s="169"/>
      <c r="X83" s="38"/>
      <c r="Y83" s="37"/>
      <c r="Z83" s="37"/>
      <c r="AA83" s="38"/>
      <c r="AB83" s="38"/>
      <c r="AC83" s="38"/>
      <c r="AD83" s="38"/>
      <c r="AE83" s="38"/>
      <c r="AF83" s="38"/>
      <c r="AG83" s="38"/>
      <c r="AH83" s="38"/>
      <c r="AI83" s="37"/>
      <c r="AJ83" s="37"/>
      <c r="AK83" s="37"/>
      <c r="AL83" s="50"/>
    </row>
    <row r="84" spans="1:38" s="10" customFormat="1" ht="12" customHeight="1" x14ac:dyDescent="0.25">
      <c r="A84" s="170" t="s">
        <v>58</v>
      </c>
      <c r="B84" s="171"/>
      <c r="C84" s="158" t="s">
        <v>7</v>
      </c>
      <c r="D84" s="159"/>
      <c r="E84" s="159"/>
      <c r="F84" s="159"/>
      <c r="G84" s="159"/>
      <c r="H84" s="159"/>
      <c r="I84" s="159"/>
      <c r="J84" s="159"/>
      <c r="K84" s="159"/>
      <c r="L84" s="159"/>
      <c r="M84" s="159"/>
      <c r="N84" s="159"/>
      <c r="O84" s="159"/>
      <c r="P84" s="159"/>
      <c r="Q84" s="159"/>
      <c r="R84" s="159"/>
      <c r="S84" s="159"/>
      <c r="T84" s="159"/>
      <c r="U84" s="159"/>
      <c r="V84" s="160"/>
      <c r="W84" s="176"/>
      <c r="X84" s="36"/>
      <c r="Y84" s="37"/>
      <c r="Z84" s="37"/>
      <c r="AA84" s="36"/>
      <c r="AB84" s="36"/>
      <c r="AC84" s="36"/>
      <c r="AD84" s="36"/>
      <c r="AE84" s="36"/>
      <c r="AF84" s="36"/>
      <c r="AG84" s="36"/>
      <c r="AH84" s="36"/>
      <c r="AI84" s="37"/>
      <c r="AJ84" s="37"/>
      <c r="AK84" s="37"/>
      <c r="AL84" s="48"/>
    </row>
    <row r="85" spans="1:38" s="10" customFormat="1" ht="12" customHeight="1" x14ac:dyDescent="0.25">
      <c r="A85" s="172"/>
      <c r="B85" s="173"/>
      <c r="C85" s="158" t="s">
        <v>8</v>
      </c>
      <c r="D85" s="159"/>
      <c r="E85" s="159"/>
      <c r="F85" s="159"/>
      <c r="G85" s="159"/>
      <c r="H85" s="159"/>
      <c r="I85" s="159"/>
      <c r="J85" s="159"/>
      <c r="K85" s="159"/>
      <c r="L85" s="159"/>
      <c r="M85" s="159"/>
      <c r="N85" s="159"/>
      <c r="O85" s="159"/>
      <c r="P85" s="159"/>
      <c r="Q85" s="159"/>
      <c r="R85" s="159"/>
      <c r="S85" s="159"/>
      <c r="T85" s="159"/>
      <c r="U85" s="159"/>
      <c r="V85" s="160"/>
      <c r="W85" s="176"/>
      <c r="X85" s="36"/>
      <c r="Y85" s="37"/>
      <c r="Z85" s="37"/>
      <c r="AA85" s="36"/>
      <c r="AB85" s="36"/>
      <c r="AC85" s="36"/>
      <c r="AD85" s="36"/>
      <c r="AE85" s="36"/>
      <c r="AF85" s="36"/>
      <c r="AG85" s="36"/>
      <c r="AH85" s="36"/>
      <c r="AI85" s="37"/>
      <c r="AJ85" s="37"/>
      <c r="AK85" s="37"/>
      <c r="AL85" s="48"/>
    </row>
    <row r="86" spans="1:38" s="10" customFormat="1" ht="12" customHeight="1" x14ac:dyDescent="0.25">
      <c r="A86" s="172"/>
      <c r="B86" s="173"/>
      <c r="C86" s="158" t="s">
        <v>9</v>
      </c>
      <c r="D86" s="159"/>
      <c r="E86" s="159"/>
      <c r="F86" s="159"/>
      <c r="G86" s="159"/>
      <c r="H86" s="159"/>
      <c r="I86" s="159"/>
      <c r="J86" s="159"/>
      <c r="K86" s="159"/>
      <c r="L86" s="159"/>
      <c r="M86" s="159"/>
      <c r="N86" s="159"/>
      <c r="O86" s="159"/>
      <c r="P86" s="159"/>
      <c r="Q86" s="159"/>
      <c r="R86" s="159"/>
      <c r="S86" s="159"/>
      <c r="T86" s="159"/>
      <c r="U86" s="159"/>
      <c r="V86" s="160"/>
      <c r="W86" s="176"/>
      <c r="X86" s="36"/>
      <c r="Y86" s="37"/>
      <c r="Z86" s="37"/>
      <c r="AA86" s="36"/>
      <c r="AB86" s="36"/>
      <c r="AC86" s="36"/>
      <c r="AD86" s="36"/>
      <c r="AE86" s="36"/>
      <c r="AF86" s="36"/>
      <c r="AG86" s="36"/>
      <c r="AH86" s="36"/>
      <c r="AI86" s="37"/>
      <c r="AJ86" s="37"/>
      <c r="AK86" s="37"/>
      <c r="AL86" s="48"/>
    </row>
    <row r="87" spans="1:38" s="10" customFormat="1" ht="12" customHeight="1" x14ac:dyDescent="0.25">
      <c r="A87" s="174"/>
      <c r="B87" s="175"/>
      <c r="C87" s="158" t="s">
        <v>70</v>
      </c>
      <c r="D87" s="159"/>
      <c r="E87" s="159"/>
      <c r="F87" s="159"/>
      <c r="G87" s="159"/>
      <c r="H87" s="159"/>
      <c r="I87" s="159"/>
      <c r="J87" s="159"/>
      <c r="K87" s="159"/>
      <c r="L87" s="159"/>
      <c r="M87" s="159"/>
      <c r="N87" s="159"/>
      <c r="O87" s="159"/>
      <c r="P87" s="159"/>
      <c r="Q87" s="159"/>
      <c r="R87" s="159"/>
      <c r="S87" s="159"/>
      <c r="T87" s="159"/>
      <c r="U87" s="159"/>
      <c r="V87" s="160"/>
      <c r="W87" s="177"/>
      <c r="X87" s="36"/>
      <c r="Y87" s="37"/>
      <c r="Z87" s="37"/>
      <c r="AA87" s="36"/>
      <c r="AB87" s="36"/>
      <c r="AC87" s="36"/>
      <c r="AD87" s="36"/>
      <c r="AE87" s="36"/>
      <c r="AF87" s="36"/>
      <c r="AG87" s="36"/>
      <c r="AH87" s="36"/>
      <c r="AI87" s="37"/>
      <c r="AJ87" s="37"/>
      <c r="AK87" s="37"/>
      <c r="AL87" s="48"/>
    </row>
    <row r="88" spans="1:38" s="12" customFormat="1" ht="19.899999999999999" customHeight="1" x14ac:dyDescent="0.25">
      <c r="A88" s="151" t="s">
        <v>67</v>
      </c>
      <c r="B88" s="152"/>
      <c r="C88" s="152"/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79"/>
      <c r="O88" s="178" t="s">
        <v>68</v>
      </c>
      <c r="P88" s="178"/>
      <c r="Q88" s="178"/>
      <c r="R88" s="178"/>
      <c r="S88" s="178"/>
      <c r="T88" s="178"/>
      <c r="U88" s="178"/>
      <c r="V88" s="178"/>
      <c r="W88" s="178"/>
      <c r="X88" s="39"/>
      <c r="Y88" s="40"/>
      <c r="Z88" s="40"/>
      <c r="AA88" s="39"/>
      <c r="AB88" s="39"/>
      <c r="AC88" s="39"/>
      <c r="AD88" s="39"/>
      <c r="AE88" s="39"/>
      <c r="AF88" s="39"/>
      <c r="AG88" s="39"/>
      <c r="AH88" s="39"/>
      <c r="AI88" s="40"/>
      <c r="AJ88" s="40"/>
      <c r="AK88" s="40"/>
      <c r="AL88" s="51"/>
    </row>
    <row r="89" spans="1:38" s="12" customFormat="1" ht="30" customHeight="1" x14ac:dyDescent="0.25">
      <c r="A89" s="180"/>
      <c r="B89" s="180"/>
      <c r="C89" s="180"/>
      <c r="D89" s="180"/>
      <c r="E89" s="180"/>
      <c r="F89" s="182" t="s">
        <v>59</v>
      </c>
      <c r="G89" s="182"/>
      <c r="H89" s="182"/>
      <c r="I89" s="182" t="s">
        <v>72</v>
      </c>
      <c r="J89" s="182"/>
      <c r="K89" s="182"/>
      <c r="L89" s="201" t="s">
        <v>60</v>
      </c>
      <c r="M89" s="201"/>
      <c r="N89" s="201"/>
      <c r="O89" s="183" t="s">
        <v>71</v>
      </c>
      <c r="P89" s="184"/>
      <c r="Q89" s="184"/>
      <c r="R89" s="184"/>
      <c r="S89" s="184"/>
      <c r="T89" s="185"/>
      <c r="U89" s="192">
        <f>COUNTIF(AL$12:AL$81,"&gt;=" &amp; $T$83/100*AL11)</f>
        <v>0</v>
      </c>
      <c r="V89" s="193"/>
      <c r="W89" s="194"/>
      <c r="X89" s="41"/>
      <c r="Y89" s="40"/>
      <c r="Z89" s="40"/>
      <c r="AA89" s="41"/>
      <c r="AB89" s="41"/>
      <c r="AC89" s="41"/>
      <c r="AD89" s="41"/>
      <c r="AE89" s="41"/>
      <c r="AF89" s="41"/>
      <c r="AG89" s="41"/>
      <c r="AH89" s="41"/>
      <c r="AI89" s="40"/>
      <c r="AJ89" s="40"/>
      <c r="AK89" s="40"/>
      <c r="AL89" s="51"/>
    </row>
    <row r="90" spans="1:38" s="10" customFormat="1" ht="14.45" customHeight="1" x14ac:dyDescent="0.25">
      <c r="A90" s="181" t="s">
        <v>61</v>
      </c>
      <c r="B90" s="181"/>
      <c r="C90" s="181"/>
      <c r="D90" s="181"/>
      <c r="E90" s="181"/>
      <c r="F90" s="180">
        <f>COUNTIF(F$12:F$81,"&gt;=" &amp; $T$83)</f>
        <v>56</v>
      </c>
      <c r="G90" s="180"/>
      <c r="H90" s="180"/>
      <c r="I90" s="180">
        <f>ROUND(F90/$G$83*100,1)</f>
        <v>88.9</v>
      </c>
      <c r="J90" s="180"/>
      <c r="K90" s="180"/>
      <c r="L90" s="202">
        <f>IF(I90&gt;=80,3,IF(I90&gt;=70,2,IF(I90&gt;=60,1,0)))</f>
        <v>3</v>
      </c>
      <c r="M90" s="202"/>
      <c r="N90" s="202"/>
      <c r="O90" s="186"/>
      <c r="P90" s="187"/>
      <c r="Q90" s="187"/>
      <c r="R90" s="187"/>
      <c r="S90" s="187"/>
      <c r="T90" s="188"/>
      <c r="U90" s="195"/>
      <c r="V90" s="196"/>
      <c r="W90" s="197"/>
      <c r="X90" s="36"/>
      <c r="Y90" s="37"/>
      <c r="Z90" s="37"/>
      <c r="AA90" s="36"/>
      <c r="AB90" s="36"/>
      <c r="AC90" s="36"/>
      <c r="AD90" s="36"/>
      <c r="AE90" s="36"/>
      <c r="AF90" s="36"/>
      <c r="AG90" s="36"/>
      <c r="AH90" s="36"/>
      <c r="AI90" s="37"/>
      <c r="AJ90" s="37"/>
      <c r="AK90" s="37"/>
      <c r="AL90" s="48"/>
    </row>
    <row r="91" spans="1:38" s="10" customFormat="1" ht="14.45" customHeight="1" x14ac:dyDescent="0.25">
      <c r="A91" s="181" t="s">
        <v>62</v>
      </c>
      <c r="B91" s="181"/>
      <c r="C91" s="181"/>
      <c r="D91" s="181"/>
      <c r="E91" s="181"/>
      <c r="F91" s="180">
        <f>COUNTIF(K$12:K$81,"&gt;=" &amp; $T$83)</f>
        <v>60</v>
      </c>
      <c r="G91" s="180"/>
      <c r="H91" s="180"/>
      <c r="I91" s="180">
        <f t="shared" ref="I91:I94" si="14">ROUND(F91/$G$83*100,1)</f>
        <v>95.2</v>
      </c>
      <c r="J91" s="180"/>
      <c r="K91" s="180"/>
      <c r="L91" s="202">
        <f t="shared" ref="L91:L94" si="15">IF(I91&gt;=80,3,IF(I91&gt;=70,2,IF(I91&gt;=60,1,0)))</f>
        <v>3</v>
      </c>
      <c r="M91" s="202"/>
      <c r="N91" s="202"/>
      <c r="O91" s="189"/>
      <c r="P91" s="190"/>
      <c r="Q91" s="190"/>
      <c r="R91" s="190"/>
      <c r="S91" s="190"/>
      <c r="T91" s="191"/>
      <c r="U91" s="198"/>
      <c r="V91" s="199"/>
      <c r="W91" s="200"/>
      <c r="X91" s="36"/>
      <c r="Y91" s="37"/>
      <c r="Z91" s="37"/>
      <c r="AA91" s="36"/>
      <c r="AB91" s="36"/>
      <c r="AC91" s="36"/>
      <c r="AD91" s="36"/>
      <c r="AE91" s="36"/>
      <c r="AF91" s="36"/>
      <c r="AG91" s="36"/>
      <c r="AH91" s="36"/>
      <c r="AI91" s="37"/>
      <c r="AJ91" s="37"/>
      <c r="AK91" s="37"/>
      <c r="AL91" s="48"/>
    </row>
    <row r="92" spans="1:38" s="10" customFormat="1" ht="14.45" customHeight="1" x14ac:dyDescent="0.25">
      <c r="A92" s="181" t="s">
        <v>63</v>
      </c>
      <c r="B92" s="181"/>
      <c r="C92" s="181"/>
      <c r="D92" s="181"/>
      <c r="E92" s="181"/>
      <c r="F92" s="180">
        <f>COUNTIF(P$12:P$81,"&gt;=" &amp; $T$83)</f>
        <v>16</v>
      </c>
      <c r="G92" s="180"/>
      <c r="H92" s="180"/>
      <c r="I92" s="180">
        <f t="shared" si="14"/>
        <v>25.4</v>
      </c>
      <c r="J92" s="180"/>
      <c r="K92" s="180"/>
      <c r="L92" s="202">
        <f t="shared" si="15"/>
        <v>0</v>
      </c>
      <c r="M92" s="202"/>
      <c r="N92" s="202"/>
      <c r="O92" s="183" t="s">
        <v>72</v>
      </c>
      <c r="P92" s="184"/>
      <c r="Q92" s="184"/>
      <c r="R92" s="184"/>
      <c r="S92" s="184"/>
      <c r="T92" s="185"/>
      <c r="U92" s="192">
        <f>ROUND(U89/$G$83*100,1)</f>
        <v>0</v>
      </c>
      <c r="V92" s="193"/>
      <c r="W92" s="194"/>
      <c r="X92" s="36"/>
      <c r="Y92" s="37"/>
      <c r="Z92" s="37"/>
      <c r="AA92" s="36"/>
      <c r="AB92" s="36"/>
      <c r="AC92" s="36"/>
      <c r="AD92" s="36"/>
      <c r="AE92" s="36"/>
      <c r="AF92" s="36"/>
      <c r="AG92" s="36"/>
      <c r="AH92" s="36"/>
      <c r="AI92" s="37"/>
      <c r="AJ92" s="37"/>
      <c r="AK92" s="37"/>
      <c r="AL92" s="48"/>
    </row>
    <row r="93" spans="1:38" s="10" customFormat="1" ht="14.45" customHeight="1" x14ac:dyDescent="0.25">
      <c r="A93" s="181" t="s">
        <v>64</v>
      </c>
      <c r="B93" s="181"/>
      <c r="C93" s="181"/>
      <c r="D93" s="181"/>
      <c r="E93" s="181"/>
      <c r="F93" s="180">
        <f>COUNTIF(U$12:U$81,"&gt;=" &amp; $T$83)</f>
        <v>41</v>
      </c>
      <c r="G93" s="180"/>
      <c r="H93" s="180"/>
      <c r="I93" s="180">
        <f t="shared" si="14"/>
        <v>65.099999999999994</v>
      </c>
      <c r="J93" s="180"/>
      <c r="K93" s="180"/>
      <c r="L93" s="202">
        <f t="shared" si="15"/>
        <v>1</v>
      </c>
      <c r="M93" s="202"/>
      <c r="N93" s="202"/>
      <c r="O93" s="186"/>
      <c r="P93" s="187"/>
      <c r="Q93" s="187"/>
      <c r="R93" s="187"/>
      <c r="S93" s="187"/>
      <c r="T93" s="188"/>
      <c r="U93" s="195"/>
      <c r="V93" s="196"/>
      <c r="W93" s="197"/>
      <c r="X93" s="36"/>
      <c r="Y93" s="37"/>
      <c r="Z93" s="37"/>
      <c r="AA93" s="36"/>
      <c r="AB93" s="36"/>
      <c r="AC93" s="36"/>
      <c r="AD93" s="36"/>
      <c r="AE93" s="36"/>
      <c r="AF93" s="36"/>
      <c r="AG93" s="36"/>
      <c r="AH93" s="36"/>
      <c r="AI93" s="37"/>
      <c r="AJ93" s="37"/>
      <c r="AK93" s="37"/>
      <c r="AL93" s="48"/>
    </row>
    <row r="94" spans="1:38" s="10" customFormat="1" ht="14.45" customHeight="1" x14ac:dyDescent="0.25">
      <c r="A94" s="181" t="s">
        <v>65</v>
      </c>
      <c r="B94" s="181"/>
      <c r="C94" s="181"/>
      <c r="D94" s="181"/>
      <c r="E94" s="181"/>
      <c r="F94" s="180">
        <f>COUNTIF(Z$12:Z$81,"&gt;=" &amp; $T$83)</f>
        <v>63</v>
      </c>
      <c r="G94" s="180"/>
      <c r="H94" s="180"/>
      <c r="I94" s="180">
        <f t="shared" si="14"/>
        <v>100</v>
      </c>
      <c r="J94" s="180"/>
      <c r="K94" s="180"/>
      <c r="L94" s="202">
        <f t="shared" si="15"/>
        <v>3</v>
      </c>
      <c r="M94" s="202"/>
      <c r="N94" s="202"/>
      <c r="O94" s="186"/>
      <c r="P94" s="187"/>
      <c r="Q94" s="187"/>
      <c r="R94" s="187"/>
      <c r="S94" s="187"/>
      <c r="T94" s="188"/>
      <c r="U94" s="195"/>
      <c r="V94" s="196"/>
      <c r="W94" s="197"/>
      <c r="X94" s="36"/>
      <c r="Y94" s="37"/>
      <c r="Z94" s="37"/>
      <c r="AA94" s="36"/>
      <c r="AB94" s="36"/>
      <c r="AC94" s="36"/>
      <c r="AD94" s="36"/>
      <c r="AE94" s="36"/>
      <c r="AF94" s="36"/>
      <c r="AG94" s="36"/>
      <c r="AH94" s="36"/>
      <c r="AI94" s="37"/>
      <c r="AJ94" s="37"/>
      <c r="AK94" s="37"/>
      <c r="AL94" s="48"/>
    </row>
    <row r="95" spans="1:38" s="10" customFormat="1" ht="14.45" customHeight="1" x14ac:dyDescent="0.25">
      <c r="A95" s="181" t="str">
        <f>IF($L$6&gt;5,"Students who achieved target level for CO6","")</f>
        <v>Students who achieved target level for CO6</v>
      </c>
      <c r="B95" s="181"/>
      <c r="C95" s="181"/>
      <c r="D95" s="181"/>
      <c r="E95" s="181"/>
      <c r="F95" s="180">
        <f>IF($L$6&gt;5,COUNTIF(AE$12:AE$81,"&gt;=" &amp; $T$83),"")</f>
        <v>63</v>
      </c>
      <c r="G95" s="180"/>
      <c r="H95" s="180"/>
      <c r="I95" s="180">
        <f>IF($L$6&gt;5,ROUND(F95/$G$83*100,1),"")</f>
        <v>100</v>
      </c>
      <c r="J95" s="180"/>
      <c r="K95" s="180"/>
      <c r="L95" s="202">
        <f>IF($L$6&gt;5,IF(I95&gt;=80,3,IF(I95&gt;=70,2,IF(I95&gt;=60,1,0))),"")</f>
        <v>3</v>
      </c>
      <c r="M95" s="202"/>
      <c r="N95" s="202"/>
      <c r="O95" s="186"/>
      <c r="P95" s="187"/>
      <c r="Q95" s="187"/>
      <c r="R95" s="187"/>
      <c r="S95" s="187"/>
      <c r="T95" s="188"/>
      <c r="U95" s="195"/>
      <c r="V95" s="196"/>
      <c r="W95" s="197"/>
      <c r="X95" s="36"/>
      <c r="Y95" s="37"/>
      <c r="Z95" s="37"/>
      <c r="AA95" s="36"/>
      <c r="AB95" s="36"/>
      <c r="AC95" s="36"/>
      <c r="AD95" s="36"/>
      <c r="AE95" s="36"/>
      <c r="AF95" s="36"/>
      <c r="AG95" s="36"/>
      <c r="AH95" s="36"/>
      <c r="AI95" s="37"/>
      <c r="AJ95" s="37"/>
      <c r="AK95" s="37"/>
      <c r="AL95" s="48"/>
    </row>
    <row r="96" spans="1:38" s="10" customFormat="1" ht="14.45" customHeight="1" x14ac:dyDescent="0.25">
      <c r="A96" s="181" t="str">
        <f>IF($L$6&gt;6,"Students who achieved target level for CO7","")</f>
        <v/>
      </c>
      <c r="B96" s="181"/>
      <c r="C96" s="181"/>
      <c r="D96" s="181"/>
      <c r="E96" s="181"/>
      <c r="F96" s="180" t="str">
        <f>IF($L$6&gt;6,COUNTIF(AJ$12:AJ$81,"&gt;=" &amp; $T$83),"")</f>
        <v/>
      </c>
      <c r="G96" s="180"/>
      <c r="H96" s="180"/>
      <c r="I96" s="180" t="str">
        <f>IF($L$6&gt;6,ROUND(F96/$G$83*100,1),"")</f>
        <v/>
      </c>
      <c r="J96" s="180"/>
      <c r="K96" s="180"/>
      <c r="L96" s="202" t="str">
        <f>IF($L$6&gt;6,IF(I96&gt;=80,3,IF(I96&gt;=70,2,IF(I96&gt;=60,1,0))),"")</f>
        <v/>
      </c>
      <c r="M96" s="202"/>
      <c r="N96" s="202"/>
      <c r="O96" s="189"/>
      <c r="P96" s="190"/>
      <c r="Q96" s="190"/>
      <c r="R96" s="190"/>
      <c r="S96" s="190"/>
      <c r="T96" s="191"/>
      <c r="U96" s="198"/>
      <c r="V96" s="199"/>
      <c r="W96" s="200"/>
      <c r="X96" s="36"/>
      <c r="Y96" s="37"/>
      <c r="Z96" s="37"/>
      <c r="AA96" s="36"/>
      <c r="AB96" s="36"/>
      <c r="AC96" s="36"/>
      <c r="AD96" s="36"/>
      <c r="AE96" s="36"/>
      <c r="AF96" s="36"/>
      <c r="AG96" s="36"/>
      <c r="AH96" s="36"/>
      <c r="AI96" s="37"/>
      <c r="AJ96" s="37"/>
      <c r="AK96" s="37"/>
      <c r="AL96" s="48"/>
    </row>
    <row r="97" spans="1:38" s="13" customFormat="1" ht="40.15" customHeight="1" x14ac:dyDescent="0.25">
      <c r="A97" s="205" t="s">
        <v>10</v>
      </c>
      <c r="B97" s="206"/>
      <c r="C97" s="206"/>
      <c r="D97" s="206"/>
      <c r="E97" s="206"/>
      <c r="F97" s="206"/>
      <c r="G97" s="206"/>
      <c r="H97" s="206"/>
      <c r="I97" s="206"/>
      <c r="J97" s="206"/>
      <c r="K97" s="207"/>
      <c r="L97" s="155">
        <f>ROUND(AVERAGE(L90:N96),2)</f>
        <v>2.17</v>
      </c>
      <c r="M97" s="155"/>
      <c r="N97" s="155"/>
      <c r="O97" s="178" t="s">
        <v>69</v>
      </c>
      <c r="P97" s="178"/>
      <c r="Q97" s="178"/>
      <c r="R97" s="178"/>
      <c r="S97" s="178"/>
      <c r="T97" s="178"/>
      <c r="U97" s="178">
        <f>IF(U92&gt;=80,3,IF(U92&gt;=70,2,IF(U92&gt;=60,1,0)))</f>
        <v>0</v>
      </c>
      <c r="V97" s="178"/>
      <c r="W97" s="178"/>
      <c r="X97" s="42"/>
      <c r="Y97" s="43"/>
      <c r="Z97" s="43"/>
      <c r="AA97" s="42"/>
      <c r="AB97" s="42"/>
      <c r="AC97" s="42"/>
      <c r="AD97" s="42"/>
      <c r="AE97" s="42"/>
      <c r="AF97" s="42"/>
      <c r="AG97" s="42"/>
      <c r="AH97" s="42"/>
      <c r="AI97" s="43"/>
      <c r="AJ97" s="43"/>
      <c r="AK97" s="43"/>
      <c r="AL97" s="52"/>
    </row>
    <row r="98" spans="1:38" s="12" customFormat="1" ht="40.15" customHeight="1" x14ac:dyDescent="0.25">
      <c r="A98" s="203" t="s">
        <v>102</v>
      </c>
      <c r="B98" s="203"/>
      <c r="C98" s="203"/>
      <c r="D98" s="203"/>
      <c r="E98" s="203"/>
      <c r="F98" s="203"/>
      <c r="G98" s="203"/>
      <c r="H98" s="203"/>
      <c r="I98" s="203"/>
      <c r="J98" s="203"/>
      <c r="K98" s="203"/>
      <c r="L98" s="203"/>
      <c r="M98" s="203"/>
      <c r="N98" s="203"/>
      <c r="O98" s="203"/>
      <c r="P98" s="203"/>
      <c r="Q98" s="203"/>
      <c r="R98" s="204">
        <f>ROUND(L97*20/100+U97*80/100,2)</f>
        <v>0.43</v>
      </c>
      <c r="S98" s="204"/>
      <c r="T98" s="204"/>
      <c r="U98" s="204"/>
      <c r="V98" s="204"/>
      <c r="W98" s="204"/>
      <c r="X98" s="41"/>
      <c r="Y98" s="40"/>
      <c r="Z98" s="40"/>
      <c r="AA98" s="41"/>
      <c r="AB98" s="41"/>
      <c r="AC98" s="41"/>
      <c r="AD98" s="41"/>
      <c r="AE98" s="41"/>
      <c r="AF98" s="41"/>
      <c r="AG98" s="41"/>
      <c r="AH98" s="41"/>
      <c r="AI98" s="40"/>
      <c r="AJ98" s="40"/>
      <c r="AK98" s="40"/>
      <c r="AL98" s="51"/>
    </row>
    <row r="99" spans="1:38" s="10" customFormat="1" x14ac:dyDescent="0.25">
      <c r="A99" s="11"/>
      <c r="B99" s="11"/>
      <c r="C99" s="9"/>
      <c r="D99" s="9"/>
      <c r="E99" s="9"/>
      <c r="F99" s="9"/>
      <c r="G99" s="9"/>
      <c r="H99" s="9"/>
      <c r="I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AA99" s="9"/>
      <c r="AB99" s="9"/>
      <c r="AC99" s="9"/>
      <c r="AD99" s="9"/>
      <c r="AE99" s="9"/>
      <c r="AF99" s="9"/>
      <c r="AG99" s="9"/>
      <c r="AH99" s="9"/>
    </row>
    <row r="100" spans="1:38" s="3" customFormat="1" x14ac:dyDescent="0.25">
      <c r="A100"/>
      <c r="B100"/>
      <c r="C100" s="2"/>
      <c r="D100" s="2"/>
      <c r="E100" s="2"/>
      <c r="F100" s="2"/>
      <c r="G100" s="2"/>
      <c r="H100" s="2"/>
      <c r="I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AA100" s="2"/>
      <c r="AB100" s="2"/>
      <c r="AC100" s="2"/>
      <c r="AD100" s="2"/>
      <c r="AE100" s="2"/>
      <c r="AF100" s="2"/>
      <c r="AG100" s="2"/>
      <c r="AH100" s="2"/>
    </row>
    <row r="101" spans="1:38" s="3" customFormat="1" x14ac:dyDescent="0.25">
      <c r="A101"/>
      <c r="B101"/>
      <c r="C101" s="2"/>
      <c r="D101" s="2"/>
      <c r="E101" s="2"/>
      <c r="F101" s="2"/>
      <c r="G101" s="2"/>
      <c r="H101" s="2"/>
      <c r="I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AA101" s="2"/>
      <c r="AB101" s="2"/>
      <c r="AC101" s="2"/>
      <c r="AD101" s="2"/>
      <c r="AE101" s="2"/>
      <c r="AF101" s="2"/>
      <c r="AG101" s="2"/>
      <c r="AH101" s="2"/>
    </row>
    <row r="102" spans="1:38" s="3" customFormat="1" x14ac:dyDescent="0.25">
      <c r="A102"/>
      <c r="B102"/>
      <c r="C102" s="2"/>
      <c r="D102" s="2"/>
      <c r="E102" s="2"/>
      <c r="F102" s="2"/>
      <c r="G102" s="2"/>
      <c r="H102" s="2"/>
      <c r="I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AA102" s="2"/>
      <c r="AB102" s="2"/>
      <c r="AC102" s="2"/>
      <c r="AD102" s="2"/>
      <c r="AE102" s="2"/>
      <c r="AF102" s="2"/>
      <c r="AG102" s="2"/>
      <c r="AH102" s="2"/>
    </row>
    <row r="103" spans="1:38" s="3" customFormat="1" x14ac:dyDescent="0.25">
      <c r="A103"/>
      <c r="B103"/>
      <c r="C103" s="2"/>
      <c r="D103" s="2"/>
      <c r="E103" s="2"/>
      <c r="F103" s="2"/>
      <c r="G103" s="2"/>
      <c r="H103" s="2"/>
      <c r="I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AA103" s="2"/>
      <c r="AB103" s="2"/>
      <c r="AC103" s="2"/>
      <c r="AD103" s="2"/>
      <c r="AE103" s="2"/>
      <c r="AF103" s="2"/>
      <c r="AG103" s="2"/>
      <c r="AH103" s="2"/>
    </row>
    <row r="104" spans="1:38" s="3" customFormat="1" x14ac:dyDescent="0.25">
      <c r="A104"/>
      <c r="B104"/>
      <c r="C104" s="2"/>
      <c r="D104" s="2"/>
      <c r="E104" s="2"/>
      <c r="F104" s="2"/>
      <c r="G104" s="2"/>
      <c r="H104" s="2"/>
      <c r="I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AA104" s="2"/>
      <c r="AB104" s="2"/>
      <c r="AC104" s="2"/>
      <c r="AD104" s="2"/>
      <c r="AE104" s="2"/>
      <c r="AF104" s="2"/>
      <c r="AG104" s="2"/>
      <c r="AH104" s="2"/>
    </row>
    <row r="105" spans="1:38" s="3" customFormat="1" x14ac:dyDescent="0.25">
      <c r="A105"/>
      <c r="B105"/>
      <c r="C105" s="2"/>
      <c r="D105" s="2"/>
      <c r="E105" s="2"/>
      <c r="F105" s="2"/>
      <c r="G105" s="2"/>
      <c r="H105" s="2"/>
      <c r="I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AA105" s="2"/>
      <c r="AB105" s="2"/>
      <c r="AC105" s="2"/>
      <c r="AD105" s="2"/>
      <c r="AE105" s="2"/>
      <c r="AF105" s="2"/>
      <c r="AG105" s="2"/>
      <c r="AH105" s="2"/>
    </row>
    <row r="106" spans="1:38" s="3" customFormat="1" x14ac:dyDescent="0.25">
      <c r="A106"/>
      <c r="B106"/>
      <c r="C106" s="2"/>
      <c r="D106" s="2"/>
      <c r="E106" s="2"/>
      <c r="F106" s="2"/>
      <c r="G106" s="2"/>
      <c r="H106" s="2"/>
      <c r="I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AA106" s="2"/>
      <c r="AB106" s="2"/>
      <c r="AC106" s="2"/>
      <c r="AD106" s="2"/>
      <c r="AE106" s="2"/>
      <c r="AF106" s="2"/>
      <c r="AG106" s="2"/>
      <c r="AH106" s="2"/>
    </row>
    <row r="107" spans="1:38" s="3" customFormat="1" x14ac:dyDescent="0.25">
      <c r="A107"/>
      <c r="B107"/>
      <c r="C107" s="2"/>
      <c r="D107" s="2"/>
      <c r="E107" s="2"/>
      <c r="F107" s="2"/>
      <c r="G107" s="2"/>
      <c r="H107" s="2"/>
      <c r="I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AA107" s="2"/>
      <c r="AB107" s="2"/>
      <c r="AC107" s="2"/>
      <c r="AD107" s="2"/>
      <c r="AE107" s="2"/>
      <c r="AF107" s="2"/>
      <c r="AG107" s="2"/>
      <c r="AH107" s="2"/>
    </row>
    <row r="108" spans="1:38" s="3" customFormat="1" x14ac:dyDescent="0.25">
      <c r="A108"/>
      <c r="B108"/>
      <c r="C108" s="2"/>
      <c r="D108" s="2"/>
      <c r="E108" s="2"/>
      <c r="F108" s="2"/>
      <c r="G108" s="2"/>
      <c r="H108" s="2"/>
      <c r="I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AA108" s="2"/>
      <c r="AB108" s="2"/>
      <c r="AC108" s="2"/>
      <c r="AD108" s="2"/>
      <c r="AE108" s="2"/>
      <c r="AF108" s="2"/>
      <c r="AG108" s="2"/>
      <c r="AH108" s="2"/>
    </row>
    <row r="109" spans="1:38" s="3" customFormat="1" x14ac:dyDescent="0.25">
      <c r="A109"/>
      <c r="B109"/>
      <c r="C109" s="2"/>
      <c r="D109" s="2"/>
      <c r="E109" s="2"/>
      <c r="F109" s="2"/>
      <c r="G109" s="2"/>
      <c r="H109" s="2"/>
      <c r="I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AA109" s="2"/>
      <c r="AB109" s="2"/>
      <c r="AC109" s="2"/>
      <c r="AD109" s="2"/>
      <c r="AE109" s="2"/>
      <c r="AF109" s="2"/>
      <c r="AG109" s="2"/>
      <c r="AH109" s="2"/>
    </row>
    <row r="110" spans="1:38" s="3" customFormat="1" x14ac:dyDescent="0.25">
      <c r="A110"/>
      <c r="B110"/>
      <c r="C110" s="2"/>
      <c r="D110" s="2"/>
      <c r="E110" s="2"/>
      <c r="F110" s="2"/>
      <c r="G110" s="2"/>
      <c r="H110" s="2"/>
      <c r="I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AA110" s="2"/>
      <c r="AB110" s="2"/>
      <c r="AC110" s="2"/>
      <c r="AD110" s="2"/>
      <c r="AE110" s="2"/>
      <c r="AF110" s="2"/>
      <c r="AG110" s="2"/>
      <c r="AH110" s="2"/>
    </row>
    <row r="111" spans="1:38" s="3" customFormat="1" x14ac:dyDescent="0.25">
      <c r="A111"/>
      <c r="B111"/>
      <c r="C111" s="2"/>
      <c r="D111" s="2"/>
      <c r="E111" s="2"/>
      <c r="F111" s="2"/>
      <c r="G111" s="2"/>
      <c r="H111" s="2"/>
      <c r="I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AA111" s="2"/>
      <c r="AB111" s="2"/>
      <c r="AC111" s="2"/>
      <c r="AD111" s="2"/>
      <c r="AE111" s="2"/>
      <c r="AF111" s="2"/>
      <c r="AG111" s="2"/>
      <c r="AH111" s="2"/>
    </row>
    <row r="112" spans="1:38" s="3" customFormat="1" x14ac:dyDescent="0.25">
      <c r="A112"/>
      <c r="B112"/>
      <c r="C112" s="2"/>
      <c r="D112" s="2"/>
      <c r="E112" s="2"/>
      <c r="F112" s="2"/>
      <c r="G112" s="2"/>
      <c r="H112" s="2"/>
      <c r="I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AA112" s="2"/>
      <c r="AB112" s="2"/>
      <c r="AC112" s="2"/>
      <c r="AD112" s="2"/>
      <c r="AE112" s="2"/>
      <c r="AF112" s="2"/>
      <c r="AG112" s="2"/>
      <c r="AH112" s="2"/>
    </row>
    <row r="113" spans="1:34" s="3" customFormat="1" x14ac:dyDescent="0.25">
      <c r="A113"/>
      <c r="B113"/>
      <c r="C113" s="2"/>
      <c r="D113" s="2"/>
      <c r="E113" s="2"/>
      <c r="F113" s="2"/>
      <c r="G113" s="2"/>
      <c r="H113" s="2"/>
      <c r="I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AA113" s="2"/>
      <c r="AB113" s="2"/>
      <c r="AC113" s="2"/>
      <c r="AD113" s="2"/>
      <c r="AE113" s="2"/>
      <c r="AF113" s="2"/>
      <c r="AG113" s="2"/>
      <c r="AH113" s="2"/>
    </row>
    <row r="114" spans="1:34" s="3" customFormat="1" x14ac:dyDescent="0.25">
      <c r="A114"/>
      <c r="B114"/>
      <c r="C114" s="2"/>
      <c r="D114" s="2"/>
      <c r="E114" s="2"/>
      <c r="F114" s="2"/>
      <c r="G114" s="2"/>
      <c r="H114" s="2"/>
      <c r="I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AA114" s="2"/>
      <c r="AB114" s="2"/>
      <c r="AC114" s="2"/>
      <c r="AD114" s="2"/>
      <c r="AE114" s="2"/>
      <c r="AF114" s="2"/>
      <c r="AG114" s="2"/>
      <c r="AH114" s="2"/>
    </row>
    <row r="115" spans="1:34" s="3" customFormat="1" x14ac:dyDescent="0.25">
      <c r="A115"/>
      <c r="B115"/>
      <c r="C115" s="2"/>
      <c r="D115" s="2"/>
      <c r="E115" s="2"/>
      <c r="F115" s="2"/>
      <c r="G115" s="2"/>
      <c r="H115" s="2"/>
      <c r="I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AA115" s="2"/>
      <c r="AB115" s="2"/>
      <c r="AC115" s="2"/>
      <c r="AD115" s="2"/>
      <c r="AE115" s="2"/>
      <c r="AF115" s="2"/>
      <c r="AG115" s="2"/>
      <c r="AH115" s="2"/>
    </row>
    <row r="116" spans="1:34" s="3" customFormat="1" x14ac:dyDescent="0.25">
      <c r="A116"/>
      <c r="B116"/>
      <c r="C116" s="2"/>
      <c r="D116" s="2"/>
      <c r="E116" s="2"/>
      <c r="F116" s="2"/>
      <c r="G116" s="2"/>
      <c r="H116" s="2"/>
      <c r="I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AA116" s="2"/>
      <c r="AB116" s="2"/>
      <c r="AC116" s="2"/>
      <c r="AD116" s="2"/>
      <c r="AE116" s="2"/>
      <c r="AF116" s="2"/>
      <c r="AG116" s="2"/>
      <c r="AH116" s="2"/>
    </row>
    <row r="117" spans="1:34" s="3" customFormat="1" x14ac:dyDescent="0.25">
      <c r="A117"/>
      <c r="B117"/>
      <c r="C117" s="2"/>
      <c r="D117" s="2"/>
      <c r="E117" s="2"/>
      <c r="F117" s="2"/>
      <c r="G117" s="2"/>
      <c r="H117" s="2"/>
      <c r="I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AA117" s="2"/>
      <c r="AB117" s="2"/>
      <c r="AC117" s="2"/>
      <c r="AD117" s="2"/>
      <c r="AE117" s="2"/>
      <c r="AF117" s="2"/>
      <c r="AG117" s="2"/>
      <c r="AH117" s="2"/>
    </row>
    <row r="118" spans="1:34" s="3" customFormat="1" x14ac:dyDescent="0.25">
      <c r="A118"/>
      <c r="B118"/>
      <c r="C118" s="2"/>
      <c r="D118" s="2"/>
      <c r="E118" s="2"/>
      <c r="F118" s="2"/>
      <c r="G118" s="2"/>
      <c r="H118" s="2"/>
      <c r="I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AA118" s="2"/>
      <c r="AB118" s="2"/>
      <c r="AC118" s="2"/>
      <c r="AD118" s="2"/>
      <c r="AE118" s="2"/>
      <c r="AF118" s="2"/>
      <c r="AG118" s="2"/>
      <c r="AH118" s="2"/>
    </row>
    <row r="119" spans="1:34" s="3" customFormat="1" x14ac:dyDescent="0.25">
      <c r="A119"/>
      <c r="B119"/>
      <c r="C119" s="2"/>
      <c r="D119" s="2"/>
      <c r="E119" s="2"/>
      <c r="F119" s="2"/>
      <c r="G119" s="2"/>
      <c r="H119" s="2"/>
      <c r="I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AA119" s="2"/>
      <c r="AB119" s="2"/>
      <c r="AC119" s="2"/>
      <c r="AD119" s="2"/>
      <c r="AE119" s="2"/>
      <c r="AF119" s="2"/>
      <c r="AG119" s="2"/>
      <c r="AH119" s="2"/>
    </row>
    <row r="120" spans="1:34" s="3" customFormat="1" x14ac:dyDescent="0.25">
      <c r="A120"/>
      <c r="B120"/>
      <c r="C120" s="2"/>
      <c r="D120" s="2"/>
      <c r="E120" s="2"/>
      <c r="F120" s="2"/>
      <c r="G120" s="2"/>
      <c r="H120" s="2"/>
      <c r="I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AA120" s="2"/>
      <c r="AB120" s="2"/>
      <c r="AC120" s="2"/>
      <c r="AD120" s="2"/>
      <c r="AE120" s="2"/>
      <c r="AF120" s="2"/>
      <c r="AG120" s="2"/>
      <c r="AH120" s="2"/>
    </row>
    <row r="121" spans="1:34" s="3" customFormat="1" x14ac:dyDescent="0.25">
      <c r="A121"/>
      <c r="B121"/>
      <c r="C121" s="2"/>
      <c r="D121" s="2"/>
      <c r="E121" s="2"/>
      <c r="F121" s="2"/>
      <c r="G121" s="2"/>
      <c r="H121" s="2"/>
      <c r="I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AA121" s="2"/>
      <c r="AB121" s="2"/>
      <c r="AC121" s="2"/>
      <c r="AD121" s="2"/>
      <c r="AE121" s="2"/>
      <c r="AF121" s="2"/>
      <c r="AG121" s="2"/>
      <c r="AH121" s="2"/>
    </row>
    <row r="122" spans="1:34" s="3" customFormat="1" x14ac:dyDescent="0.25">
      <c r="A122"/>
      <c r="B122"/>
      <c r="C122" s="2"/>
      <c r="D122" s="2"/>
      <c r="E122" s="2"/>
      <c r="F122" s="2"/>
      <c r="G122" s="2"/>
      <c r="H122" s="2"/>
      <c r="I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AA122" s="2"/>
      <c r="AB122" s="2"/>
      <c r="AC122" s="2"/>
      <c r="AD122" s="2"/>
      <c r="AE122" s="2"/>
      <c r="AF122" s="2"/>
      <c r="AG122" s="2"/>
      <c r="AH122" s="2"/>
    </row>
    <row r="123" spans="1:34" s="3" customFormat="1" x14ac:dyDescent="0.25">
      <c r="A123"/>
      <c r="B123"/>
      <c r="C123" s="2"/>
      <c r="D123" s="2"/>
      <c r="E123" s="2"/>
      <c r="F123" s="2"/>
      <c r="G123" s="2"/>
      <c r="H123" s="2"/>
      <c r="I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AA123" s="2"/>
      <c r="AB123" s="2"/>
      <c r="AC123" s="2"/>
      <c r="AD123" s="2"/>
      <c r="AE123" s="2"/>
      <c r="AF123" s="2"/>
      <c r="AG123" s="2"/>
      <c r="AH123" s="2"/>
    </row>
    <row r="124" spans="1:34" s="3" customFormat="1" x14ac:dyDescent="0.25">
      <c r="A124"/>
      <c r="B124"/>
      <c r="C124" s="2"/>
      <c r="D124" s="2"/>
      <c r="E124" s="2"/>
      <c r="F124" s="2"/>
      <c r="G124" s="2"/>
      <c r="H124" s="2"/>
      <c r="I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AA124" s="2"/>
      <c r="AB124" s="2"/>
      <c r="AC124" s="2"/>
      <c r="AD124" s="2"/>
      <c r="AE124" s="2"/>
      <c r="AF124" s="2"/>
      <c r="AG124" s="2"/>
      <c r="AH124" s="2"/>
    </row>
    <row r="125" spans="1:34" s="3" customFormat="1" x14ac:dyDescent="0.25">
      <c r="A125"/>
      <c r="B125"/>
      <c r="C125" s="2"/>
      <c r="D125" s="2"/>
      <c r="E125" s="2"/>
      <c r="F125" s="2"/>
      <c r="G125" s="2"/>
      <c r="H125" s="2"/>
      <c r="I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AA125" s="2"/>
      <c r="AB125" s="2"/>
      <c r="AC125" s="2"/>
      <c r="AD125" s="2"/>
      <c r="AE125" s="2"/>
      <c r="AF125" s="2"/>
      <c r="AG125" s="2"/>
      <c r="AH125" s="2"/>
    </row>
    <row r="126" spans="1:34" s="3" customFormat="1" x14ac:dyDescent="0.25">
      <c r="A126"/>
      <c r="B126"/>
      <c r="C126" s="2"/>
      <c r="D126" s="2"/>
      <c r="E126" s="2"/>
      <c r="F126" s="2"/>
      <c r="G126" s="2"/>
      <c r="H126" s="2"/>
      <c r="I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AA126" s="2"/>
      <c r="AB126" s="2"/>
      <c r="AC126" s="2"/>
      <c r="AD126" s="2"/>
      <c r="AE126" s="2"/>
      <c r="AF126" s="2"/>
      <c r="AG126" s="2"/>
      <c r="AH126" s="2"/>
    </row>
    <row r="127" spans="1:34" s="3" customFormat="1" x14ac:dyDescent="0.25">
      <c r="A127"/>
      <c r="B127"/>
      <c r="C127" s="2"/>
      <c r="D127" s="2"/>
      <c r="E127" s="2"/>
      <c r="F127" s="2"/>
      <c r="G127" s="2"/>
      <c r="H127" s="2"/>
      <c r="I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AA127" s="2"/>
      <c r="AB127" s="2"/>
      <c r="AC127" s="2"/>
      <c r="AD127" s="2"/>
      <c r="AE127" s="2"/>
      <c r="AF127" s="2"/>
      <c r="AG127" s="2"/>
      <c r="AH127" s="2"/>
    </row>
    <row r="128" spans="1:34" s="3" customFormat="1" x14ac:dyDescent="0.25">
      <c r="A128"/>
      <c r="B128"/>
      <c r="C128" s="2"/>
      <c r="D128" s="2"/>
      <c r="E128" s="2"/>
      <c r="F128" s="2"/>
      <c r="G128" s="2"/>
      <c r="H128" s="2"/>
      <c r="I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AA128" s="2"/>
      <c r="AB128" s="2"/>
      <c r="AC128" s="2"/>
      <c r="AD128" s="2"/>
      <c r="AE128" s="2"/>
      <c r="AF128" s="2"/>
      <c r="AG128" s="2"/>
      <c r="AH128" s="2"/>
    </row>
    <row r="129" spans="1:34" s="3" customFormat="1" x14ac:dyDescent="0.25">
      <c r="A129"/>
      <c r="B129"/>
      <c r="C129" s="2"/>
      <c r="D129" s="2"/>
      <c r="E129" s="2"/>
      <c r="F129" s="2"/>
      <c r="G129" s="2"/>
      <c r="H129" s="2"/>
      <c r="I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AA129" s="2"/>
      <c r="AB129" s="2"/>
      <c r="AC129" s="2"/>
      <c r="AD129" s="2"/>
      <c r="AE129" s="2"/>
      <c r="AF129" s="2"/>
      <c r="AG129" s="2"/>
      <c r="AH129" s="2"/>
    </row>
    <row r="130" spans="1:34" s="3" customFormat="1" x14ac:dyDescent="0.25">
      <c r="A130"/>
      <c r="B130"/>
      <c r="C130" s="2"/>
      <c r="D130" s="2"/>
      <c r="E130" s="2"/>
      <c r="F130" s="2"/>
      <c r="G130" s="2"/>
      <c r="H130" s="2"/>
      <c r="I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AA130" s="2"/>
      <c r="AB130" s="2"/>
      <c r="AC130" s="2"/>
      <c r="AD130" s="2"/>
      <c r="AE130" s="2"/>
      <c r="AF130" s="2"/>
      <c r="AG130" s="2"/>
      <c r="AH130" s="2"/>
    </row>
    <row r="131" spans="1:34" s="3" customFormat="1" x14ac:dyDescent="0.25">
      <c r="A131"/>
      <c r="B131"/>
      <c r="C131" s="2"/>
      <c r="D131" s="2"/>
      <c r="E131" s="2"/>
      <c r="F131" s="2"/>
      <c r="G131" s="2"/>
      <c r="H131" s="2"/>
      <c r="I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AA131" s="2"/>
      <c r="AB131" s="2"/>
      <c r="AC131" s="2"/>
      <c r="AD131" s="2"/>
      <c r="AE131" s="2"/>
      <c r="AF131" s="2"/>
      <c r="AG131" s="2"/>
      <c r="AH131" s="2"/>
    </row>
    <row r="132" spans="1:34" s="3" customFormat="1" x14ac:dyDescent="0.25">
      <c r="A132"/>
      <c r="B132"/>
      <c r="C132" s="2"/>
      <c r="D132" s="2"/>
      <c r="E132" s="2"/>
      <c r="F132" s="2"/>
      <c r="G132" s="2"/>
      <c r="H132" s="2"/>
      <c r="I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AA132" s="2"/>
      <c r="AB132" s="2"/>
      <c r="AC132" s="2"/>
      <c r="AD132" s="2"/>
      <c r="AE132" s="2"/>
      <c r="AF132" s="2"/>
      <c r="AG132" s="2"/>
      <c r="AH132" s="2"/>
    </row>
    <row r="133" spans="1:34" s="3" customFormat="1" x14ac:dyDescent="0.25">
      <c r="A133"/>
      <c r="B133"/>
      <c r="C133" s="2"/>
      <c r="D133" s="2"/>
      <c r="E133" s="2"/>
      <c r="F133" s="2"/>
      <c r="G133" s="2"/>
      <c r="H133" s="2"/>
      <c r="I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AA133" s="2"/>
      <c r="AB133" s="2"/>
      <c r="AC133" s="2"/>
      <c r="AD133" s="2"/>
      <c r="AE133" s="2"/>
      <c r="AF133" s="2"/>
      <c r="AG133" s="2"/>
      <c r="AH133" s="2"/>
    </row>
    <row r="134" spans="1:34" s="3" customFormat="1" x14ac:dyDescent="0.25">
      <c r="A134"/>
      <c r="B134"/>
      <c r="C134" s="2"/>
      <c r="D134" s="2"/>
      <c r="E134" s="2"/>
      <c r="F134" s="2"/>
      <c r="G134" s="2"/>
      <c r="H134" s="2"/>
      <c r="I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AA134" s="2"/>
      <c r="AB134" s="2"/>
      <c r="AC134" s="2"/>
      <c r="AD134" s="2"/>
      <c r="AE134" s="2"/>
      <c r="AF134" s="2"/>
      <c r="AG134" s="2"/>
      <c r="AH134" s="2"/>
    </row>
    <row r="135" spans="1:34" s="3" customFormat="1" x14ac:dyDescent="0.25">
      <c r="A135"/>
      <c r="B135"/>
      <c r="C135" s="2"/>
      <c r="D135" s="2"/>
      <c r="E135" s="2"/>
      <c r="F135" s="2"/>
      <c r="G135" s="2"/>
      <c r="H135" s="2"/>
      <c r="I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AA135" s="2"/>
      <c r="AB135" s="2"/>
      <c r="AC135" s="2"/>
      <c r="AD135" s="2"/>
      <c r="AE135" s="2"/>
      <c r="AF135" s="2"/>
      <c r="AG135" s="2"/>
      <c r="AH135" s="2"/>
    </row>
    <row r="136" spans="1:34" s="3" customFormat="1" x14ac:dyDescent="0.25">
      <c r="A136"/>
      <c r="B136"/>
      <c r="C136" s="2"/>
      <c r="D136" s="2"/>
      <c r="E136" s="2"/>
      <c r="F136" s="2"/>
      <c r="G136" s="2"/>
      <c r="H136" s="2"/>
      <c r="I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AA136" s="2"/>
      <c r="AB136" s="2"/>
      <c r="AC136" s="2"/>
      <c r="AD136" s="2"/>
      <c r="AE136" s="2"/>
      <c r="AF136" s="2"/>
      <c r="AG136" s="2"/>
      <c r="AH136" s="2"/>
    </row>
    <row r="137" spans="1:34" s="3" customFormat="1" x14ac:dyDescent="0.25">
      <c r="A137"/>
      <c r="B137"/>
      <c r="C137" s="2"/>
      <c r="D137" s="2"/>
      <c r="E137" s="2"/>
      <c r="F137" s="2"/>
      <c r="G137" s="2"/>
      <c r="H137" s="2"/>
      <c r="I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AA137" s="2"/>
      <c r="AB137" s="2"/>
      <c r="AC137" s="2"/>
      <c r="AD137" s="2"/>
      <c r="AE137" s="2"/>
      <c r="AF137" s="2"/>
      <c r="AG137" s="2"/>
      <c r="AH137" s="2"/>
    </row>
    <row r="138" spans="1:34" s="3" customFormat="1" x14ac:dyDescent="0.25">
      <c r="A138"/>
      <c r="B138"/>
      <c r="C138" s="2"/>
      <c r="D138" s="2"/>
      <c r="E138" s="2"/>
      <c r="F138" s="2"/>
      <c r="G138" s="2"/>
      <c r="H138" s="2"/>
      <c r="I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AA138" s="2"/>
      <c r="AB138" s="2"/>
      <c r="AC138" s="2"/>
      <c r="AD138" s="2"/>
      <c r="AE138" s="2"/>
      <c r="AF138" s="2"/>
      <c r="AG138" s="2"/>
      <c r="AH138" s="2"/>
    </row>
    <row r="139" spans="1:34" s="3" customFormat="1" x14ac:dyDescent="0.25">
      <c r="A139"/>
      <c r="B139"/>
      <c r="C139" s="2"/>
      <c r="D139" s="2"/>
      <c r="E139" s="2"/>
      <c r="F139" s="2"/>
      <c r="G139" s="2"/>
      <c r="H139" s="2"/>
      <c r="I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AA139" s="2"/>
      <c r="AB139" s="2"/>
      <c r="AC139" s="2"/>
      <c r="AD139" s="2"/>
      <c r="AE139" s="2"/>
      <c r="AF139" s="2"/>
      <c r="AG139" s="2"/>
      <c r="AH139" s="2"/>
    </row>
    <row r="140" spans="1:34" s="3" customFormat="1" x14ac:dyDescent="0.25">
      <c r="A140"/>
      <c r="B140"/>
      <c r="C140" s="2"/>
      <c r="D140" s="2"/>
      <c r="E140" s="2"/>
      <c r="F140" s="2"/>
      <c r="G140" s="2"/>
      <c r="H140" s="2"/>
      <c r="I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AA140" s="2"/>
      <c r="AB140" s="2"/>
      <c r="AC140" s="2"/>
      <c r="AD140" s="2"/>
      <c r="AE140" s="2"/>
      <c r="AF140" s="2"/>
      <c r="AG140" s="2"/>
      <c r="AH140" s="2"/>
    </row>
    <row r="141" spans="1:34" s="3" customFormat="1" x14ac:dyDescent="0.25">
      <c r="A141"/>
      <c r="B141"/>
      <c r="C141" s="2"/>
      <c r="D141" s="2"/>
      <c r="E141" s="2"/>
      <c r="F141" s="2"/>
      <c r="G141" s="2"/>
      <c r="H141" s="2"/>
      <c r="I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AA141" s="2"/>
      <c r="AB141" s="2"/>
      <c r="AC141" s="2"/>
      <c r="AD141" s="2"/>
      <c r="AE141" s="2"/>
      <c r="AF141" s="2"/>
      <c r="AG141" s="2"/>
      <c r="AH141" s="2"/>
    </row>
    <row r="142" spans="1:34" s="3" customFormat="1" x14ac:dyDescent="0.25">
      <c r="A142"/>
      <c r="B142"/>
      <c r="C142" s="2"/>
      <c r="D142" s="2"/>
      <c r="E142" s="2"/>
      <c r="F142" s="2"/>
      <c r="G142" s="2"/>
      <c r="H142" s="2"/>
      <c r="I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AA142" s="2"/>
      <c r="AB142" s="2"/>
      <c r="AC142" s="2"/>
      <c r="AD142" s="2"/>
      <c r="AE142" s="2"/>
      <c r="AF142" s="2"/>
      <c r="AG142" s="2"/>
      <c r="AH142" s="2"/>
    </row>
    <row r="143" spans="1:34" s="3" customFormat="1" x14ac:dyDescent="0.25">
      <c r="A143"/>
      <c r="B143"/>
      <c r="C143" s="2"/>
      <c r="D143" s="2"/>
      <c r="E143" s="2"/>
      <c r="F143" s="2"/>
      <c r="G143" s="2"/>
      <c r="H143" s="2"/>
      <c r="I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AA143" s="2"/>
      <c r="AB143" s="2"/>
      <c r="AC143" s="2"/>
      <c r="AD143" s="2"/>
      <c r="AE143" s="2"/>
      <c r="AF143" s="2"/>
      <c r="AG143" s="2"/>
      <c r="AH143" s="2"/>
    </row>
    <row r="144" spans="1:34" s="3" customFormat="1" x14ac:dyDescent="0.25">
      <c r="A144"/>
      <c r="B144"/>
      <c r="C144" s="2"/>
      <c r="D144" s="2"/>
      <c r="E144" s="2"/>
      <c r="F144" s="2"/>
      <c r="G144" s="2"/>
      <c r="H144" s="2"/>
      <c r="I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AA144" s="2"/>
      <c r="AB144" s="2"/>
      <c r="AC144" s="2"/>
      <c r="AD144" s="2"/>
      <c r="AE144" s="2"/>
      <c r="AF144" s="2"/>
      <c r="AG144" s="2"/>
      <c r="AH144" s="2"/>
    </row>
    <row r="145" spans="1:34" s="3" customFormat="1" x14ac:dyDescent="0.25">
      <c r="A145"/>
      <c r="B145"/>
      <c r="C145" s="2"/>
      <c r="D145" s="2"/>
      <c r="E145" s="2"/>
      <c r="F145" s="2"/>
      <c r="G145" s="2"/>
      <c r="H145" s="2"/>
      <c r="I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AA145" s="2"/>
      <c r="AB145" s="2"/>
      <c r="AC145" s="2"/>
      <c r="AD145" s="2"/>
      <c r="AE145" s="2"/>
      <c r="AF145" s="2"/>
      <c r="AG145" s="2"/>
      <c r="AH145" s="2"/>
    </row>
    <row r="146" spans="1:34" s="3" customFormat="1" x14ac:dyDescent="0.25">
      <c r="A146"/>
      <c r="B146"/>
      <c r="C146" s="2"/>
      <c r="D146" s="2"/>
      <c r="E146" s="2"/>
      <c r="F146" s="2"/>
      <c r="G146" s="2"/>
      <c r="H146" s="2"/>
      <c r="I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AA146" s="2"/>
      <c r="AB146" s="2"/>
      <c r="AC146" s="2"/>
      <c r="AD146" s="2"/>
      <c r="AE146" s="2"/>
      <c r="AF146" s="2"/>
      <c r="AG146" s="2"/>
      <c r="AH146" s="2"/>
    </row>
    <row r="147" spans="1:34" s="3" customFormat="1" x14ac:dyDescent="0.25">
      <c r="A147"/>
      <c r="B147"/>
      <c r="C147" s="2"/>
      <c r="D147" s="2"/>
      <c r="E147" s="2"/>
      <c r="F147" s="2"/>
      <c r="G147" s="2"/>
      <c r="H147" s="2"/>
      <c r="I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AA147" s="2"/>
      <c r="AB147" s="2"/>
      <c r="AC147" s="2"/>
      <c r="AD147" s="2"/>
      <c r="AE147" s="2"/>
      <c r="AF147" s="2"/>
      <c r="AG147" s="2"/>
      <c r="AH147" s="2"/>
    </row>
    <row r="148" spans="1:34" s="3" customFormat="1" x14ac:dyDescent="0.25">
      <c r="A148"/>
      <c r="B148"/>
      <c r="C148" s="2"/>
      <c r="D148" s="2"/>
      <c r="E148" s="2"/>
      <c r="F148" s="2"/>
      <c r="G148" s="2"/>
      <c r="H148" s="2"/>
      <c r="I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AA148" s="2"/>
      <c r="AB148" s="2"/>
      <c r="AC148" s="2"/>
      <c r="AD148" s="2"/>
      <c r="AE148" s="2"/>
      <c r="AF148" s="2"/>
      <c r="AG148" s="2"/>
      <c r="AH148" s="2"/>
    </row>
    <row r="149" spans="1:34" s="3" customFormat="1" x14ac:dyDescent="0.25">
      <c r="A149"/>
      <c r="B149"/>
      <c r="C149" s="2"/>
      <c r="D149" s="2"/>
      <c r="E149" s="2"/>
      <c r="F149" s="2"/>
      <c r="G149" s="2"/>
      <c r="H149" s="2"/>
      <c r="I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AA149" s="2"/>
      <c r="AB149" s="2"/>
      <c r="AC149" s="2"/>
      <c r="AD149" s="2"/>
      <c r="AE149" s="2"/>
      <c r="AF149" s="2"/>
      <c r="AG149" s="2"/>
      <c r="AH149" s="2"/>
    </row>
    <row r="150" spans="1:34" s="3" customFormat="1" x14ac:dyDescent="0.25">
      <c r="A150"/>
      <c r="B150"/>
      <c r="C150" s="2"/>
      <c r="D150" s="2"/>
      <c r="E150" s="2"/>
      <c r="F150" s="2"/>
      <c r="G150" s="2"/>
      <c r="H150" s="2"/>
      <c r="I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AA150" s="2"/>
      <c r="AB150" s="2"/>
      <c r="AC150" s="2"/>
      <c r="AD150" s="2"/>
      <c r="AE150" s="2"/>
      <c r="AF150" s="2"/>
      <c r="AG150" s="2"/>
      <c r="AH150" s="2"/>
    </row>
    <row r="151" spans="1:34" s="3" customFormat="1" x14ac:dyDescent="0.25">
      <c r="A151"/>
      <c r="B151"/>
      <c r="C151" s="2"/>
      <c r="D151" s="2"/>
      <c r="E151" s="2"/>
      <c r="F151" s="2"/>
      <c r="G151" s="2"/>
      <c r="H151" s="2"/>
      <c r="I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AA151" s="2"/>
      <c r="AB151" s="2"/>
      <c r="AC151" s="2"/>
      <c r="AD151" s="2"/>
      <c r="AE151" s="2"/>
      <c r="AF151" s="2"/>
      <c r="AG151" s="2"/>
      <c r="AH151" s="2"/>
    </row>
    <row r="152" spans="1:34" s="3" customFormat="1" x14ac:dyDescent="0.25">
      <c r="A152"/>
      <c r="B152"/>
      <c r="C152" s="2"/>
      <c r="D152" s="2"/>
      <c r="E152" s="2"/>
      <c r="F152" s="2"/>
      <c r="G152" s="2"/>
      <c r="H152" s="2"/>
      <c r="I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AA152" s="2"/>
      <c r="AB152" s="2"/>
      <c r="AC152" s="2"/>
      <c r="AD152" s="2"/>
      <c r="AE152" s="2"/>
      <c r="AF152" s="2"/>
      <c r="AG152" s="2"/>
      <c r="AH152" s="2"/>
    </row>
    <row r="153" spans="1:34" s="3" customFormat="1" x14ac:dyDescent="0.25">
      <c r="A153"/>
      <c r="B153"/>
      <c r="C153" s="2"/>
      <c r="D153" s="2"/>
      <c r="E153" s="2"/>
      <c r="F153" s="2"/>
      <c r="G153" s="2"/>
      <c r="H153" s="2"/>
      <c r="I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AA153" s="2"/>
      <c r="AB153" s="2"/>
      <c r="AC153" s="2"/>
      <c r="AD153" s="2"/>
      <c r="AE153" s="2"/>
      <c r="AF153" s="2"/>
      <c r="AG153" s="2"/>
      <c r="AH153" s="2"/>
    </row>
    <row r="154" spans="1:34" s="3" customFormat="1" x14ac:dyDescent="0.25">
      <c r="A154"/>
      <c r="B154"/>
      <c r="C154" s="2"/>
      <c r="D154" s="2"/>
      <c r="E154" s="2"/>
      <c r="F154" s="2"/>
      <c r="G154" s="2"/>
      <c r="H154" s="2"/>
      <c r="I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AA154" s="2"/>
      <c r="AB154" s="2"/>
      <c r="AC154" s="2"/>
      <c r="AD154" s="2"/>
      <c r="AE154" s="2"/>
      <c r="AF154" s="2"/>
      <c r="AG154" s="2"/>
      <c r="AH154" s="2"/>
    </row>
    <row r="155" spans="1:34" s="3" customFormat="1" x14ac:dyDescent="0.25">
      <c r="A155"/>
      <c r="B155"/>
      <c r="C155" s="2"/>
      <c r="D155" s="2"/>
      <c r="E155" s="2"/>
      <c r="F155" s="2"/>
      <c r="G155" s="2"/>
      <c r="H155" s="2"/>
      <c r="I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AA155" s="2"/>
      <c r="AB155" s="2"/>
      <c r="AC155" s="2"/>
      <c r="AD155" s="2"/>
      <c r="AE155" s="2"/>
      <c r="AF155" s="2"/>
      <c r="AG155" s="2"/>
      <c r="AH155" s="2"/>
    </row>
    <row r="156" spans="1:34" s="3" customFormat="1" x14ac:dyDescent="0.25">
      <c r="A156"/>
      <c r="B156"/>
      <c r="C156" s="2"/>
      <c r="D156" s="2"/>
      <c r="E156" s="2"/>
      <c r="F156" s="2"/>
      <c r="G156" s="2"/>
      <c r="H156" s="2"/>
      <c r="I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AA156" s="2"/>
      <c r="AB156" s="2"/>
      <c r="AC156" s="2"/>
      <c r="AD156" s="2"/>
      <c r="AE156" s="2"/>
      <c r="AF156" s="2"/>
      <c r="AG156" s="2"/>
      <c r="AH156" s="2"/>
    </row>
    <row r="157" spans="1:34" s="3" customFormat="1" x14ac:dyDescent="0.25">
      <c r="A157"/>
      <c r="B157"/>
      <c r="C157" s="2"/>
      <c r="D157" s="2"/>
      <c r="E157" s="2"/>
      <c r="F157" s="2"/>
      <c r="G157" s="2"/>
      <c r="H157" s="2"/>
      <c r="I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AA157" s="2"/>
      <c r="AB157" s="2"/>
      <c r="AC157" s="2"/>
      <c r="AD157" s="2"/>
      <c r="AE157" s="2"/>
      <c r="AF157" s="2"/>
      <c r="AG157" s="2"/>
      <c r="AH157" s="2"/>
    </row>
    <row r="158" spans="1:34" s="3" customFormat="1" x14ac:dyDescent="0.25">
      <c r="A158"/>
      <c r="B158"/>
      <c r="C158" s="2"/>
      <c r="D158" s="2"/>
      <c r="E158" s="2"/>
      <c r="F158" s="2"/>
      <c r="G158" s="2"/>
      <c r="H158" s="2"/>
      <c r="I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AA158" s="2"/>
      <c r="AB158" s="2"/>
      <c r="AC158" s="2"/>
      <c r="AD158" s="2"/>
      <c r="AE158" s="2"/>
      <c r="AF158" s="2"/>
      <c r="AG158" s="2"/>
      <c r="AH158" s="2"/>
    </row>
    <row r="159" spans="1:34" s="3" customFormat="1" x14ac:dyDescent="0.25">
      <c r="A159"/>
      <c r="B159"/>
      <c r="C159" s="2"/>
      <c r="D159" s="2"/>
      <c r="E159" s="2"/>
      <c r="F159" s="2"/>
      <c r="G159" s="2"/>
      <c r="H159" s="2"/>
      <c r="I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AA159" s="2"/>
      <c r="AB159" s="2"/>
      <c r="AC159" s="2"/>
      <c r="AD159" s="2"/>
      <c r="AE159" s="2"/>
      <c r="AF159" s="2"/>
      <c r="AG159" s="2"/>
      <c r="AH159" s="2"/>
    </row>
    <row r="160" spans="1:34" s="3" customFormat="1" x14ac:dyDescent="0.25">
      <c r="A160"/>
      <c r="B160"/>
      <c r="C160" s="2"/>
      <c r="D160" s="2"/>
      <c r="E160" s="2"/>
      <c r="F160" s="2"/>
      <c r="G160" s="2"/>
      <c r="H160" s="2"/>
      <c r="I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AA160" s="2"/>
      <c r="AB160" s="2"/>
      <c r="AC160" s="2"/>
      <c r="AD160" s="2"/>
      <c r="AE160" s="2"/>
      <c r="AF160" s="2"/>
      <c r="AG160" s="2"/>
      <c r="AH160" s="2"/>
    </row>
    <row r="161" spans="1:34" s="3" customFormat="1" x14ac:dyDescent="0.25">
      <c r="A161"/>
      <c r="B161"/>
      <c r="C161" s="2"/>
      <c r="D161" s="2"/>
      <c r="E161" s="2"/>
      <c r="F161" s="2"/>
      <c r="G161" s="2"/>
      <c r="H161" s="2"/>
      <c r="I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AA161" s="2"/>
      <c r="AB161" s="2"/>
      <c r="AC161" s="2"/>
      <c r="AD161" s="2"/>
      <c r="AE161" s="2"/>
      <c r="AF161" s="2"/>
      <c r="AG161" s="2"/>
      <c r="AH161" s="2"/>
    </row>
    <row r="162" spans="1:34" s="3" customFormat="1" x14ac:dyDescent="0.25">
      <c r="A162"/>
      <c r="B162"/>
      <c r="C162" s="2"/>
      <c r="D162" s="2"/>
      <c r="E162" s="2"/>
      <c r="F162" s="2"/>
      <c r="G162" s="2"/>
      <c r="H162" s="2"/>
      <c r="I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AA162" s="2"/>
      <c r="AB162" s="2"/>
      <c r="AC162" s="2"/>
      <c r="AD162" s="2"/>
      <c r="AE162" s="2"/>
      <c r="AF162" s="2"/>
      <c r="AG162" s="2"/>
      <c r="AH162" s="2"/>
    </row>
    <row r="163" spans="1:34" s="3" customFormat="1" x14ac:dyDescent="0.25">
      <c r="A163"/>
      <c r="B163"/>
      <c r="C163" s="2"/>
      <c r="D163" s="2"/>
      <c r="E163" s="2"/>
      <c r="F163" s="2"/>
      <c r="G163" s="2"/>
      <c r="H163" s="2"/>
      <c r="I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AA163" s="2"/>
      <c r="AB163" s="2"/>
      <c r="AC163" s="2"/>
      <c r="AD163" s="2"/>
      <c r="AE163" s="2"/>
      <c r="AF163" s="2"/>
      <c r="AG163" s="2"/>
      <c r="AH163" s="2"/>
    </row>
    <row r="164" spans="1:34" s="3" customFormat="1" x14ac:dyDescent="0.25">
      <c r="A164"/>
      <c r="B164"/>
      <c r="C164" s="2"/>
      <c r="D164" s="2"/>
      <c r="E164" s="2"/>
      <c r="F164" s="2"/>
      <c r="G164" s="2"/>
      <c r="H164" s="2"/>
      <c r="I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AA164" s="2"/>
      <c r="AB164" s="2"/>
      <c r="AC164" s="2"/>
      <c r="AD164" s="2"/>
      <c r="AE164" s="2"/>
      <c r="AF164" s="2"/>
      <c r="AG164" s="2"/>
      <c r="AH164" s="2"/>
    </row>
    <row r="165" spans="1:34" s="3" customFormat="1" x14ac:dyDescent="0.25">
      <c r="A165"/>
      <c r="B165"/>
      <c r="C165" s="2"/>
      <c r="D165" s="2"/>
      <c r="E165" s="2"/>
      <c r="F165" s="2"/>
      <c r="G165" s="2"/>
      <c r="H165" s="2"/>
      <c r="I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AA165" s="2"/>
      <c r="AB165" s="2"/>
      <c r="AC165" s="2"/>
      <c r="AD165" s="2"/>
      <c r="AE165" s="2"/>
      <c r="AF165" s="2"/>
      <c r="AG165" s="2"/>
      <c r="AH165" s="2"/>
    </row>
    <row r="166" spans="1:34" s="3" customFormat="1" x14ac:dyDescent="0.25">
      <c r="A166"/>
      <c r="B166"/>
      <c r="C166" s="2"/>
      <c r="D166" s="2"/>
      <c r="E166" s="2"/>
      <c r="F166" s="2"/>
      <c r="G166" s="2"/>
      <c r="H166" s="2"/>
      <c r="I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AA166" s="2"/>
      <c r="AB166" s="2"/>
      <c r="AC166" s="2"/>
      <c r="AD166" s="2"/>
      <c r="AE166" s="2"/>
      <c r="AF166" s="2"/>
      <c r="AG166" s="2"/>
      <c r="AH166" s="2"/>
    </row>
    <row r="167" spans="1:34" s="3" customFormat="1" x14ac:dyDescent="0.25">
      <c r="A167"/>
      <c r="B167"/>
      <c r="C167" s="2"/>
      <c r="D167" s="2"/>
      <c r="E167" s="2"/>
      <c r="F167" s="2"/>
      <c r="G167" s="2"/>
      <c r="H167" s="2"/>
      <c r="I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AA167" s="2"/>
      <c r="AB167" s="2"/>
      <c r="AC167" s="2"/>
      <c r="AD167" s="2"/>
      <c r="AE167" s="2"/>
      <c r="AF167" s="2"/>
      <c r="AG167" s="2"/>
      <c r="AH167" s="2"/>
    </row>
    <row r="168" spans="1:34" s="3" customFormat="1" x14ac:dyDescent="0.25">
      <c r="A168"/>
      <c r="B168"/>
      <c r="C168" s="2"/>
      <c r="D168" s="2"/>
      <c r="E168" s="2"/>
      <c r="F168" s="2"/>
      <c r="G168" s="2"/>
      <c r="H168" s="2"/>
      <c r="I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AA168" s="2"/>
      <c r="AB168" s="2"/>
      <c r="AC168" s="2"/>
      <c r="AD168" s="2"/>
      <c r="AE168" s="2"/>
      <c r="AF168" s="2"/>
      <c r="AG168" s="2"/>
      <c r="AH168" s="2"/>
    </row>
    <row r="169" spans="1:34" s="3" customFormat="1" x14ac:dyDescent="0.25">
      <c r="A169"/>
      <c r="B169"/>
      <c r="C169" s="2"/>
      <c r="D169" s="2"/>
      <c r="E169" s="2"/>
      <c r="F169" s="2"/>
      <c r="G169" s="2"/>
      <c r="H169" s="2"/>
      <c r="I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AA169" s="2"/>
      <c r="AB169" s="2"/>
      <c r="AC169" s="2"/>
      <c r="AD169" s="2"/>
      <c r="AE169" s="2"/>
      <c r="AF169" s="2"/>
      <c r="AG169" s="2"/>
      <c r="AH169" s="2"/>
    </row>
    <row r="170" spans="1:34" s="3" customFormat="1" x14ac:dyDescent="0.25">
      <c r="A170"/>
      <c r="B170"/>
      <c r="C170" s="2"/>
      <c r="D170" s="2"/>
      <c r="E170" s="2"/>
      <c r="F170" s="2"/>
      <c r="G170" s="2"/>
      <c r="H170" s="2"/>
      <c r="I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AA170" s="2"/>
      <c r="AB170" s="2"/>
      <c r="AC170" s="2"/>
      <c r="AD170" s="2"/>
      <c r="AE170" s="2"/>
      <c r="AF170" s="2"/>
      <c r="AG170" s="2"/>
      <c r="AH170" s="2"/>
    </row>
    <row r="171" spans="1:34" s="3" customFormat="1" x14ac:dyDescent="0.25">
      <c r="A171"/>
      <c r="B171"/>
      <c r="C171" s="2"/>
      <c r="D171" s="2"/>
      <c r="E171" s="2"/>
      <c r="F171" s="2"/>
      <c r="G171" s="2"/>
      <c r="H171" s="2"/>
      <c r="I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AA171" s="2"/>
      <c r="AB171" s="2"/>
      <c r="AC171" s="2"/>
      <c r="AD171" s="2"/>
      <c r="AE171" s="2"/>
      <c r="AF171" s="2"/>
      <c r="AG171" s="2"/>
      <c r="AH171" s="2"/>
    </row>
    <row r="172" spans="1:34" s="3" customFormat="1" x14ac:dyDescent="0.25">
      <c r="A172"/>
      <c r="B172"/>
      <c r="C172" s="2"/>
      <c r="D172" s="2"/>
      <c r="E172" s="2"/>
      <c r="F172" s="2"/>
      <c r="G172" s="2"/>
      <c r="H172" s="2"/>
      <c r="I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AA172" s="2"/>
      <c r="AB172" s="2"/>
      <c r="AC172" s="2"/>
      <c r="AD172" s="2"/>
      <c r="AE172" s="2"/>
      <c r="AF172" s="2"/>
      <c r="AG172" s="2"/>
      <c r="AH172" s="2"/>
    </row>
    <row r="173" spans="1:34" s="3" customFormat="1" x14ac:dyDescent="0.25">
      <c r="A173"/>
      <c r="B173"/>
      <c r="C173" s="2"/>
      <c r="D173" s="2"/>
      <c r="E173" s="2"/>
      <c r="F173" s="2"/>
      <c r="G173" s="2"/>
      <c r="H173" s="2"/>
      <c r="I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AA173" s="2"/>
      <c r="AB173" s="2"/>
      <c r="AC173" s="2"/>
      <c r="AD173" s="2"/>
      <c r="AE173" s="2"/>
      <c r="AF173" s="2"/>
      <c r="AG173" s="2"/>
      <c r="AH173" s="2"/>
    </row>
    <row r="174" spans="1:34" s="3" customFormat="1" x14ac:dyDescent="0.25">
      <c r="A174"/>
      <c r="B174"/>
      <c r="C174" s="2"/>
      <c r="D174" s="2"/>
      <c r="E174" s="2"/>
      <c r="F174" s="2"/>
      <c r="G174" s="2"/>
      <c r="H174" s="2"/>
      <c r="I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AA174" s="2"/>
      <c r="AB174" s="2"/>
      <c r="AC174" s="2"/>
      <c r="AD174" s="2"/>
      <c r="AE174" s="2"/>
      <c r="AF174" s="2"/>
      <c r="AG174" s="2"/>
      <c r="AH174" s="2"/>
    </row>
    <row r="175" spans="1:34" s="3" customFormat="1" x14ac:dyDescent="0.25">
      <c r="A175"/>
      <c r="B175"/>
      <c r="C175" s="2"/>
      <c r="D175" s="2"/>
      <c r="E175" s="2"/>
      <c r="F175" s="2"/>
      <c r="G175" s="2"/>
      <c r="H175" s="2"/>
      <c r="I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AA175" s="2"/>
      <c r="AB175" s="2"/>
      <c r="AC175" s="2"/>
      <c r="AD175" s="2"/>
      <c r="AE175" s="2"/>
      <c r="AF175" s="2"/>
      <c r="AG175" s="2"/>
      <c r="AH175" s="2"/>
    </row>
    <row r="176" spans="1:34" s="3" customFormat="1" x14ac:dyDescent="0.25">
      <c r="A176"/>
      <c r="B176"/>
      <c r="C176" s="2"/>
      <c r="D176" s="2"/>
      <c r="E176" s="2"/>
      <c r="F176" s="2"/>
      <c r="G176" s="2"/>
      <c r="H176" s="2"/>
      <c r="I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AA176" s="2"/>
      <c r="AB176" s="2"/>
      <c r="AC176" s="2"/>
      <c r="AD176" s="2"/>
      <c r="AE176" s="2"/>
      <c r="AF176" s="2"/>
      <c r="AG176" s="2"/>
      <c r="AH176" s="2"/>
    </row>
    <row r="177" spans="1:34" s="3" customFormat="1" x14ac:dyDescent="0.25">
      <c r="A177"/>
      <c r="B177"/>
      <c r="C177" s="2"/>
      <c r="D177" s="2"/>
      <c r="E177" s="2"/>
      <c r="F177" s="2"/>
      <c r="G177" s="2"/>
      <c r="H177" s="2"/>
      <c r="I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AA177" s="2"/>
      <c r="AB177" s="2"/>
      <c r="AC177" s="2"/>
      <c r="AD177" s="2"/>
      <c r="AE177" s="2"/>
      <c r="AF177" s="2"/>
      <c r="AG177" s="2"/>
      <c r="AH177" s="2"/>
    </row>
    <row r="178" spans="1:34" s="3" customFormat="1" x14ac:dyDescent="0.25">
      <c r="A178"/>
      <c r="B178"/>
      <c r="C178" s="2"/>
      <c r="D178" s="2"/>
      <c r="E178" s="2"/>
      <c r="F178" s="2"/>
      <c r="G178" s="2"/>
      <c r="H178" s="2"/>
      <c r="I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AA178" s="2"/>
      <c r="AB178" s="2"/>
      <c r="AC178" s="2"/>
      <c r="AD178" s="2"/>
      <c r="AE178" s="2"/>
      <c r="AF178" s="2"/>
      <c r="AG178" s="2"/>
      <c r="AH178" s="2"/>
    </row>
    <row r="179" spans="1:34" s="3" customFormat="1" x14ac:dyDescent="0.25">
      <c r="A179"/>
      <c r="B179"/>
      <c r="C179" s="2"/>
      <c r="D179" s="2"/>
      <c r="E179" s="2"/>
      <c r="F179" s="2"/>
      <c r="G179" s="2"/>
      <c r="H179" s="2"/>
      <c r="I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AA179" s="2"/>
      <c r="AB179" s="2"/>
      <c r="AC179" s="2"/>
      <c r="AD179" s="2"/>
      <c r="AE179" s="2"/>
      <c r="AF179" s="2"/>
      <c r="AG179" s="2"/>
      <c r="AH179" s="2"/>
    </row>
    <row r="180" spans="1:34" s="3" customFormat="1" x14ac:dyDescent="0.25">
      <c r="A180"/>
      <c r="B180"/>
      <c r="C180" s="2"/>
      <c r="D180" s="2"/>
      <c r="E180" s="2"/>
      <c r="F180" s="2"/>
      <c r="G180" s="2"/>
      <c r="H180" s="2"/>
      <c r="I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AA180" s="2"/>
      <c r="AB180" s="2"/>
      <c r="AC180" s="2"/>
      <c r="AD180" s="2"/>
      <c r="AE180" s="2"/>
      <c r="AF180" s="2"/>
      <c r="AG180" s="2"/>
      <c r="AH180" s="2"/>
    </row>
    <row r="181" spans="1:34" s="3" customFormat="1" x14ac:dyDescent="0.25">
      <c r="A181"/>
      <c r="B181"/>
      <c r="C181" s="2"/>
      <c r="D181" s="2"/>
      <c r="E181" s="2"/>
      <c r="F181" s="2"/>
      <c r="G181" s="2"/>
      <c r="H181" s="2"/>
      <c r="I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AA181" s="2"/>
      <c r="AB181" s="2"/>
      <c r="AC181" s="2"/>
      <c r="AD181" s="2"/>
      <c r="AE181" s="2"/>
      <c r="AF181" s="2"/>
      <c r="AG181" s="2"/>
      <c r="AH181" s="2"/>
    </row>
    <row r="182" spans="1:34" s="3" customFormat="1" x14ac:dyDescent="0.25">
      <c r="A182"/>
      <c r="B182"/>
      <c r="C182" s="2"/>
      <c r="D182" s="2"/>
      <c r="E182" s="2"/>
      <c r="F182" s="2"/>
      <c r="G182" s="2"/>
      <c r="H182" s="2"/>
      <c r="I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AA182" s="2"/>
      <c r="AB182" s="2"/>
      <c r="AC182" s="2"/>
      <c r="AD182" s="2"/>
      <c r="AE182" s="2"/>
      <c r="AF182" s="2"/>
      <c r="AG182" s="2"/>
      <c r="AH182" s="2"/>
    </row>
    <row r="183" spans="1:34" s="3" customFormat="1" x14ac:dyDescent="0.25">
      <c r="A183"/>
      <c r="B183"/>
      <c r="C183" s="2"/>
      <c r="D183" s="2"/>
      <c r="E183" s="2"/>
      <c r="F183" s="2"/>
      <c r="G183" s="2"/>
      <c r="H183" s="2"/>
      <c r="I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AA183" s="2"/>
      <c r="AB183" s="2"/>
      <c r="AC183" s="2"/>
      <c r="AD183" s="2"/>
      <c r="AE183" s="2"/>
      <c r="AF183" s="2"/>
      <c r="AG183" s="2"/>
      <c r="AH183" s="2"/>
    </row>
    <row r="184" spans="1:34" s="3" customFormat="1" x14ac:dyDescent="0.25">
      <c r="A184"/>
      <c r="B184"/>
      <c r="C184" s="2"/>
      <c r="D184" s="2"/>
      <c r="E184" s="2"/>
      <c r="F184" s="2"/>
      <c r="G184" s="2"/>
      <c r="H184" s="2"/>
      <c r="I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AA184" s="2"/>
      <c r="AB184" s="2"/>
      <c r="AC184" s="2"/>
      <c r="AD184" s="2"/>
      <c r="AE184" s="2"/>
      <c r="AF184" s="2"/>
      <c r="AG184" s="2"/>
      <c r="AH184" s="2"/>
    </row>
    <row r="185" spans="1:34" s="3" customFormat="1" x14ac:dyDescent="0.25">
      <c r="A185"/>
      <c r="B185"/>
      <c r="C185" s="2"/>
      <c r="D185" s="2"/>
      <c r="E185" s="2"/>
      <c r="F185" s="2"/>
      <c r="G185" s="2"/>
      <c r="H185" s="2"/>
      <c r="I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AA185" s="2"/>
      <c r="AB185" s="2"/>
      <c r="AC185" s="2"/>
      <c r="AD185" s="2"/>
      <c r="AE185" s="2"/>
      <c r="AF185" s="2"/>
      <c r="AG185" s="2"/>
      <c r="AH185" s="2"/>
    </row>
    <row r="186" spans="1:34" s="3" customFormat="1" x14ac:dyDescent="0.25">
      <c r="A186"/>
      <c r="B186"/>
      <c r="C186" s="2"/>
      <c r="D186" s="2"/>
      <c r="E186" s="2"/>
      <c r="F186" s="2"/>
      <c r="G186" s="2"/>
      <c r="H186" s="2"/>
      <c r="I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AA186" s="2"/>
      <c r="AB186" s="2"/>
      <c r="AC186" s="2"/>
      <c r="AD186" s="2"/>
      <c r="AE186" s="2"/>
      <c r="AF186" s="2"/>
      <c r="AG186" s="2"/>
      <c r="AH186" s="2"/>
    </row>
    <row r="187" spans="1:34" s="3" customFormat="1" x14ac:dyDescent="0.25">
      <c r="A187"/>
      <c r="B187"/>
      <c r="C187" s="2"/>
      <c r="D187" s="2"/>
      <c r="E187" s="2"/>
      <c r="F187" s="2"/>
      <c r="G187" s="2"/>
      <c r="H187" s="2"/>
      <c r="I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AA187" s="2"/>
      <c r="AB187" s="2"/>
      <c r="AC187" s="2"/>
      <c r="AD187" s="2"/>
      <c r="AE187" s="2"/>
      <c r="AF187" s="2"/>
      <c r="AG187" s="2"/>
      <c r="AH187" s="2"/>
    </row>
    <row r="188" spans="1:34" s="3" customFormat="1" x14ac:dyDescent="0.25">
      <c r="A188"/>
      <c r="B188"/>
      <c r="C188" s="2"/>
      <c r="D188" s="2"/>
      <c r="E188" s="2"/>
      <c r="F188" s="2"/>
      <c r="G188" s="2"/>
      <c r="H188" s="2"/>
      <c r="I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AA188" s="2"/>
      <c r="AB188" s="2"/>
      <c r="AC188" s="2"/>
      <c r="AD188" s="2"/>
      <c r="AE188" s="2"/>
      <c r="AF188" s="2"/>
      <c r="AG188" s="2"/>
      <c r="AH188" s="2"/>
    </row>
    <row r="189" spans="1:34" s="3" customFormat="1" x14ac:dyDescent="0.25">
      <c r="A189"/>
      <c r="B189"/>
      <c r="C189" s="2"/>
      <c r="D189" s="2"/>
      <c r="E189" s="2"/>
      <c r="F189" s="2"/>
      <c r="G189" s="2"/>
      <c r="H189" s="2"/>
      <c r="I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AA189" s="2"/>
      <c r="AB189" s="2"/>
      <c r="AC189" s="2"/>
      <c r="AD189" s="2"/>
      <c r="AE189" s="2"/>
      <c r="AF189" s="2"/>
      <c r="AG189" s="2"/>
      <c r="AH189" s="2"/>
    </row>
    <row r="190" spans="1:34" s="3" customFormat="1" x14ac:dyDescent="0.25">
      <c r="A190"/>
      <c r="B190"/>
      <c r="C190" s="2"/>
      <c r="D190" s="2"/>
      <c r="E190" s="2"/>
      <c r="F190" s="2"/>
      <c r="G190" s="2"/>
      <c r="H190" s="2"/>
      <c r="I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AA190" s="2"/>
      <c r="AB190" s="2"/>
      <c r="AC190" s="2"/>
      <c r="AD190" s="2"/>
      <c r="AE190" s="2"/>
      <c r="AF190" s="2"/>
      <c r="AG190" s="2"/>
      <c r="AH190" s="2"/>
    </row>
    <row r="191" spans="1:34" s="3" customFormat="1" x14ac:dyDescent="0.25">
      <c r="A191"/>
      <c r="B191"/>
      <c r="C191" s="2"/>
      <c r="D191" s="2"/>
      <c r="E191" s="2"/>
      <c r="F191" s="2"/>
      <c r="G191" s="2"/>
      <c r="H191" s="2"/>
      <c r="I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AA191" s="2"/>
      <c r="AB191" s="2"/>
      <c r="AC191" s="2"/>
      <c r="AD191" s="2"/>
      <c r="AE191" s="2"/>
      <c r="AF191" s="2"/>
      <c r="AG191" s="2"/>
      <c r="AH191" s="2"/>
    </row>
    <row r="192" spans="1:34" s="3" customFormat="1" x14ac:dyDescent="0.25">
      <c r="A192"/>
      <c r="B192"/>
      <c r="C192" s="2"/>
      <c r="D192" s="2"/>
      <c r="E192" s="2"/>
      <c r="F192" s="2"/>
      <c r="G192" s="2"/>
      <c r="H192" s="2"/>
      <c r="I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AA192" s="2"/>
      <c r="AB192" s="2"/>
      <c r="AC192" s="2"/>
      <c r="AD192" s="2"/>
      <c r="AE192" s="2"/>
      <c r="AF192" s="2"/>
      <c r="AG192" s="2"/>
      <c r="AH192" s="2"/>
    </row>
    <row r="193" spans="1:34" s="3" customFormat="1" x14ac:dyDescent="0.25">
      <c r="A193"/>
      <c r="B193"/>
      <c r="C193" s="2"/>
      <c r="D193" s="2"/>
      <c r="E193" s="2"/>
      <c r="F193" s="2"/>
      <c r="G193" s="2"/>
      <c r="H193" s="2"/>
      <c r="I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AA193" s="2"/>
      <c r="AB193" s="2"/>
      <c r="AC193" s="2"/>
      <c r="AD193" s="2"/>
      <c r="AE193" s="2"/>
      <c r="AF193" s="2"/>
      <c r="AG193" s="2"/>
      <c r="AH193" s="2"/>
    </row>
    <row r="194" spans="1:34" s="3" customFormat="1" x14ac:dyDescent="0.25">
      <c r="A194"/>
      <c r="B194"/>
      <c r="C194" s="2"/>
      <c r="D194" s="2"/>
      <c r="E194" s="2"/>
      <c r="F194" s="2"/>
      <c r="G194" s="2"/>
      <c r="H194" s="2"/>
      <c r="I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AA194" s="2"/>
      <c r="AB194" s="2"/>
      <c r="AC194" s="2"/>
      <c r="AD194" s="2"/>
      <c r="AE194" s="2"/>
      <c r="AF194" s="2"/>
      <c r="AG194" s="2"/>
      <c r="AH194" s="2"/>
    </row>
    <row r="195" spans="1:34" s="3" customFormat="1" x14ac:dyDescent="0.25">
      <c r="A195"/>
      <c r="B195"/>
      <c r="C195" s="2"/>
      <c r="D195" s="2"/>
      <c r="E195" s="2"/>
      <c r="F195" s="2"/>
      <c r="G195" s="2"/>
      <c r="H195" s="2"/>
      <c r="I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AA195" s="2"/>
      <c r="AB195" s="2"/>
      <c r="AC195" s="2"/>
      <c r="AD195" s="2"/>
      <c r="AE195" s="2"/>
      <c r="AF195" s="2"/>
      <c r="AG195" s="2"/>
      <c r="AH195" s="2"/>
    </row>
    <row r="196" spans="1:34" s="3" customFormat="1" x14ac:dyDescent="0.25">
      <c r="A196"/>
      <c r="B196"/>
      <c r="C196" s="2"/>
      <c r="D196" s="2"/>
      <c r="E196" s="2"/>
      <c r="F196" s="2"/>
      <c r="G196" s="2"/>
      <c r="H196" s="2"/>
      <c r="I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AA196" s="2"/>
      <c r="AB196" s="2"/>
      <c r="AC196" s="2"/>
      <c r="AD196" s="2"/>
      <c r="AE196" s="2"/>
      <c r="AF196" s="2"/>
      <c r="AG196" s="2"/>
      <c r="AH196" s="2"/>
    </row>
    <row r="197" spans="1:34" s="3" customFormat="1" x14ac:dyDescent="0.25">
      <c r="A197"/>
      <c r="B197"/>
      <c r="C197" s="2"/>
      <c r="D197" s="2"/>
      <c r="E197" s="2"/>
      <c r="F197" s="2"/>
      <c r="G197" s="2"/>
      <c r="H197" s="2"/>
      <c r="I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AA197" s="2"/>
      <c r="AB197" s="2"/>
      <c r="AC197" s="2"/>
      <c r="AD197" s="2"/>
      <c r="AE197" s="2"/>
      <c r="AF197" s="2"/>
      <c r="AG197" s="2"/>
      <c r="AH197" s="2"/>
    </row>
    <row r="198" spans="1:34" s="3" customFormat="1" x14ac:dyDescent="0.25">
      <c r="A198"/>
      <c r="B198"/>
      <c r="C198" s="2"/>
      <c r="D198" s="2"/>
      <c r="E198" s="2"/>
      <c r="F198" s="2"/>
      <c r="G198" s="2"/>
      <c r="H198" s="2"/>
      <c r="I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AA198" s="2"/>
      <c r="AB198" s="2"/>
      <c r="AC198" s="2"/>
      <c r="AD198" s="2"/>
      <c r="AE198" s="2"/>
      <c r="AF198" s="2"/>
      <c r="AG198" s="2"/>
      <c r="AH198" s="2"/>
    </row>
    <row r="199" spans="1:34" s="3" customFormat="1" x14ac:dyDescent="0.25">
      <c r="A199"/>
      <c r="B199"/>
      <c r="C199" s="2"/>
      <c r="D199" s="2"/>
      <c r="E199" s="2"/>
      <c r="F199" s="2"/>
      <c r="G199" s="2"/>
      <c r="H199" s="2"/>
      <c r="I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AA199" s="2"/>
      <c r="AB199" s="2"/>
      <c r="AC199" s="2"/>
      <c r="AD199" s="2"/>
      <c r="AE199" s="2"/>
      <c r="AF199" s="2"/>
      <c r="AG199" s="2"/>
      <c r="AH199" s="2"/>
    </row>
    <row r="200" spans="1:34" s="3" customFormat="1" x14ac:dyDescent="0.25">
      <c r="A200"/>
      <c r="B200"/>
      <c r="C200" s="2"/>
      <c r="D200" s="2"/>
      <c r="E200" s="2"/>
      <c r="F200" s="2"/>
      <c r="G200" s="2"/>
      <c r="H200" s="2"/>
      <c r="I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AA200" s="2"/>
      <c r="AB200" s="2"/>
      <c r="AC200" s="2"/>
      <c r="AD200" s="2"/>
      <c r="AE200" s="2"/>
      <c r="AF200" s="2"/>
      <c r="AG200" s="2"/>
      <c r="AH200" s="2"/>
    </row>
    <row r="201" spans="1:34" s="3" customFormat="1" x14ac:dyDescent="0.25">
      <c r="A201"/>
      <c r="B201"/>
      <c r="C201" s="2"/>
      <c r="D201" s="2"/>
      <c r="E201" s="2"/>
      <c r="F201" s="2"/>
      <c r="G201" s="2"/>
      <c r="H201" s="2"/>
      <c r="I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AA201" s="2"/>
      <c r="AB201" s="2"/>
      <c r="AC201" s="2"/>
      <c r="AD201" s="2"/>
      <c r="AE201" s="2"/>
      <c r="AF201" s="2"/>
      <c r="AG201" s="2"/>
      <c r="AH201" s="2"/>
    </row>
    <row r="202" spans="1:34" s="3" customFormat="1" x14ac:dyDescent="0.25">
      <c r="A202"/>
      <c r="B202"/>
      <c r="C202" s="2"/>
      <c r="D202" s="2"/>
      <c r="E202" s="2"/>
      <c r="F202" s="2"/>
      <c r="G202" s="2"/>
      <c r="H202" s="2"/>
      <c r="I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AA202" s="2"/>
      <c r="AB202" s="2"/>
      <c r="AC202" s="2"/>
      <c r="AD202" s="2"/>
      <c r="AE202" s="2"/>
      <c r="AF202" s="2"/>
      <c r="AG202" s="2"/>
      <c r="AH202" s="2"/>
    </row>
    <row r="203" spans="1:34" s="3" customFormat="1" x14ac:dyDescent="0.25">
      <c r="A203"/>
      <c r="B203"/>
      <c r="C203" s="2"/>
      <c r="D203" s="2"/>
      <c r="E203" s="2"/>
      <c r="F203" s="2"/>
      <c r="G203" s="2"/>
      <c r="H203" s="2"/>
      <c r="I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AA203" s="2"/>
      <c r="AB203" s="2"/>
      <c r="AC203" s="2"/>
      <c r="AD203" s="2"/>
      <c r="AE203" s="2"/>
      <c r="AF203" s="2"/>
      <c r="AG203" s="2"/>
      <c r="AH203" s="2"/>
    </row>
    <row r="204" spans="1:34" s="3" customFormat="1" x14ac:dyDescent="0.25">
      <c r="A204"/>
      <c r="B204"/>
      <c r="C204" s="2"/>
      <c r="D204" s="2"/>
      <c r="E204" s="2"/>
      <c r="F204" s="2"/>
      <c r="G204" s="2"/>
      <c r="H204" s="2"/>
      <c r="I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AA204" s="2"/>
      <c r="AB204" s="2"/>
      <c r="AC204" s="2"/>
      <c r="AD204" s="2"/>
      <c r="AE204" s="2"/>
      <c r="AF204" s="2"/>
      <c r="AG204" s="2"/>
      <c r="AH204" s="2"/>
    </row>
    <row r="205" spans="1:34" s="3" customFormat="1" x14ac:dyDescent="0.25">
      <c r="A205"/>
      <c r="B205"/>
      <c r="C205" s="2"/>
      <c r="D205" s="2"/>
      <c r="E205" s="2"/>
      <c r="F205" s="2"/>
      <c r="G205" s="2"/>
      <c r="H205" s="2"/>
      <c r="I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AA205" s="2"/>
      <c r="AB205" s="2"/>
      <c r="AC205" s="2"/>
      <c r="AD205" s="2"/>
      <c r="AE205" s="2"/>
      <c r="AF205" s="2"/>
      <c r="AG205" s="2"/>
      <c r="AH205" s="2"/>
    </row>
    <row r="206" spans="1:34" s="3" customFormat="1" x14ac:dyDescent="0.25">
      <c r="A206"/>
      <c r="B206"/>
      <c r="C206" s="2"/>
      <c r="D206" s="2"/>
      <c r="E206" s="2"/>
      <c r="F206" s="2"/>
      <c r="G206" s="2"/>
      <c r="H206" s="2"/>
      <c r="I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AA206" s="2"/>
      <c r="AB206" s="2"/>
      <c r="AC206" s="2"/>
      <c r="AD206" s="2"/>
      <c r="AE206" s="2"/>
      <c r="AF206" s="2"/>
      <c r="AG206" s="2"/>
      <c r="AH206" s="2"/>
    </row>
    <row r="207" spans="1:34" s="3" customFormat="1" x14ac:dyDescent="0.25">
      <c r="A207"/>
      <c r="B207"/>
      <c r="C207" s="2"/>
      <c r="D207" s="2"/>
      <c r="E207" s="2"/>
      <c r="F207" s="2"/>
      <c r="G207" s="2"/>
      <c r="H207" s="2"/>
      <c r="I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AA207" s="2"/>
      <c r="AB207" s="2"/>
      <c r="AC207" s="2"/>
      <c r="AD207" s="2"/>
      <c r="AE207" s="2"/>
      <c r="AF207" s="2"/>
      <c r="AG207" s="2"/>
      <c r="AH207" s="2"/>
    </row>
    <row r="208" spans="1:34" s="3" customFormat="1" x14ac:dyDescent="0.25">
      <c r="A208"/>
      <c r="B208"/>
      <c r="C208" s="2"/>
      <c r="D208" s="2"/>
      <c r="E208" s="2"/>
      <c r="F208" s="2"/>
      <c r="G208" s="2"/>
      <c r="H208" s="2"/>
      <c r="I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AA208" s="2"/>
      <c r="AB208" s="2"/>
      <c r="AC208" s="2"/>
      <c r="AD208" s="2"/>
      <c r="AE208" s="2"/>
      <c r="AF208" s="2"/>
      <c r="AG208" s="2"/>
      <c r="AH208" s="2"/>
    </row>
    <row r="209" spans="1:34" s="3" customFormat="1" x14ac:dyDescent="0.25">
      <c r="A209"/>
      <c r="B209"/>
      <c r="C209" s="2"/>
      <c r="D209" s="2"/>
      <c r="E209" s="2"/>
      <c r="F209" s="2"/>
      <c r="G209" s="2"/>
      <c r="H209" s="2"/>
      <c r="I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AA209" s="2"/>
      <c r="AB209" s="2"/>
      <c r="AC209" s="2"/>
      <c r="AD209" s="2"/>
      <c r="AE209" s="2"/>
      <c r="AF209" s="2"/>
      <c r="AG209" s="2"/>
      <c r="AH209" s="2"/>
    </row>
    <row r="210" spans="1:34" s="3" customFormat="1" x14ac:dyDescent="0.25">
      <c r="A210"/>
      <c r="B210"/>
      <c r="C210" s="2"/>
      <c r="D210" s="2"/>
      <c r="E210" s="2"/>
      <c r="F210" s="2"/>
      <c r="G210" s="2"/>
      <c r="H210" s="2"/>
      <c r="I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AA210" s="2"/>
      <c r="AB210" s="2"/>
      <c r="AC210" s="2"/>
      <c r="AD210" s="2"/>
      <c r="AE210" s="2"/>
      <c r="AF210" s="2"/>
      <c r="AG210" s="2"/>
      <c r="AH210" s="2"/>
    </row>
    <row r="211" spans="1:34" s="3" customFormat="1" x14ac:dyDescent="0.25">
      <c r="A211"/>
      <c r="B211"/>
      <c r="C211" s="2"/>
      <c r="D211" s="2"/>
      <c r="E211" s="2"/>
      <c r="F211" s="2"/>
      <c r="G211" s="2"/>
      <c r="H211" s="2"/>
      <c r="I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AA211" s="2"/>
      <c r="AB211" s="2"/>
      <c r="AC211" s="2"/>
      <c r="AD211" s="2"/>
      <c r="AE211" s="2"/>
      <c r="AF211" s="2"/>
      <c r="AG211" s="2"/>
      <c r="AH211" s="2"/>
    </row>
    <row r="212" spans="1:34" s="3" customFormat="1" x14ac:dyDescent="0.25">
      <c r="A212"/>
      <c r="B212"/>
      <c r="C212" s="2"/>
      <c r="D212" s="2"/>
      <c r="E212" s="2"/>
      <c r="F212" s="2"/>
      <c r="G212" s="2"/>
      <c r="H212" s="2"/>
      <c r="I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AA212" s="2"/>
      <c r="AB212" s="2"/>
      <c r="AC212" s="2"/>
      <c r="AD212" s="2"/>
      <c r="AE212" s="2"/>
      <c r="AF212" s="2"/>
      <c r="AG212" s="2"/>
      <c r="AH212" s="2"/>
    </row>
    <row r="213" spans="1:34" s="3" customFormat="1" x14ac:dyDescent="0.25">
      <c r="A213"/>
      <c r="B213"/>
      <c r="C213" s="2"/>
      <c r="D213" s="2"/>
      <c r="E213" s="2"/>
      <c r="F213" s="2"/>
      <c r="G213" s="2"/>
      <c r="H213" s="2"/>
      <c r="I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AA213" s="2"/>
      <c r="AB213" s="2"/>
      <c r="AC213" s="2"/>
      <c r="AD213" s="2"/>
      <c r="AE213" s="2"/>
      <c r="AF213" s="2"/>
      <c r="AG213" s="2"/>
      <c r="AH213" s="2"/>
    </row>
    <row r="214" spans="1:34" s="3" customFormat="1" x14ac:dyDescent="0.25">
      <c r="A214"/>
      <c r="B214"/>
      <c r="C214" s="2"/>
      <c r="D214" s="2"/>
      <c r="E214" s="2"/>
      <c r="F214" s="2"/>
      <c r="G214" s="2"/>
      <c r="H214" s="2"/>
      <c r="I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AA214" s="2"/>
      <c r="AB214" s="2"/>
      <c r="AC214" s="2"/>
      <c r="AD214" s="2"/>
      <c r="AE214" s="2"/>
      <c r="AF214" s="2"/>
      <c r="AG214" s="2"/>
      <c r="AH214" s="2"/>
    </row>
    <row r="215" spans="1:34" s="3" customFormat="1" x14ac:dyDescent="0.25">
      <c r="A215"/>
      <c r="B215"/>
      <c r="C215" s="2"/>
      <c r="D215" s="2"/>
      <c r="E215" s="2"/>
      <c r="F215" s="2"/>
      <c r="G215" s="2"/>
      <c r="H215" s="2"/>
      <c r="I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AA215" s="2"/>
      <c r="AB215" s="2"/>
      <c r="AC215" s="2"/>
      <c r="AD215" s="2"/>
      <c r="AE215" s="2"/>
      <c r="AF215" s="2"/>
      <c r="AG215" s="2"/>
      <c r="AH215" s="2"/>
    </row>
    <row r="216" spans="1:34" s="3" customFormat="1" x14ac:dyDescent="0.25">
      <c r="A216"/>
      <c r="B216"/>
      <c r="C216" s="2"/>
      <c r="D216" s="2"/>
      <c r="E216" s="2"/>
      <c r="F216" s="2"/>
      <c r="G216" s="2"/>
      <c r="H216" s="2"/>
      <c r="I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AA216" s="2"/>
      <c r="AB216" s="2"/>
      <c r="AC216" s="2"/>
      <c r="AD216" s="2"/>
      <c r="AE216" s="2"/>
      <c r="AF216" s="2"/>
      <c r="AG216" s="2"/>
      <c r="AH216" s="2"/>
    </row>
    <row r="217" spans="1:34" s="3" customFormat="1" x14ac:dyDescent="0.25">
      <c r="A217"/>
      <c r="B217"/>
      <c r="C217" s="2"/>
      <c r="D217" s="2"/>
      <c r="E217" s="2"/>
      <c r="F217" s="2"/>
      <c r="G217" s="2"/>
      <c r="H217" s="2"/>
      <c r="I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AA217" s="2"/>
      <c r="AB217" s="2"/>
      <c r="AC217" s="2"/>
      <c r="AD217" s="2"/>
      <c r="AE217" s="2"/>
      <c r="AF217" s="2"/>
      <c r="AG217" s="2"/>
      <c r="AH217" s="2"/>
    </row>
    <row r="218" spans="1:34" s="3" customFormat="1" x14ac:dyDescent="0.25">
      <c r="A218"/>
      <c r="B218"/>
      <c r="C218" s="2"/>
      <c r="D218" s="2"/>
      <c r="E218" s="2"/>
      <c r="F218" s="2"/>
      <c r="G218" s="2"/>
      <c r="H218" s="2"/>
      <c r="I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AA218" s="2"/>
      <c r="AB218" s="2"/>
      <c r="AC218" s="2"/>
      <c r="AD218" s="2"/>
      <c r="AE218" s="2"/>
      <c r="AF218" s="2"/>
      <c r="AG218" s="2"/>
      <c r="AH218" s="2"/>
    </row>
    <row r="219" spans="1:34" s="3" customFormat="1" x14ac:dyDescent="0.25">
      <c r="A219"/>
      <c r="B219"/>
      <c r="C219" s="2"/>
      <c r="D219" s="2"/>
      <c r="E219" s="2"/>
      <c r="F219" s="2"/>
      <c r="G219" s="2"/>
      <c r="H219" s="2"/>
      <c r="I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AA219" s="2"/>
      <c r="AB219" s="2"/>
      <c r="AC219" s="2"/>
      <c r="AD219" s="2"/>
      <c r="AE219" s="2"/>
      <c r="AF219" s="2"/>
      <c r="AG219" s="2"/>
      <c r="AH219" s="2"/>
    </row>
    <row r="220" spans="1:34" s="3" customFormat="1" x14ac:dyDescent="0.25">
      <c r="A220"/>
      <c r="B220"/>
      <c r="C220" s="2"/>
      <c r="D220" s="2"/>
      <c r="E220" s="2"/>
      <c r="F220" s="2"/>
      <c r="G220" s="2"/>
      <c r="H220" s="2"/>
      <c r="I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AA220" s="2"/>
      <c r="AB220" s="2"/>
      <c r="AC220" s="2"/>
      <c r="AD220" s="2"/>
      <c r="AE220" s="2"/>
      <c r="AF220" s="2"/>
      <c r="AG220" s="2"/>
      <c r="AH220" s="2"/>
    </row>
    <row r="221" spans="1:34" s="3" customFormat="1" x14ac:dyDescent="0.25">
      <c r="A221"/>
      <c r="B221"/>
      <c r="C221" s="2"/>
      <c r="D221" s="2"/>
      <c r="E221" s="2"/>
      <c r="F221" s="2"/>
      <c r="G221" s="2"/>
      <c r="H221" s="2"/>
      <c r="I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AA221" s="2"/>
      <c r="AB221" s="2"/>
      <c r="AC221" s="2"/>
      <c r="AD221" s="2"/>
      <c r="AE221" s="2"/>
      <c r="AF221" s="2"/>
      <c r="AG221" s="2"/>
      <c r="AH221" s="2"/>
    </row>
    <row r="222" spans="1:34" s="3" customFormat="1" x14ac:dyDescent="0.25">
      <c r="A222"/>
      <c r="B222"/>
      <c r="C222" s="2"/>
      <c r="D222" s="2"/>
      <c r="E222" s="2"/>
      <c r="F222" s="2"/>
      <c r="G222" s="2"/>
      <c r="H222" s="2"/>
      <c r="I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AA222" s="2"/>
      <c r="AB222" s="2"/>
      <c r="AC222" s="2"/>
      <c r="AD222" s="2"/>
      <c r="AE222" s="2"/>
      <c r="AF222" s="2"/>
      <c r="AG222" s="2"/>
      <c r="AH222" s="2"/>
    </row>
    <row r="223" spans="1:34" s="3" customFormat="1" x14ac:dyDescent="0.25">
      <c r="A223"/>
      <c r="B223"/>
      <c r="C223" s="2"/>
      <c r="D223" s="2"/>
      <c r="E223" s="2"/>
      <c r="F223" s="2"/>
      <c r="G223" s="2"/>
      <c r="H223" s="2"/>
      <c r="I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AA223" s="2"/>
      <c r="AB223" s="2"/>
      <c r="AC223" s="2"/>
      <c r="AD223" s="2"/>
      <c r="AE223" s="2"/>
      <c r="AF223" s="2"/>
      <c r="AG223" s="2"/>
      <c r="AH223" s="2"/>
    </row>
    <row r="224" spans="1:34" s="3" customFormat="1" x14ac:dyDescent="0.25">
      <c r="A224"/>
      <c r="B224"/>
      <c r="C224" s="2"/>
      <c r="D224" s="2"/>
      <c r="E224" s="2"/>
      <c r="F224" s="2"/>
      <c r="G224" s="2"/>
      <c r="H224" s="2"/>
      <c r="I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AA224" s="2"/>
      <c r="AB224" s="2"/>
      <c r="AC224" s="2"/>
      <c r="AD224" s="2"/>
      <c r="AE224" s="2"/>
      <c r="AF224" s="2"/>
      <c r="AG224" s="2"/>
      <c r="AH224" s="2"/>
    </row>
    <row r="225" spans="1:34" s="3" customFormat="1" x14ac:dyDescent="0.25">
      <c r="A225"/>
      <c r="B225"/>
      <c r="C225" s="2"/>
      <c r="D225" s="2"/>
      <c r="E225" s="2"/>
      <c r="F225" s="2"/>
      <c r="G225" s="2"/>
      <c r="H225" s="2"/>
      <c r="I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AA225" s="2"/>
      <c r="AB225" s="2"/>
      <c r="AC225" s="2"/>
      <c r="AD225" s="2"/>
      <c r="AE225" s="2"/>
      <c r="AF225" s="2"/>
      <c r="AG225" s="2"/>
      <c r="AH225" s="2"/>
    </row>
    <row r="226" spans="1:34" s="3" customFormat="1" x14ac:dyDescent="0.25">
      <c r="A226"/>
      <c r="B226"/>
      <c r="C226" s="2"/>
      <c r="D226" s="2"/>
      <c r="E226" s="2"/>
      <c r="F226" s="2"/>
      <c r="G226" s="2"/>
      <c r="H226" s="2"/>
      <c r="I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AA226" s="2"/>
      <c r="AB226" s="2"/>
      <c r="AC226" s="2"/>
      <c r="AD226" s="2"/>
      <c r="AE226" s="2"/>
      <c r="AF226" s="2"/>
      <c r="AG226" s="2"/>
      <c r="AH226" s="2"/>
    </row>
    <row r="227" spans="1:34" s="3" customFormat="1" x14ac:dyDescent="0.25">
      <c r="A227"/>
      <c r="B227"/>
      <c r="C227" s="2"/>
      <c r="D227" s="2"/>
      <c r="E227" s="2"/>
      <c r="F227" s="2"/>
      <c r="G227" s="2"/>
      <c r="H227" s="2"/>
      <c r="I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AA227" s="2"/>
      <c r="AB227" s="2"/>
      <c r="AC227" s="2"/>
      <c r="AD227" s="2"/>
      <c r="AE227" s="2"/>
      <c r="AF227" s="2"/>
      <c r="AG227" s="2"/>
      <c r="AH227" s="2"/>
    </row>
    <row r="228" spans="1:34" s="3" customFormat="1" x14ac:dyDescent="0.25">
      <c r="A228"/>
      <c r="B228"/>
      <c r="C228" s="2"/>
      <c r="D228" s="2"/>
      <c r="E228" s="2"/>
      <c r="F228" s="2"/>
      <c r="G228" s="2"/>
      <c r="H228" s="2"/>
      <c r="I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AA228" s="2"/>
      <c r="AB228" s="2"/>
      <c r="AC228" s="2"/>
      <c r="AD228" s="2"/>
      <c r="AE228" s="2"/>
      <c r="AF228" s="2"/>
      <c r="AG228" s="2"/>
      <c r="AH228" s="2"/>
    </row>
    <row r="229" spans="1:34" s="3" customFormat="1" x14ac:dyDescent="0.25">
      <c r="A229"/>
      <c r="B229"/>
      <c r="C229" s="2"/>
      <c r="D229" s="2"/>
      <c r="E229" s="2"/>
      <c r="F229" s="2"/>
      <c r="G229" s="2"/>
      <c r="H229" s="2"/>
      <c r="I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AA229" s="2"/>
      <c r="AB229" s="2"/>
      <c r="AC229" s="2"/>
      <c r="AD229" s="2"/>
      <c r="AE229" s="2"/>
      <c r="AF229" s="2"/>
      <c r="AG229" s="2"/>
      <c r="AH229" s="2"/>
    </row>
    <row r="230" spans="1:34" s="3" customFormat="1" x14ac:dyDescent="0.25">
      <c r="A230"/>
      <c r="B230"/>
      <c r="C230" s="2"/>
      <c r="D230" s="2"/>
      <c r="E230" s="2"/>
      <c r="F230" s="2"/>
      <c r="G230" s="2"/>
      <c r="H230" s="2"/>
      <c r="I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AA230" s="2"/>
      <c r="AB230" s="2"/>
      <c r="AC230" s="2"/>
      <c r="AD230" s="2"/>
      <c r="AE230" s="2"/>
      <c r="AF230" s="2"/>
      <c r="AG230" s="2"/>
      <c r="AH230" s="2"/>
    </row>
    <row r="231" spans="1:34" s="3" customFormat="1" x14ac:dyDescent="0.25">
      <c r="A231"/>
      <c r="B231"/>
      <c r="C231" s="2"/>
      <c r="D231" s="2"/>
      <c r="E231" s="2"/>
      <c r="F231" s="2"/>
      <c r="G231" s="2"/>
      <c r="H231" s="2"/>
      <c r="I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AA231" s="2"/>
      <c r="AB231" s="2"/>
      <c r="AC231" s="2"/>
      <c r="AD231" s="2"/>
      <c r="AE231" s="2"/>
      <c r="AF231" s="2"/>
      <c r="AG231" s="2"/>
      <c r="AH231" s="2"/>
    </row>
    <row r="232" spans="1:34" s="3" customFormat="1" x14ac:dyDescent="0.25">
      <c r="A232"/>
      <c r="B232"/>
      <c r="C232" s="2"/>
      <c r="D232" s="2"/>
      <c r="E232" s="2"/>
      <c r="F232" s="2"/>
      <c r="G232" s="2"/>
      <c r="H232" s="2"/>
      <c r="I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AA232" s="2"/>
      <c r="AB232" s="2"/>
      <c r="AC232" s="2"/>
      <c r="AD232" s="2"/>
      <c r="AE232" s="2"/>
      <c r="AF232" s="2"/>
      <c r="AG232" s="2"/>
      <c r="AH232" s="2"/>
    </row>
    <row r="233" spans="1:34" s="3" customFormat="1" x14ac:dyDescent="0.25">
      <c r="A233"/>
      <c r="B233"/>
      <c r="C233" s="2"/>
      <c r="D233" s="2"/>
      <c r="E233" s="2"/>
      <c r="F233" s="2"/>
      <c r="G233" s="2"/>
      <c r="H233" s="2"/>
      <c r="I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AA233" s="2"/>
      <c r="AB233" s="2"/>
      <c r="AC233" s="2"/>
      <c r="AD233" s="2"/>
      <c r="AE233" s="2"/>
      <c r="AF233" s="2"/>
      <c r="AG233" s="2"/>
      <c r="AH233" s="2"/>
    </row>
    <row r="234" spans="1:34" s="3" customFormat="1" x14ac:dyDescent="0.25">
      <c r="A234"/>
      <c r="B234"/>
      <c r="C234" s="2"/>
      <c r="D234" s="2"/>
      <c r="E234" s="2"/>
      <c r="F234" s="2"/>
      <c r="G234" s="2"/>
      <c r="H234" s="2"/>
      <c r="I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AA234" s="2"/>
      <c r="AB234" s="2"/>
      <c r="AC234" s="2"/>
      <c r="AD234" s="2"/>
      <c r="AE234" s="2"/>
      <c r="AF234" s="2"/>
      <c r="AG234" s="2"/>
      <c r="AH234" s="2"/>
    </row>
    <row r="235" spans="1:34" s="3" customFormat="1" x14ac:dyDescent="0.25">
      <c r="A235"/>
      <c r="B235"/>
      <c r="C235" s="2"/>
      <c r="D235" s="2"/>
      <c r="E235" s="2"/>
      <c r="F235" s="2"/>
      <c r="G235" s="2"/>
      <c r="H235" s="2"/>
      <c r="I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AA235" s="2"/>
      <c r="AB235" s="2"/>
      <c r="AC235" s="2"/>
      <c r="AD235" s="2"/>
      <c r="AE235" s="2"/>
      <c r="AF235" s="2"/>
      <c r="AG235" s="2"/>
      <c r="AH235" s="2"/>
    </row>
    <row r="236" spans="1:34" s="3" customFormat="1" x14ac:dyDescent="0.25">
      <c r="A236"/>
      <c r="B236"/>
      <c r="C236" s="2"/>
      <c r="D236" s="2"/>
      <c r="E236" s="2"/>
      <c r="F236" s="2"/>
      <c r="G236" s="2"/>
      <c r="H236" s="2"/>
      <c r="I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AA236" s="2"/>
      <c r="AB236" s="2"/>
      <c r="AC236" s="2"/>
      <c r="AD236" s="2"/>
      <c r="AE236" s="2"/>
      <c r="AF236" s="2"/>
      <c r="AG236" s="2"/>
      <c r="AH236" s="2"/>
    </row>
    <row r="237" spans="1:34" s="3" customFormat="1" x14ac:dyDescent="0.25">
      <c r="A237"/>
      <c r="B237"/>
      <c r="C237" s="2"/>
      <c r="D237" s="2"/>
      <c r="E237" s="2"/>
      <c r="F237" s="2"/>
      <c r="G237" s="2"/>
      <c r="H237" s="2"/>
      <c r="I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AA237" s="2"/>
      <c r="AB237" s="2"/>
      <c r="AC237" s="2"/>
      <c r="AD237" s="2"/>
      <c r="AE237" s="2"/>
      <c r="AF237" s="2"/>
      <c r="AG237" s="2"/>
      <c r="AH237" s="2"/>
    </row>
    <row r="238" spans="1:34" s="3" customFormat="1" x14ac:dyDescent="0.25">
      <c r="A238"/>
      <c r="B238"/>
      <c r="C238" s="2"/>
      <c r="D238" s="2"/>
      <c r="E238" s="2"/>
      <c r="F238" s="2"/>
      <c r="G238" s="2"/>
      <c r="H238" s="2"/>
      <c r="I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AA238" s="2"/>
      <c r="AB238" s="2"/>
      <c r="AC238" s="2"/>
      <c r="AD238" s="2"/>
      <c r="AE238" s="2"/>
      <c r="AF238" s="2"/>
      <c r="AG238" s="2"/>
      <c r="AH238" s="2"/>
    </row>
    <row r="239" spans="1:34" s="3" customFormat="1" x14ac:dyDescent="0.25">
      <c r="A239"/>
      <c r="B239"/>
      <c r="C239" s="2"/>
      <c r="D239" s="2"/>
      <c r="E239" s="2"/>
      <c r="F239" s="2"/>
      <c r="G239" s="2"/>
      <c r="H239" s="2"/>
      <c r="I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AA239" s="2"/>
      <c r="AB239" s="2"/>
      <c r="AC239" s="2"/>
      <c r="AD239" s="2"/>
      <c r="AE239" s="2"/>
      <c r="AF239" s="2"/>
      <c r="AG239" s="2"/>
      <c r="AH239" s="2"/>
    </row>
    <row r="240" spans="1:34" s="3" customFormat="1" x14ac:dyDescent="0.25">
      <c r="A240"/>
      <c r="B240"/>
      <c r="C240" s="2"/>
      <c r="D240" s="2"/>
      <c r="E240" s="2"/>
      <c r="F240" s="2"/>
      <c r="G240" s="2"/>
      <c r="H240" s="2"/>
      <c r="I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AA240" s="2"/>
      <c r="AB240" s="2"/>
      <c r="AC240" s="2"/>
      <c r="AD240" s="2"/>
      <c r="AE240" s="2"/>
      <c r="AF240" s="2"/>
      <c r="AG240" s="2"/>
      <c r="AH240" s="2"/>
    </row>
    <row r="241" spans="1:34" s="3" customFormat="1" x14ac:dyDescent="0.25">
      <c r="A241"/>
      <c r="B241"/>
      <c r="C241" s="2"/>
      <c r="D241" s="2"/>
      <c r="E241" s="2"/>
      <c r="F241" s="2"/>
      <c r="G241" s="2"/>
      <c r="H241" s="2"/>
      <c r="I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AA241" s="2"/>
      <c r="AB241" s="2"/>
      <c r="AC241" s="2"/>
      <c r="AD241" s="2"/>
      <c r="AE241" s="2"/>
      <c r="AF241" s="2"/>
      <c r="AG241" s="2"/>
      <c r="AH241" s="2"/>
    </row>
    <row r="242" spans="1:34" s="3" customFormat="1" x14ac:dyDescent="0.25">
      <c r="A242"/>
      <c r="B242"/>
      <c r="C242" s="2"/>
      <c r="D242" s="2"/>
      <c r="E242" s="2"/>
      <c r="F242" s="2"/>
      <c r="G242" s="2"/>
      <c r="H242" s="2"/>
      <c r="I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AA242" s="2"/>
      <c r="AB242" s="2"/>
      <c r="AC242" s="2"/>
      <c r="AD242" s="2"/>
      <c r="AE242" s="2"/>
      <c r="AF242" s="2"/>
      <c r="AG242" s="2"/>
      <c r="AH242" s="2"/>
    </row>
    <row r="243" spans="1:34" s="3" customFormat="1" x14ac:dyDescent="0.25">
      <c r="A243"/>
      <c r="B243"/>
      <c r="C243" s="2"/>
      <c r="D243" s="2"/>
      <c r="E243" s="2"/>
      <c r="F243" s="2"/>
      <c r="G243" s="2"/>
      <c r="H243" s="2"/>
      <c r="I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AA243" s="2"/>
      <c r="AB243" s="2"/>
      <c r="AC243" s="2"/>
      <c r="AD243" s="2"/>
      <c r="AE243" s="2"/>
      <c r="AF243" s="2"/>
      <c r="AG243" s="2"/>
      <c r="AH243" s="2"/>
    </row>
    <row r="244" spans="1:34" s="3" customFormat="1" x14ac:dyDescent="0.25">
      <c r="A244"/>
      <c r="B244"/>
      <c r="C244" s="2"/>
      <c r="D244" s="2"/>
      <c r="E244" s="2"/>
      <c r="F244" s="2"/>
      <c r="G244" s="2"/>
      <c r="H244" s="2"/>
      <c r="I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AA244" s="2"/>
      <c r="AB244" s="2"/>
      <c r="AC244" s="2"/>
      <c r="AD244" s="2"/>
      <c r="AE244" s="2"/>
      <c r="AF244" s="2"/>
      <c r="AG244" s="2"/>
      <c r="AH244" s="2"/>
    </row>
    <row r="245" spans="1:34" s="3" customFormat="1" x14ac:dyDescent="0.25">
      <c r="A245"/>
      <c r="B245"/>
      <c r="C245" s="2"/>
      <c r="D245" s="2"/>
      <c r="E245" s="2"/>
      <c r="F245" s="2"/>
      <c r="G245" s="2"/>
      <c r="H245" s="2"/>
      <c r="I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AA245" s="2"/>
      <c r="AB245" s="2"/>
      <c r="AC245" s="2"/>
      <c r="AD245" s="2"/>
      <c r="AE245" s="2"/>
      <c r="AF245" s="2"/>
      <c r="AG245" s="2"/>
      <c r="AH245" s="2"/>
    </row>
    <row r="246" spans="1:34" s="3" customFormat="1" x14ac:dyDescent="0.25">
      <c r="A246"/>
      <c r="B246"/>
      <c r="C246" s="2"/>
      <c r="D246" s="2"/>
      <c r="E246" s="2"/>
      <c r="F246" s="2"/>
      <c r="G246" s="2"/>
      <c r="H246" s="2"/>
      <c r="I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AA246" s="2"/>
      <c r="AB246" s="2"/>
      <c r="AC246" s="2"/>
      <c r="AD246" s="2"/>
      <c r="AE246" s="2"/>
      <c r="AF246" s="2"/>
      <c r="AG246" s="2"/>
      <c r="AH246" s="2"/>
    </row>
    <row r="247" spans="1:34" s="3" customFormat="1" x14ac:dyDescent="0.25">
      <c r="A247"/>
      <c r="B247"/>
      <c r="C247" s="2"/>
      <c r="D247" s="2"/>
      <c r="E247" s="2"/>
      <c r="F247" s="2"/>
      <c r="G247" s="2"/>
      <c r="H247" s="2"/>
      <c r="I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AA247" s="2"/>
      <c r="AB247" s="2"/>
      <c r="AC247" s="2"/>
      <c r="AD247" s="2"/>
      <c r="AE247" s="2"/>
      <c r="AF247" s="2"/>
      <c r="AG247" s="2"/>
      <c r="AH247" s="2"/>
    </row>
    <row r="248" spans="1:34" s="3" customFormat="1" x14ac:dyDescent="0.25">
      <c r="A248"/>
      <c r="B248"/>
      <c r="C248" s="2"/>
      <c r="D248" s="2"/>
      <c r="E248" s="2"/>
      <c r="F248" s="2"/>
      <c r="G248" s="2"/>
      <c r="H248" s="2"/>
      <c r="I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AA248" s="2"/>
      <c r="AB248" s="2"/>
      <c r="AC248" s="2"/>
      <c r="AD248" s="2"/>
      <c r="AE248" s="2"/>
      <c r="AF248" s="2"/>
      <c r="AG248" s="2"/>
      <c r="AH248" s="2"/>
    </row>
    <row r="249" spans="1:34" s="3" customFormat="1" x14ac:dyDescent="0.25">
      <c r="A249"/>
      <c r="B249"/>
      <c r="C249" s="2"/>
      <c r="D249" s="2"/>
      <c r="E249" s="2"/>
      <c r="F249" s="2"/>
      <c r="G249" s="2"/>
      <c r="H249" s="2"/>
      <c r="I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AA249" s="2"/>
      <c r="AB249" s="2"/>
      <c r="AC249" s="2"/>
      <c r="AD249" s="2"/>
      <c r="AE249" s="2"/>
      <c r="AF249" s="2"/>
      <c r="AG249" s="2"/>
      <c r="AH249" s="2"/>
    </row>
    <row r="250" spans="1:34" s="3" customFormat="1" x14ac:dyDescent="0.25">
      <c r="A250"/>
      <c r="B250"/>
      <c r="C250" s="2"/>
      <c r="D250" s="2"/>
      <c r="E250" s="2"/>
      <c r="F250" s="2"/>
      <c r="G250" s="2"/>
      <c r="H250" s="2"/>
      <c r="I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AA250" s="2"/>
      <c r="AB250" s="2"/>
      <c r="AC250" s="2"/>
      <c r="AD250" s="2"/>
      <c r="AE250" s="2"/>
      <c r="AF250" s="2"/>
      <c r="AG250" s="2"/>
      <c r="AH250" s="2"/>
    </row>
    <row r="251" spans="1:34" s="3" customFormat="1" x14ac:dyDescent="0.25">
      <c r="A251"/>
      <c r="B251"/>
      <c r="C251" s="2"/>
      <c r="D251" s="2"/>
      <c r="E251" s="2"/>
      <c r="F251" s="2"/>
      <c r="G251" s="2"/>
      <c r="H251" s="2"/>
      <c r="I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AA251" s="2"/>
      <c r="AB251" s="2"/>
      <c r="AC251" s="2"/>
      <c r="AD251" s="2"/>
      <c r="AE251" s="2"/>
      <c r="AF251" s="2"/>
      <c r="AG251" s="2"/>
      <c r="AH251" s="2"/>
    </row>
    <row r="252" spans="1:34" s="3" customFormat="1" x14ac:dyDescent="0.25">
      <c r="A252"/>
      <c r="B252"/>
      <c r="C252" s="2"/>
      <c r="D252" s="2"/>
      <c r="E252" s="2"/>
      <c r="F252" s="2"/>
      <c r="G252" s="2"/>
      <c r="H252" s="2"/>
      <c r="I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AA252" s="2"/>
      <c r="AB252" s="2"/>
      <c r="AC252" s="2"/>
      <c r="AD252" s="2"/>
      <c r="AE252" s="2"/>
      <c r="AF252" s="2"/>
      <c r="AG252" s="2"/>
      <c r="AH252" s="2"/>
    </row>
    <row r="253" spans="1:34" s="3" customFormat="1" x14ac:dyDescent="0.25">
      <c r="A253"/>
      <c r="B253"/>
      <c r="C253" s="2"/>
      <c r="D253" s="2"/>
      <c r="E253" s="2"/>
      <c r="F253" s="2"/>
      <c r="G253" s="2"/>
      <c r="H253" s="2"/>
      <c r="I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AA253" s="2"/>
      <c r="AB253" s="2"/>
      <c r="AC253" s="2"/>
      <c r="AD253" s="2"/>
      <c r="AE253" s="2"/>
      <c r="AF253" s="2"/>
      <c r="AG253" s="2"/>
      <c r="AH253" s="2"/>
    </row>
    <row r="254" spans="1:34" s="3" customFormat="1" x14ac:dyDescent="0.25">
      <c r="A254"/>
      <c r="B254"/>
      <c r="C254" s="2"/>
      <c r="D254" s="2"/>
      <c r="E254" s="2"/>
      <c r="F254" s="2"/>
      <c r="G254" s="2"/>
      <c r="H254" s="2"/>
      <c r="I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AA254" s="2"/>
      <c r="AB254" s="2"/>
      <c r="AC254" s="2"/>
      <c r="AD254" s="2"/>
      <c r="AE254" s="2"/>
      <c r="AF254" s="2"/>
      <c r="AG254" s="2"/>
      <c r="AH254" s="2"/>
    </row>
    <row r="255" spans="1:34" s="3" customFormat="1" x14ac:dyDescent="0.25">
      <c r="A255"/>
      <c r="B255"/>
      <c r="C255" s="2"/>
      <c r="D255" s="2"/>
      <c r="E255" s="2"/>
      <c r="F255" s="2"/>
      <c r="G255" s="2"/>
      <c r="H255" s="2"/>
      <c r="I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AA255" s="2"/>
      <c r="AB255" s="2"/>
      <c r="AC255" s="2"/>
      <c r="AD255" s="2"/>
      <c r="AE255" s="2"/>
      <c r="AF255" s="2"/>
      <c r="AG255" s="2"/>
      <c r="AH255" s="2"/>
    </row>
    <row r="256" spans="1:34" s="3" customFormat="1" x14ac:dyDescent="0.25">
      <c r="A256"/>
      <c r="B256"/>
      <c r="C256" s="2"/>
      <c r="D256" s="2"/>
      <c r="E256" s="2"/>
      <c r="F256" s="2"/>
      <c r="G256" s="2"/>
      <c r="H256" s="2"/>
      <c r="I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AA256" s="2"/>
      <c r="AB256" s="2"/>
      <c r="AC256" s="2"/>
      <c r="AD256" s="2"/>
      <c r="AE256" s="2"/>
      <c r="AF256" s="2"/>
      <c r="AG256" s="2"/>
      <c r="AH256" s="2"/>
    </row>
    <row r="257" spans="1:34" s="3" customFormat="1" x14ac:dyDescent="0.25">
      <c r="A257"/>
      <c r="B257"/>
      <c r="C257" s="2"/>
      <c r="D257" s="2"/>
      <c r="E257" s="2"/>
      <c r="F257" s="2"/>
      <c r="G257" s="2"/>
      <c r="H257" s="2"/>
      <c r="I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AA257" s="2"/>
      <c r="AB257" s="2"/>
      <c r="AC257" s="2"/>
      <c r="AD257" s="2"/>
      <c r="AE257" s="2"/>
      <c r="AF257" s="2"/>
      <c r="AG257" s="2"/>
      <c r="AH257" s="2"/>
    </row>
    <row r="258" spans="1:34" s="3" customFormat="1" x14ac:dyDescent="0.25">
      <c r="A258"/>
      <c r="B258"/>
      <c r="C258" s="2"/>
      <c r="D258" s="2"/>
      <c r="E258" s="2"/>
      <c r="F258" s="2"/>
      <c r="G258" s="2"/>
      <c r="H258" s="2"/>
      <c r="I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AA258" s="2"/>
      <c r="AB258" s="2"/>
      <c r="AC258" s="2"/>
      <c r="AD258" s="2"/>
      <c r="AE258" s="2"/>
      <c r="AF258" s="2"/>
      <c r="AG258" s="2"/>
      <c r="AH258" s="2"/>
    </row>
    <row r="259" spans="1:34" s="3" customFormat="1" x14ac:dyDescent="0.25">
      <c r="A259"/>
      <c r="B259"/>
      <c r="C259" s="2"/>
      <c r="D259" s="2"/>
      <c r="E259" s="2"/>
      <c r="F259" s="2"/>
      <c r="G259" s="2"/>
      <c r="H259" s="2"/>
      <c r="I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AA259" s="2"/>
      <c r="AB259" s="2"/>
      <c r="AC259" s="2"/>
      <c r="AD259" s="2"/>
      <c r="AE259" s="2"/>
      <c r="AF259" s="2"/>
      <c r="AG259" s="2"/>
      <c r="AH259" s="2"/>
    </row>
    <row r="260" spans="1:34" s="3" customFormat="1" x14ac:dyDescent="0.25">
      <c r="A260"/>
      <c r="B260"/>
      <c r="C260" s="2"/>
      <c r="D260" s="2"/>
      <c r="E260" s="2"/>
      <c r="F260" s="2"/>
      <c r="G260" s="2"/>
      <c r="H260" s="2"/>
      <c r="I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AA260" s="2"/>
      <c r="AB260" s="2"/>
      <c r="AC260" s="2"/>
      <c r="AD260" s="2"/>
      <c r="AE260" s="2"/>
      <c r="AF260" s="2"/>
      <c r="AG260" s="2"/>
      <c r="AH260" s="2"/>
    </row>
    <row r="261" spans="1:34" s="3" customFormat="1" x14ac:dyDescent="0.25">
      <c r="A261"/>
      <c r="B261"/>
      <c r="C261" s="2"/>
      <c r="D261" s="2"/>
      <c r="E261" s="2"/>
      <c r="F261" s="2"/>
      <c r="G261" s="2"/>
      <c r="H261" s="2"/>
      <c r="I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AA261" s="2"/>
      <c r="AB261" s="2"/>
      <c r="AC261" s="2"/>
      <c r="AD261" s="2"/>
      <c r="AE261" s="2"/>
      <c r="AF261" s="2"/>
      <c r="AG261" s="2"/>
      <c r="AH261" s="2"/>
    </row>
    <row r="262" spans="1:34" s="3" customFormat="1" x14ac:dyDescent="0.25">
      <c r="A262"/>
      <c r="B262"/>
      <c r="C262" s="2"/>
      <c r="D262" s="2"/>
      <c r="E262" s="2"/>
      <c r="F262" s="2"/>
      <c r="G262" s="2"/>
      <c r="H262" s="2"/>
      <c r="I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AA262" s="2"/>
      <c r="AB262" s="2"/>
      <c r="AC262" s="2"/>
      <c r="AD262" s="2"/>
      <c r="AE262" s="2"/>
      <c r="AF262" s="2"/>
      <c r="AG262" s="2"/>
      <c r="AH262" s="2"/>
    </row>
    <row r="263" spans="1:34" s="3" customFormat="1" x14ac:dyDescent="0.25">
      <c r="A263"/>
      <c r="B263"/>
      <c r="C263" s="2"/>
      <c r="D263" s="2"/>
      <c r="E263" s="2"/>
      <c r="F263" s="2"/>
      <c r="G263" s="2"/>
      <c r="H263" s="2"/>
      <c r="I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AA263" s="2"/>
      <c r="AB263" s="2"/>
      <c r="AC263" s="2"/>
      <c r="AD263" s="2"/>
      <c r="AE263" s="2"/>
      <c r="AF263" s="2"/>
      <c r="AG263" s="2"/>
      <c r="AH263" s="2"/>
    </row>
    <row r="264" spans="1:34" s="3" customFormat="1" x14ac:dyDescent="0.25">
      <c r="A264"/>
      <c r="B264"/>
      <c r="C264" s="2"/>
      <c r="D264" s="2"/>
      <c r="E264" s="2"/>
      <c r="F264" s="2"/>
      <c r="G264" s="2"/>
      <c r="H264" s="2"/>
      <c r="I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AA264" s="2"/>
      <c r="AB264" s="2"/>
      <c r="AC264" s="2"/>
      <c r="AD264" s="2"/>
      <c r="AE264" s="2"/>
      <c r="AF264" s="2"/>
      <c r="AG264" s="2"/>
      <c r="AH264" s="2"/>
    </row>
    <row r="265" spans="1:34" s="3" customFormat="1" x14ac:dyDescent="0.25">
      <c r="A265"/>
      <c r="B265"/>
      <c r="C265" s="2"/>
      <c r="D265" s="2"/>
      <c r="E265" s="2"/>
      <c r="F265" s="2"/>
      <c r="G265" s="2"/>
      <c r="H265" s="2"/>
      <c r="I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AA265" s="2"/>
      <c r="AB265" s="2"/>
      <c r="AC265" s="2"/>
      <c r="AD265" s="2"/>
      <c r="AE265" s="2"/>
      <c r="AF265" s="2"/>
      <c r="AG265" s="2"/>
      <c r="AH265" s="2"/>
    </row>
    <row r="266" spans="1:34" s="3" customFormat="1" x14ac:dyDescent="0.25">
      <c r="A266"/>
      <c r="B266"/>
      <c r="C266" s="2"/>
      <c r="D266" s="2"/>
      <c r="E266" s="2"/>
      <c r="F266" s="2"/>
      <c r="G266" s="2"/>
      <c r="H266" s="2"/>
      <c r="I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AA266" s="2"/>
      <c r="AB266" s="2"/>
      <c r="AC266" s="2"/>
      <c r="AD266" s="2"/>
      <c r="AE266" s="2"/>
      <c r="AF266" s="2"/>
      <c r="AG266" s="2"/>
      <c r="AH266" s="2"/>
    </row>
    <row r="267" spans="1:34" s="3" customFormat="1" x14ac:dyDescent="0.25">
      <c r="A267"/>
      <c r="B267"/>
      <c r="C267" s="2"/>
      <c r="D267" s="2"/>
      <c r="E267" s="2"/>
      <c r="F267" s="2"/>
      <c r="G267" s="2"/>
      <c r="H267" s="2"/>
      <c r="I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AA267" s="2"/>
      <c r="AB267" s="2"/>
      <c r="AC267" s="2"/>
      <c r="AD267" s="2"/>
      <c r="AE267" s="2"/>
      <c r="AF267" s="2"/>
      <c r="AG267" s="2"/>
      <c r="AH267" s="2"/>
    </row>
    <row r="268" spans="1:34" s="3" customFormat="1" x14ac:dyDescent="0.25">
      <c r="A268"/>
      <c r="B268"/>
      <c r="C268" s="2"/>
      <c r="D268" s="2"/>
      <c r="E268" s="2"/>
      <c r="F268" s="2"/>
      <c r="G268" s="2"/>
      <c r="H268" s="2"/>
      <c r="I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AA268" s="2"/>
      <c r="AB268" s="2"/>
      <c r="AC268" s="2"/>
      <c r="AD268" s="2"/>
      <c r="AE268" s="2"/>
      <c r="AF268" s="2"/>
      <c r="AG268" s="2"/>
      <c r="AH268" s="2"/>
    </row>
    <row r="269" spans="1:34" s="3" customFormat="1" x14ac:dyDescent="0.25">
      <c r="A269"/>
      <c r="B269"/>
      <c r="C269" s="2"/>
      <c r="D269" s="2"/>
      <c r="E269" s="2"/>
      <c r="F269" s="2"/>
      <c r="G269" s="2"/>
      <c r="H269" s="2"/>
      <c r="I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AA269" s="2"/>
      <c r="AB269" s="2"/>
      <c r="AC269" s="2"/>
      <c r="AD269" s="2"/>
      <c r="AE269" s="2"/>
      <c r="AF269" s="2"/>
      <c r="AG269" s="2"/>
      <c r="AH269" s="2"/>
    </row>
    <row r="270" spans="1:34" s="3" customFormat="1" x14ac:dyDescent="0.25">
      <c r="A270"/>
      <c r="B270"/>
      <c r="C270" s="2"/>
      <c r="D270" s="2"/>
      <c r="E270" s="2"/>
      <c r="F270" s="2"/>
      <c r="G270" s="2"/>
      <c r="H270" s="2"/>
      <c r="I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AA270" s="2"/>
      <c r="AB270" s="2"/>
      <c r="AC270" s="2"/>
      <c r="AD270" s="2"/>
      <c r="AE270" s="2"/>
      <c r="AF270" s="2"/>
      <c r="AG270" s="2"/>
      <c r="AH270" s="2"/>
    </row>
    <row r="271" spans="1:34" s="3" customFormat="1" x14ac:dyDescent="0.25">
      <c r="A271"/>
      <c r="B271"/>
      <c r="C271" s="2"/>
      <c r="D271" s="2"/>
      <c r="E271" s="2"/>
      <c r="F271" s="2"/>
      <c r="G271" s="2"/>
      <c r="H271" s="2"/>
      <c r="I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AA271" s="2"/>
      <c r="AB271" s="2"/>
      <c r="AC271" s="2"/>
      <c r="AD271" s="2"/>
      <c r="AE271" s="2"/>
      <c r="AF271" s="2"/>
      <c r="AG271" s="2"/>
      <c r="AH271" s="2"/>
    </row>
    <row r="272" spans="1:34" s="3" customFormat="1" x14ac:dyDescent="0.25">
      <c r="A272"/>
      <c r="B272"/>
      <c r="C272" s="2"/>
      <c r="D272" s="2"/>
      <c r="E272" s="2"/>
      <c r="F272" s="2"/>
      <c r="G272" s="2"/>
      <c r="H272" s="2"/>
      <c r="I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AA272" s="2"/>
      <c r="AB272" s="2"/>
      <c r="AC272" s="2"/>
      <c r="AD272" s="2"/>
      <c r="AE272" s="2"/>
      <c r="AF272" s="2"/>
      <c r="AG272" s="2"/>
      <c r="AH272" s="2"/>
    </row>
    <row r="273" spans="1:34" s="3" customFormat="1" x14ac:dyDescent="0.25">
      <c r="A273"/>
      <c r="B273"/>
      <c r="C273" s="2"/>
      <c r="D273" s="2"/>
      <c r="E273" s="2"/>
      <c r="F273" s="2"/>
      <c r="G273" s="2"/>
      <c r="H273" s="2"/>
      <c r="I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AA273" s="2"/>
      <c r="AB273" s="2"/>
      <c r="AC273" s="2"/>
      <c r="AD273" s="2"/>
      <c r="AE273" s="2"/>
      <c r="AF273" s="2"/>
      <c r="AG273" s="2"/>
      <c r="AH273" s="2"/>
    </row>
    <row r="274" spans="1:34" s="3" customFormat="1" x14ac:dyDescent="0.25">
      <c r="A274"/>
      <c r="B274"/>
      <c r="C274" s="2"/>
      <c r="D274" s="2"/>
      <c r="E274" s="2"/>
      <c r="F274" s="2"/>
      <c r="G274" s="2"/>
      <c r="H274" s="2"/>
      <c r="I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AA274" s="2"/>
      <c r="AB274" s="2"/>
      <c r="AC274" s="2"/>
      <c r="AD274" s="2"/>
      <c r="AE274" s="2"/>
      <c r="AF274" s="2"/>
      <c r="AG274" s="2"/>
      <c r="AH274" s="2"/>
    </row>
    <row r="275" spans="1:34" s="3" customFormat="1" x14ac:dyDescent="0.25">
      <c r="A275"/>
      <c r="B275"/>
      <c r="C275" s="2"/>
      <c r="D275" s="2"/>
      <c r="E275" s="2"/>
      <c r="F275" s="2"/>
      <c r="G275" s="2"/>
      <c r="H275" s="2"/>
      <c r="I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AA275" s="2"/>
      <c r="AB275" s="2"/>
      <c r="AC275" s="2"/>
      <c r="AD275" s="2"/>
      <c r="AE275" s="2"/>
      <c r="AF275" s="2"/>
      <c r="AG275" s="2"/>
      <c r="AH275" s="2"/>
    </row>
    <row r="276" spans="1:34" s="3" customFormat="1" x14ac:dyDescent="0.25">
      <c r="A276"/>
      <c r="B276"/>
      <c r="C276" s="2"/>
      <c r="D276" s="2"/>
      <c r="E276" s="2"/>
      <c r="F276" s="2"/>
      <c r="G276" s="2"/>
      <c r="H276" s="2"/>
      <c r="I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AA276" s="2"/>
      <c r="AB276" s="2"/>
      <c r="AC276" s="2"/>
      <c r="AD276" s="2"/>
      <c r="AE276" s="2"/>
      <c r="AF276" s="2"/>
      <c r="AG276" s="2"/>
      <c r="AH276" s="2"/>
    </row>
    <row r="277" spans="1:34" s="3" customFormat="1" x14ac:dyDescent="0.25">
      <c r="A277"/>
      <c r="B277"/>
      <c r="C277" s="2"/>
      <c r="D277" s="2"/>
      <c r="E277" s="2"/>
      <c r="F277" s="2"/>
      <c r="G277" s="2"/>
      <c r="H277" s="2"/>
      <c r="I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AA277" s="2"/>
      <c r="AB277" s="2"/>
      <c r="AC277" s="2"/>
      <c r="AD277" s="2"/>
      <c r="AE277" s="2"/>
      <c r="AF277" s="2"/>
      <c r="AG277" s="2"/>
      <c r="AH277" s="2"/>
    </row>
    <row r="278" spans="1:34" s="3" customFormat="1" x14ac:dyDescent="0.25">
      <c r="A278"/>
      <c r="B278"/>
      <c r="C278" s="2"/>
      <c r="D278" s="2"/>
      <c r="E278" s="2"/>
      <c r="F278" s="2"/>
      <c r="G278" s="2"/>
      <c r="H278" s="2"/>
      <c r="I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AA278" s="2"/>
      <c r="AB278" s="2"/>
      <c r="AC278" s="2"/>
      <c r="AD278" s="2"/>
      <c r="AE278" s="2"/>
      <c r="AF278" s="2"/>
      <c r="AG278" s="2"/>
      <c r="AH278" s="2"/>
    </row>
    <row r="279" spans="1:34" s="3" customFormat="1" x14ac:dyDescent="0.25">
      <c r="A279"/>
      <c r="B279"/>
      <c r="C279" s="2"/>
      <c r="D279" s="2"/>
      <c r="E279" s="2"/>
      <c r="F279" s="2"/>
      <c r="G279" s="2"/>
      <c r="H279" s="2"/>
      <c r="I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AA279" s="2"/>
      <c r="AB279" s="2"/>
      <c r="AC279" s="2"/>
      <c r="AD279" s="2"/>
      <c r="AE279" s="2"/>
      <c r="AF279" s="2"/>
      <c r="AG279" s="2"/>
      <c r="AH279" s="2"/>
    </row>
    <row r="280" spans="1:34" s="3" customFormat="1" x14ac:dyDescent="0.25">
      <c r="A280"/>
      <c r="B280"/>
      <c r="C280" s="2"/>
      <c r="D280" s="2"/>
      <c r="E280" s="2"/>
      <c r="F280" s="2"/>
      <c r="G280" s="2"/>
      <c r="H280" s="2"/>
      <c r="I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AA280" s="2"/>
      <c r="AB280" s="2"/>
      <c r="AC280" s="2"/>
      <c r="AD280" s="2"/>
      <c r="AE280" s="2"/>
      <c r="AF280" s="2"/>
      <c r="AG280" s="2"/>
      <c r="AH280" s="2"/>
    </row>
    <row r="281" spans="1:34" s="3" customFormat="1" x14ac:dyDescent="0.25">
      <c r="A281"/>
      <c r="B281"/>
      <c r="C281" s="2"/>
      <c r="D281" s="2"/>
      <c r="E281" s="2"/>
      <c r="F281" s="2"/>
      <c r="G281" s="2"/>
      <c r="H281" s="2"/>
      <c r="I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AA281" s="2"/>
      <c r="AB281" s="2"/>
      <c r="AC281" s="2"/>
      <c r="AD281" s="2"/>
      <c r="AE281" s="2"/>
      <c r="AF281" s="2"/>
      <c r="AG281" s="2"/>
      <c r="AH281" s="2"/>
    </row>
    <row r="282" spans="1:34" s="3" customFormat="1" x14ac:dyDescent="0.25">
      <c r="A282"/>
      <c r="B282"/>
      <c r="C282" s="2"/>
      <c r="D282" s="2"/>
      <c r="E282" s="2"/>
      <c r="F282" s="2"/>
      <c r="G282" s="2"/>
      <c r="H282" s="2"/>
      <c r="I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AA282" s="2"/>
      <c r="AB282" s="2"/>
      <c r="AC282" s="2"/>
      <c r="AD282" s="2"/>
      <c r="AE282" s="2"/>
      <c r="AF282" s="2"/>
      <c r="AG282" s="2"/>
      <c r="AH282" s="2"/>
    </row>
    <row r="283" spans="1:34" s="3" customFormat="1" x14ac:dyDescent="0.25">
      <c r="A283"/>
      <c r="B283"/>
      <c r="C283" s="2"/>
      <c r="D283" s="2"/>
      <c r="E283" s="2"/>
      <c r="F283" s="2"/>
      <c r="G283" s="2"/>
      <c r="H283" s="2"/>
      <c r="I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AA283" s="2"/>
      <c r="AB283" s="2"/>
      <c r="AC283" s="2"/>
      <c r="AD283" s="2"/>
      <c r="AE283" s="2"/>
      <c r="AF283" s="2"/>
      <c r="AG283" s="2"/>
      <c r="AH283" s="2"/>
    </row>
    <row r="284" spans="1:34" s="3" customFormat="1" x14ac:dyDescent="0.25">
      <c r="A284"/>
      <c r="B284"/>
      <c r="C284" s="2"/>
      <c r="D284" s="2"/>
      <c r="E284" s="2"/>
      <c r="F284" s="2"/>
      <c r="G284" s="2"/>
      <c r="H284" s="2"/>
      <c r="I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AA284" s="2"/>
      <c r="AB284" s="2"/>
      <c r="AC284" s="2"/>
      <c r="AD284" s="2"/>
      <c r="AE284" s="2"/>
      <c r="AF284" s="2"/>
      <c r="AG284" s="2"/>
      <c r="AH284" s="2"/>
    </row>
    <row r="285" spans="1:34" s="3" customFormat="1" x14ac:dyDescent="0.25">
      <c r="A285"/>
      <c r="B285"/>
      <c r="C285" s="2"/>
      <c r="D285" s="2"/>
      <c r="E285" s="2"/>
      <c r="F285" s="2"/>
      <c r="G285" s="2"/>
      <c r="H285" s="2"/>
      <c r="I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AA285" s="2"/>
      <c r="AB285" s="2"/>
      <c r="AC285" s="2"/>
      <c r="AD285" s="2"/>
      <c r="AE285" s="2"/>
      <c r="AF285" s="2"/>
      <c r="AG285" s="2"/>
      <c r="AH285" s="2"/>
    </row>
    <row r="286" spans="1:34" s="3" customFormat="1" x14ac:dyDescent="0.25">
      <c r="A286"/>
      <c r="B286"/>
      <c r="C286" s="2"/>
      <c r="D286" s="2"/>
      <c r="E286" s="2"/>
      <c r="F286" s="2"/>
      <c r="G286" s="2"/>
      <c r="H286" s="2"/>
      <c r="I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AA286" s="2"/>
      <c r="AB286" s="2"/>
      <c r="AC286" s="2"/>
      <c r="AD286" s="2"/>
      <c r="AE286" s="2"/>
      <c r="AF286" s="2"/>
      <c r="AG286" s="2"/>
      <c r="AH286" s="2"/>
    </row>
    <row r="287" spans="1:34" s="3" customFormat="1" x14ac:dyDescent="0.25">
      <c r="A287"/>
      <c r="B287"/>
      <c r="C287" s="2"/>
      <c r="D287" s="2"/>
      <c r="E287" s="2"/>
      <c r="F287" s="2"/>
      <c r="G287" s="2"/>
      <c r="H287" s="2"/>
      <c r="I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AA287" s="2"/>
      <c r="AB287" s="2"/>
      <c r="AC287" s="2"/>
      <c r="AD287" s="2"/>
      <c r="AE287" s="2"/>
      <c r="AF287" s="2"/>
      <c r="AG287" s="2"/>
      <c r="AH287" s="2"/>
    </row>
    <row r="288" spans="1:34" s="3" customFormat="1" x14ac:dyDescent="0.25">
      <c r="A288"/>
      <c r="B288"/>
      <c r="C288" s="2"/>
      <c r="D288" s="2"/>
      <c r="E288" s="2"/>
      <c r="F288" s="2"/>
      <c r="G288" s="2"/>
      <c r="H288" s="2"/>
      <c r="I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AA288" s="2"/>
      <c r="AB288" s="2"/>
      <c r="AC288" s="2"/>
      <c r="AD288" s="2"/>
      <c r="AE288" s="2"/>
      <c r="AF288" s="2"/>
      <c r="AG288" s="2"/>
      <c r="AH288" s="2"/>
    </row>
    <row r="289" spans="1:34" s="3" customFormat="1" x14ac:dyDescent="0.25">
      <c r="A289"/>
      <c r="B289"/>
      <c r="C289" s="2"/>
      <c r="D289" s="2"/>
      <c r="E289" s="2"/>
      <c r="F289" s="2"/>
      <c r="G289" s="2"/>
      <c r="H289" s="2"/>
      <c r="I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AA289" s="2"/>
      <c r="AB289" s="2"/>
      <c r="AC289" s="2"/>
      <c r="AD289" s="2"/>
      <c r="AE289" s="2"/>
      <c r="AF289" s="2"/>
      <c r="AG289" s="2"/>
      <c r="AH289" s="2"/>
    </row>
    <row r="290" spans="1:34" s="3" customFormat="1" x14ac:dyDescent="0.25">
      <c r="A290"/>
      <c r="B290"/>
      <c r="C290" s="2"/>
      <c r="D290" s="2"/>
      <c r="E290" s="2"/>
      <c r="F290" s="2"/>
      <c r="G290" s="2"/>
      <c r="H290" s="2"/>
      <c r="I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AA290" s="2"/>
      <c r="AB290" s="2"/>
      <c r="AC290" s="2"/>
      <c r="AD290" s="2"/>
      <c r="AE290" s="2"/>
      <c r="AF290" s="2"/>
      <c r="AG290" s="2"/>
      <c r="AH290" s="2"/>
    </row>
    <row r="291" spans="1:34" s="3" customFormat="1" x14ac:dyDescent="0.25">
      <c r="A291"/>
      <c r="B291"/>
      <c r="C291" s="2"/>
      <c r="D291" s="2"/>
      <c r="E291" s="2"/>
      <c r="F291" s="2"/>
      <c r="G291" s="2"/>
      <c r="H291" s="2"/>
      <c r="I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AA291" s="2"/>
      <c r="AB291" s="2"/>
      <c r="AC291" s="2"/>
      <c r="AD291" s="2"/>
      <c r="AE291" s="2"/>
      <c r="AF291" s="2"/>
      <c r="AG291" s="2"/>
      <c r="AH291" s="2"/>
    </row>
    <row r="292" spans="1:34" s="3" customFormat="1" x14ac:dyDescent="0.25">
      <c r="A292"/>
      <c r="B292"/>
      <c r="C292" s="2"/>
      <c r="D292" s="2"/>
      <c r="E292" s="2"/>
      <c r="F292" s="2"/>
      <c r="G292" s="2"/>
      <c r="H292" s="2"/>
      <c r="I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AA292" s="2"/>
      <c r="AB292" s="2"/>
      <c r="AC292" s="2"/>
      <c r="AD292" s="2"/>
      <c r="AE292" s="2"/>
      <c r="AF292" s="2"/>
      <c r="AG292" s="2"/>
      <c r="AH292" s="2"/>
    </row>
    <row r="293" spans="1:34" s="3" customFormat="1" x14ac:dyDescent="0.25">
      <c r="A293"/>
      <c r="B293"/>
      <c r="C293" s="2"/>
      <c r="D293" s="2"/>
      <c r="E293" s="2"/>
      <c r="F293" s="2"/>
      <c r="G293" s="2"/>
      <c r="H293" s="2"/>
      <c r="I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AA293" s="2"/>
      <c r="AB293" s="2"/>
      <c r="AC293" s="2"/>
      <c r="AD293" s="2"/>
      <c r="AE293" s="2"/>
      <c r="AF293" s="2"/>
      <c r="AG293" s="2"/>
      <c r="AH293" s="2"/>
    </row>
    <row r="294" spans="1:34" s="3" customFormat="1" x14ac:dyDescent="0.25">
      <c r="A294"/>
      <c r="B294"/>
      <c r="C294" s="2"/>
      <c r="D294" s="2"/>
      <c r="E294" s="2"/>
      <c r="F294" s="2"/>
      <c r="G294" s="2"/>
      <c r="H294" s="2"/>
      <c r="I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AA294" s="2"/>
      <c r="AB294" s="2"/>
      <c r="AC294" s="2"/>
      <c r="AD294" s="2"/>
      <c r="AE294" s="2"/>
      <c r="AF294" s="2"/>
      <c r="AG294" s="2"/>
      <c r="AH294" s="2"/>
    </row>
    <row r="295" spans="1:34" s="3" customFormat="1" x14ac:dyDescent="0.25">
      <c r="A295"/>
      <c r="B295"/>
      <c r="C295" s="2"/>
      <c r="D295" s="2"/>
      <c r="E295" s="2"/>
      <c r="F295" s="2"/>
      <c r="G295" s="2"/>
      <c r="H295" s="2"/>
      <c r="I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AA295" s="2"/>
      <c r="AB295" s="2"/>
      <c r="AC295" s="2"/>
      <c r="AD295" s="2"/>
      <c r="AE295" s="2"/>
      <c r="AF295" s="2"/>
      <c r="AG295" s="2"/>
      <c r="AH295" s="2"/>
    </row>
    <row r="296" spans="1:34" s="3" customFormat="1" x14ac:dyDescent="0.25">
      <c r="A296"/>
      <c r="B296"/>
      <c r="C296" s="2"/>
      <c r="D296" s="2"/>
      <c r="E296" s="2"/>
      <c r="F296" s="2"/>
      <c r="G296" s="2"/>
      <c r="H296" s="2"/>
      <c r="I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AA296" s="2"/>
      <c r="AB296" s="2"/>
      <c r="AC296" s="2"/>
      <c r="AD296" s="2"/>
      <c r="AE296" s="2"/>
      <c r="AF296" s="2"/>
      <c r="AG296" s="2"/>
      <c r="AH296" s="2"/>
    </row>
    <row r="297" spans="1:34" s="3" customFormat="1" x14ac:dyDescent="0.25">
      <c r="A297"/>
      <c r="B297"/>
      <c r="C297" s="2"/>
      <c r="D297" s="2"/>
      <c r="E297" s="2"/>
      <c r="F297" s="2"/>
      <c r="G297" s="2"/>
      <c r="H297" s="2"/>
      <c r="I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AA297" s="2"/>
      <c r="AB297" s="2"/>
      <c r="AC297" s="2"/>
      <c r="AD297" s="2"/>
      <c r="AE297" s="2"/>
      <c r="AF297" s="2"/>
      <c r="AG297" s="2"/>
      <c r="AH297" s="2"/>
    </row>
    <row r="298" spans="1:34" s="3" customFormat="1" x14ac:dyDescent="0.25">
      <c r="A298"/>
      <c r="B298"/>
      <c r="C298" s="2"/>
      <c r="D298" s="2"/>
      <c r="E298" s="2"/>
      <c r="F298" s="2"/>
      <c r="G298" s="2"/>
      <c r="H298" s="2"/>
      <c r="I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AA298" s="2"/>
      <c r="AB298" s="2"/>
      <c r="AC298" s="2"/>
      <c r="AD298" s="2"/>
      <c r="AE298" s="2"/>
      <c r="AF298" s="2"/>
      <c r="AG298" s="2"/>
      <c r="AH298" s="2"/>
    </row>
    <row r="299" spans="1:34" s="3" customFormat="1" x14ac:dyDescent="0.25">
      <c r="A299"/>
      <c r="B299"/>
      <c r="C299" s="2"/>
      <c r="D299" s="2"/>
      <c r="E299" s="2"/>
      <c r="F299" s="2"/>
      <c r="G299" s="2"/>
      <c r="H299" s="2"/>
      <c r="I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AA299" s="2"/>
      <c r="AB299" s="2"/>
      <c r="AC299" s="2"/>
      <c r="AD299" s="2"/>
      <c r="AE299" s="2"/>
      <c r="AF299" s="2"/>
      <c r="AG299" s="2"/>
      <c r="AH299" s="2"/>
    </row>
    <row r="300" spans="1:34" s="3" customFormat="1" x14ac:dyDescent="0.25">
      <c r="A300"/>
      <c r="B300"/>
      <c r="C300" s="2"/>
      <c r="D300" s="2"/>
      <c r="E300" s="2"/>
      <c r="F300" s="2"/>
      <c r="G300" s="2"/>
      <c r="H300" s="2"/>
      <c r="I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AA300" s="2"/>
      <c r="AB300" s="2"/>
      <c r="AC300" s="2"/>
      <c r="AD300" s="2"/>
      <c r="AE300" s="2"/>
      <c r="AF300" s="2"/>
      <c r="AG300" s="2"/>
      <c r="AH300" s="2"/>
    </row>
    <row r="301" spans="1:34" s="3" customFormat="1" x14ac:dyDescent="0.25">
      <c r="A301"/>
      <c r="B301"/>
      <c r="C301" s="2"/>
      <c r="D301" s="2"/>
      <c r="E301" s="2"/>
      <c r="F301" s="2"/>
      <c r="G301" s="2"/>
      <c r="H301" s="2"/>
      <c r="I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AA301" s="2"/>
      <c r="AB301" s="2"/>
      <c r="AC301" s="2"/>
      <c r="AD301" s="2"/>
      <c r="AE301" s="2"/>
      <c r="AF301" s="2"/>
      <c r="AG301" s="2"/>
      <c r="AH301" s="2"/>
    </row>
    <row r="302" spans="1:34" s="3" customFormat="1" x14ac:dyDescent="0.25">
      <c r="A302"/>
      <c r="B302"/>
      <c r="C302" s="2"/>
      <c r="D302" s="2"/>
      <c r="E302" s="2"/>
      <c r="F302" s="2"/>
      <c r="G302" s="2"/>
      <c r="H302" s="2"/>
      <c r="I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AA302" s="2"/>
      <c r="AB302" s="2"/>
      <c r="AC302" s="2"/>
      <c r="AD302" s="2"/>
      <c r="AE302" s="2"/>
      <c r="AF302" s="2"/>
      <c r="AG302" s="2"/>
      <c r="AH302" s="2"/>
    </row>
    <row r="303" spans="1:34" s="3" customFormat="1" x14ac:dyDescent="0.25">
      <c r="A303"/>
      <c r="B303"/>
      <c r="C303" s="2"/>
      <c r="D303" s="2"/>
      <c r="E303" s="2"/>
      <c r="F303" s="2"/>
      <c r="G303" s="2"/>
      <c r="H303" s="2"/>
      <c r="I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AA303" s="2"/>
      <c r="AB303" s="2"/>
      <c r="AC303" s="2"/>
      <c r="AD303" s="2"/>
      <c r="AE303" s="2"/>
      <c r="AF303" s="2"/>
      <c r="AG303" s="2"/>
      <c r="AH303" s="2"/>
    </row>
    <row r="304" spans="1:34" s="3" customFormat="1" x14ac:dyDescent="0.25">
      <c r="A304"/>
      <c r="B304"/>
      <c r="C304" s="2"/>
      <c r="D304" s="2"/>
      <c r="E304" s="2"/>
      <c r="F304" s="2"/>
      <c r="G304" s="2"/>
      <c r="H304" s="2"/>
      <c r="I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AA304" s="2"/>
      <c r="AB304" s="2"/>
      <c r="AC304" s="2"/>
      <c r="AD304" s="2"/>
      <c r="AE304" s="2"/>
      <c r="AF304" s="2"/>
      <c r="AG304" s="2"/>
      <c r="AH304" s="2"/>
    </row>
    <row r="305" spans="1:34" s="3" customFormat="1" x14ac:dyDescent="0.25">
      <c r="A305"/>
      <c r="B305"/>
      <c r="C305" s="2"/>
      <c r="D305" s="2"/>
      <c r="E305" s="2"/>
      <c r="F305" s="2"/>
      <c r="G305" s="2"/>
      <c r="H305" s="2"/>
      <c r="I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AA305" s="2"/>
      <c r="AB305" s="2"/>
      <c r="AC305" s="2"/>
      <c r="AD305" s="2"/>
      <c r="AE305" s="2"/>
      <c r="AF305" s="2"/>
      <c r="AG305" s="2"/>
      <c r="AH305" s="2"/>
    </row>
    <row r="306" spans="1:34" s="3" customFormat="1" x14ac:dyDescent="0.25">
      <c r="A306"/>
      <c r="B306"/>
      <c r="C306" s="2"/>
      <c r="D306" s="2"/>
      <c r="E306" s="2"/>
      <c r="F306" s="2"/>
      <c r="G306" s="2"/>
      <c r="H306" s="2"/>
      <c r="I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AA306" s="2"/>
      <c r="AB306" s="2"/>
      <c r="AC306" s="2"/>
      <c r="AD306" s="2"/>
      <c r="AE306" s="2"/>
      <c r="AF306" s="2"/>
      <c r="AG306" s="2"/>
      <c r="AH306" s="2"/>
    </row>
    <row r="307" spans="1:34" s="3" customFormat="1" x14ac:dyDescent="0.25">
      <c r="A307"/>
      <c r="B307"/>
      <c r="C307" s="2"/>
      <c r="D307" s="2"/>
      <c r="E307" s="2"/>
      <c r="F307" s="2"/>
      <c r="G307" s="2"/>
      <c r="H307" s="2"/>
      <c r="I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AA307" s="2"/>
      <c r="AB307" s="2"/>
      <c r="AC307" s="2"/>
      <c r="AD307" s="2"/>
      <c r="AE307" s="2"/>
      <c r="AF307" s="2"/>
      <c r="AG307" s="2"/>
      <c r="AH307" s="2"/>
    </row>
    <row r="308" spans="1:34" s="3" customFormat="1" x14ac:dyDescent="0.25">
      <c r="A308"/>
      <c r="B308"/>
      <c r="C308" s="2"/>
      <c r="D308" s="2"/>
      <c r="E308" s="2"/>
      <c r="F308" s="2"/>
      <c r="G308" s="2"/>
      <c r="H308" s="2"/>
      <c r="I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AA308" s="2"/>
      <c r="AB308" s="2"/>
      <c r="AC308" s="2"/>
      <c r="AD308" s="2"/>
      <c r="AE308" s="2"/>
      <c r="AF308" s="2"/>
      <c r="AG308" s="2"/>
      <c r="AH308" s="2"/>
    </row>
    <row r="309" spans="1:34" s="3" customFormat="1" x14ac:dyDescent="0.25">
      <c r="A309"/>
      <c r="B309"/>
      <c r="C309" s="2"/>
      <c r="D309" s="2"/>
      <c r="E309" s="2"/>
      <c r="F309" s="2"/>
      <c r="G309" s="2"/>
      <c r="H309" s="2"/>
      <c r="I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AA309" s="2"/>
      <c r="AB309" s="2"/>
      <c r="AC309" s="2"/>
      <c r="AD309" s="2"/>
      <c r="AE309" s="2"/>
      <c r="AF309" s="2"/>
      <c r="AG309" s="2"/>
      <c r="AH309" s="2"/>
    </row>
    <row r="310" spans="1:34" s="3" customFormat="1" x14ac:dyDescent="0.25">
      <c r="A310"/>
      <c r="B310"/>
      <c r="C310" s="2"/>
      <c r="D310" s="2"/>
      <c r="E310" s="2"/>
      <c r="F310" s="2"/>
      <c r="G310" s="2"/>
      <c r="H310" s="2"/>
      <c r="I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AA310" s="2"/>
      <c r="AB310" s="2"/>
      <c r="AC310" s="2"/>
      <c r="AD310" s="2"/>
      <c r="AE310" s="2"/>
      <c r="AF310" s="2"/>
      <c r="AG310" s="2"/>
      <c r="AH310" s="2"/>
    </row>
    <row r="311" spans="1:34" s="3" customFormat="1" x14ac:dyDescent="0.25">
      <c r="A311"/>
      <c r="B311"/>
      <c r="C311" s="2"/>
      <c r="D311" s="2"/>
      <c r="E311" s="2"/>
      <c r="F311" s="2"/>
      <c r="G311" s="2"/>
      <c r="H311" s="2"/>
      <c r="I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AA311" s="2"/>
      <c r="AB311" s="2"/>
      <c r="AC311" s="2"/>
      <c r="AD311" s="2"/>
      <c r="AE311" s="2"/>
      <c r="AF311" s="2"/>
      <c r="AG311" s="2"/>
      <c r="AH311" s="2"/>
    </row>
    <row r="312" spans="1:34" s="3" customFormat="1" x14ac:dyDescent="0.25">
      <c r="A312"/>
      <c r="B312"/>
      <c r="C312" s="2"/>
      <c r="D312" s="2"/>
      <c r="E312" s="2"/>
      <c r="F312" s="2"/>
      <c r="G312" s="2"/>
      <c r="H312" s="2"/>
      <c r="I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AA312" s="2"/>
      <c r="AB312" s="2"/>
      <c r="AC312" s="2"/>
      <c r="AD312" s="2"/>
      <c r="AE312" s="2"/>
      <c r="AF312" s="2"/>
      <c r="AG312" s="2"/>
      <c r="AH312" s="2"/>
    </row>
    <row r="313" spans="1:34" s="3" customFormat="1" x14ac:dyDescent="0.25">
      <c r="A313"/>
      <c r="B313"/>
      <c r="C313" s="2"/>
      <c r="D313" s="2"/>
      <c r="E313" s="2"/>
      <c r="F313" s="2"/>
      <c r="G313" s="2"/>
      <c r="H313" s="2"/>
      <c r="I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AA313" s="2"/>
      <c r="AB313" s="2"/>
      <c r="AC313" s="2"/>
      <c r="AD313" s="2"/>
      <c r="AE313" s="2"/>
      <c r="AF313" s="2"/>
      <c r="AG313" s="2"/>
      <c r="AH313" s="2"/>
    </row>
    <row r="314" spans="1:34" s="3" customFormat="1" x14ac:dyDescent="0.25">
      <c r="A314"/>
      <c r="B314"/>
      <c r="C314" s="2"/>
      <c r="D314" s="2"/>
      <c r="E314" s="2"/>
      <c r="F314" s="2"/>
      <c r="G314" s="2"/>
      <c r="H314" s="2"/>
      <c r="I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AA314" s="2"/>
      <c r="AB314" s="2"/>
      <c r="AC314" s="2"/>
      <c r="AD314" s="2"/>
      <c r="AE314" s="2"/>
      <c r="AF314" s="2"/>
      <c r="AG314" s="2"/>
      <c r="AH314" s="2"/>
    </row>
    <row r="315" spans="1:34" s="3" customFormat="1" x14ac:dyDescent="0.25">
      <c r="A315"/>
      <c r="B315"/>
      <c r="C315" s="2"/>
      <c r="D315" s="2"/>
      <c r="E315" s="2"/>
      <c r="F315" s="2"/>
      <c r="G315" s="2"/>
      <c r="H315" s="2"/>
      <c r="I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AA315" s="2"/>
      <c r="AB315" s="2"/>
      <c r="AC315" s="2"/>
      <c r="AD315" s="2"/>
      <c r="AE315" s="2"/>
      <c r="AF315" s="2"/>
      <c r="AG315" s="2"/>
      <c r="AH315" s="2"/>
    </row>
    <row r="316" spans="1:34" s="3" customFormat="1" x14ac:dyDescent="0.25">
      <c r="A316"/>
      <c r="B316"/>
      <c r="C316" s="2"/>
      <c r="D316" s="2"/>
      <c r="E316" s="2"/>
      <c r="F316" s="2"/>
      <c r="G316" s="2"/>
      <c r="H316" s="2"/>
      <c r="I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AA316" s="2"/>
      <c r="AB316" s="2"/>
      <c r="AC316" s="2"/>
      <c r="AD316" s="2"/>
      <c r="AE316" s="2"/>
      <c r="AF316" s="2"/>
      <c r="AG316" s="2"/>
      <c r="AH316" s="2"/>
    </row>
    <row r="317" spans="1:34" s="3" customFormat="1" x14ac:dyDescent="0.25">
      <c r="A317"/>
      <c r="B317"/>
      <c r="C317" s="2"/>
      <c r="D317" s="2"/>
      <c r="E317" s="2"/>
      <c r="F317" s="2"/>
      <c r="G317" s="2"/>
      <c r="H317" s="2"/>
      <c r="I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AA317" s="2"/>
      <c r="AB317" s="2"/>
      <c r="AC317" s="2"/>
      <c r="AD317" s="2"/>
      <c r="AE317" s="2"/>
      <c r="AF317" s="2"/>
      <c r="AG317" s="2"/>
      <c r="AH317" s="2"/>
    </row>
    <row r="318" spans="1:34" s="3" customFormat="1" x14ac:dyDescent="0.25">
      <c r="A318"/>
      <c r="B318"/>
      <c r="C318" s="2"/>
      <c r="D318" s="2"/>
      <c r="E318" s="2"/>
      <c r="F318" s="2"/>
      <c r="G318" s="2"/>
      <c r="H318" s="2"/>
      <c r="I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AA318" s="2"/>
      <c r="AB318" s="2"/>
      <c r="AC318" s="2"/>
      <c r="AD318" s="2"/>
      <c r="AE318" s="2"/>
      <c r="AF318" s="2"/>
      <c r="AG318" s="2"/>
      <c r="AH318" s="2"/>
    </row>
    <row r="319" spans="1:34" s="3" customFormat="1" x14ac:dyDescent="0.25">
      <c r="A319"/>
      <c r="B319"/>
      <c r="C319" s="2"/>
      <c r="D319" s="2"/>
      <c r="E319" s="2"/>
      <c r="F319" s="2"/>
      <c r="G319" s="2"/>
      <c r="H319" s="2"/>
      <c r="I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AA319" s="2"/>
      <c r="AB319" s="2"/>
      <c r="AC319" s="2"/>
      <c r="AD319" s="2"/>
      <c r="AE319" s="2"/>
      <c r="AF319" s="2"/>
      <c r="AG319" s="2"/>
      <c r="AH319" s="2"/>
    </row>
    <row r="320" spans="1:34" s="3" customFormat="1" x14ac:dyDescent="0.25">
      <c r="A320"/>
      <c r="B320"/>
      <c r="C320" s="2"/>
      <c r="D320" s="2"/>
      <c r="E320" s="2"/>
      <c r="F320" s="2"/>
      <c r="G320" s="2"/>
      <c r="H320" s="2"/>
      <c r="I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AA320" s="2"/>
      <c r="AB320" s="2"/>
      <c r="AC320" s="2"/>
      <c r="AD320" s="2"/>
      <c r="AE320" s="2"/>
      <c r="AF320" s="2"/>
      <c r="AG320" s="2"/>
      <c r="AH320" s="2"/>
    </row>
    <row r="321" spans="1:34" s="3" customFormat="1" x14ac:dyDescent="0.25">
      <c r="A321"/>
      <c r="B321"/>
      <c r="C321" s="2"/>
      <c r="D321" s="2"/>
      <c r="E321" s="2"/>
      <c r="F321" s="2"/>
      <c r="G321" s="2"/>
      <c r="H321" s="2"/>
      <c r="I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AA321" s="2"/>
      <c r="AB321" s="2"/>
      <c r="AC321" s="2"/>
      <c r="AD321" s="2"/>
      <c r="AE321" s="2"/>
      <c r="AF321" s="2"/>
      <c r="AG321" s="2"/>
      <c r="AH321" s="2"/>
    </row>
    <row r="322" spans="1:34" s="3" customFormat="1" x14ac:dyDescent="0.25">
      <c r="A322"/>
      <c r="B322"/>
      <c r="C322" s="2"/>
      <c r="D322" s="2"/>
      <c r="E322" s="2"/>
      <c r="F322" s="2"/>
      <c r="G322" s="2"/>
      <c r="H322" s="2"/>
      <c r="I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AA322" s="2"/>
      <c r="AB322" s="2"/>
      <c r="AC322" s="2"/>
      <c r="AD322" s="2"/>
      <c r="AE322" s="2"/>
      <c r="AF322" s="2"/>
      <c r="AG322" s="2"/>
      <c r="AH322" s="2"/>
    </row>
    <row r="323" spans="1:34" s="3" customFormat="1" x14ac:dyDescent="0.25">
      <c r="A323"/>
      <c r="B323"/>
      <c r="C323" s="2"/>
      <c r="D323" s="2"/>
      <c r="E323" s="2"/>
      <c r="F323" s="2"/>
      <c r="G323" s="2"/>
      <c r="H323" s="2"/>
      <c r="I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AA323" s="2"/>
      <c r="AB323" s="2"/>
      <c r="AC323" s="2"/>
      <c r="AD323" s="2"/>
      <c r="AE323" s="2"/>
      <c r="AF323" s="2"/>
      <c r="AG323" s="2"/>
      <c r="AH323" s="2"/>
    </row>
    <row r="324" spans="1:34" s="3" customFormat="1" x14ac:dyDescent="0.25">
      <c r="A324"/>
      <c r="B324"/>
      <c r="C324" s="2"/>
      <c r="D324" s="2"/>
      <c r="E324" s="2"/>
      <c r="F324" s="2"/>
      <c r="G324" s="2"/>
      <c r="H324" s="2"/>
      <c r="I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AA324" s="2"/>
      <c r="AB324" s="2"/>
      <c r="AC324" s="2"/>
      <c r="AD324" s="2"/>
      <c r="AE324" s="2"/>
      <c r="AF324" s="2"/>
      <c r="AG324" s="2"/>
      <c r="AH324" s="2"/>
    </row>
    <row r="325" spans="1:34" s="3" customFormat="1" x14ac:dyDescent="0.25">
      <c r="A325"/>
      <c r="B325"/>
      <c r="C325" s="2"/>
      <c r="D325" s="2"/>
      <c r="E325" s="2"/>
      <c r="F325" s="2"/>
      <c r="G325" s="2"/>
      <c r="H325" s="2"/>
      <c r="I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AA325" s="2"/>
      <c r="AB325" s="2"/>
      <c r="AC325" s="2"/>
      <c r="AD325" s="2"/>
      <c r="AE325" s="2"/>
      <c r="AF325" s="2"/>
      <c r="AG325" s="2"/>
      <c r="AH325" s="2"/>
    </row>
    <row r="326" spans="1:34" s="3" customFormat="1" x14ac:dyDescent="0.25">
      <c r="A326"/>
      <c r="B326"/>
      <c r="C326" s="2"/>
      <c r="D326" s="2"/>
      <c r="E326" s="2"/>
      <c r="F326" s="2"/>
      <c r="G326" s="2"/>
      <c r="H326" s="2"/>
      <c r="I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AA326" s="2"/>
      <c r="AB326" s="2"/>
      <c r="AC326" s="2"/>
      <c r="AD326" s="2"/>
      <c r="AE326" s="2"/>
      <c r="AF326" s="2"/>
      <c r="AG326" s="2"/>
      <c r="AH326" s="2"/>
    </row>
    <row r="327" spans="1:34" s="3" customFormat="1" x14ac:dyDescent="0.25">
      <c r="A327"/>
      <c r="B327"/>
      <c r="C327" s="2"/>
      <c r="D327" s="2"/>
      <c r="E327" s="2"/>
      <c r="F327" s="2"/>
      <c r="G327" s="2"/>
      <c r="H327" s="2"/>
      <c r="I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AA327" s="2"/>
      <c r="AB327" s="2"/>
      <c r="AC327" s="2"/>
      <c r="AD327" s="2"/>
      <c r="AE327" s="2"/>
      <c r="AF327" s="2"/>
      <c r="AG327" s="2"/>
      <c r="AH327" s="2"/>
    </row>
    <row r="328" spans="1:34" s="3" customFormat="1" x14ac:dyDescent="0.25">
      <c r="A328"/>
      <c r="B328"/>
      <c r="C328" s="2"/>
      <c r="D328" s="2"/>
      <c r="E328" s="2"/>
      <c r="F328" s="2"/>
      <c r="G328" s="2"/>
      <c r="H328" s="2"/>
      <c r="I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AA328" s="2"/>
      <c r="AB328" s="2"/>
      <c r="AC328" s="2"/>
      <c r="AD328" s="2"/>
      <c r="AE328" s="2"/>
      <c r="AF328" s="2"/>
      <c r="AG328" s="2"/>
      <c r="AH328" s="2"/>
    </row>
    <row r="329" spans="1:34" s="3" customFormat="1" x14ac:dyDescent="0.25">
      <c r="A329"/>
      <c r="B329"/>
      <c r="C329" s="2"/>
      <c r="D329" s="2"/>
      <c r="E329" s="2"/>
      <c r="F329" s="2"/>
      <c r="G329" s="2"/>
      <c r="H329" s="2"/>
      <c r="I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AA329" s="2"/>
      <c r="AB329" s="2"/>
      <c r="AC329" s="2"/>
      <c r="AD329" s="2"/>
      <c r="AE329" s="2"/>
      <c r="AF329" s="2"/>
      <c r="AG329" s="2"/>
      <c r="AH329" s="2"/>
    </row>
    <row r="330" spans="1:34" s="3" customFormat="1" x14ac:dyDescent="0.25">
      <c r="A330"/>
      <c r="B330"/>
      <c r="C330" s="2"/>
      <c r="D330" s="2"/>
      <c r="E330" s="2"/>
      <c r="F330" s="2"/>
      <c r="G330" s="2"/>
      <c r="H330" s="2"/>
      <c r="I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AA330" s="2"/>
      <c r="AB330" s="2"/>
      <c r="AC330" s="2"/>
      <c r="AD330" s="2"/>
      <c r="AE330" s="2"/>
      <c r="AF330" s="2"/>
      <c r="AG330" s="2"/>
      <c r="AH330" s="2"/>
    </row>
    <row r="331" spans="1:34" s="3" customFormat="1" x14ac:dyDescent="0.25">
      <c r="A331"/>
      <c r="B331"/>
      <c r="C331" s="2"/>
      <c r="D331" s="2"/>
      <c r="E331" s="2"/>
      <c r="F331" s="2"/>
      <c r="G331" s="2"/>
      <c r="H331" s="2"/>
      <c r="I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AA331" s="2"/>
      <c r="AB331" s="2"/>
      <c r="AC331" s="2"/>
      <c r="AD331" s="2"/>
      <c r="AE331" s="2"/>
      <c r="AF331" s="2"/>
      <c r="AG331" s="2"/>
      <c r="AH331" s="2"/>
    </row>
    <row r="332" spans="1:34" s="3" customFormat="1" x14ac:dyDescent="0.25">
      <c r="A332"/>
      <c r="B332"/>
      <c r="C332" s="2"/>
      <c r="D332" s="2"/>
      <c r="E332" s="2"/>
      <c r="F332" s="2"/>
      <c r="G332" s="2"/>
      <c r="H332" s="2"/>
      <c r="I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AA332" s="2"/>
      <c r="AB332" s="2"/>
      <c r="AC332" s="2"/>
      <c r="AD332" s="2"/>
      <c r="AE332" s="2"/>
      <c r="AF332" s="2"/>
      <c r="AG332" s="2"/>
      <c r="AH332" s="2"/>
    </row>
    <row r="333" spans="1:34" s="3" customFormat="1" x14ac:dyDescent="0.25">
      <c r="A333"/>
      <c r="B333"/>
      <c r="C333" s="2"/>
      <c r="D333" s="2"/>
      <c r="E333" s="2"/>
      <c r="F333" s="2"/>
      <c r="G333" s="2"/>
      <c r="H333" s="2"/>
      <c r="I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AA333" s="2"/>
      <c r="AB333" s="2"/>
      <c r="AC333" s="2"/>
      <c r="AD333" s="2"/>
      <c r="AE333" s="2"/>
      <c r="AF333" s="2"/>
      <c r="AG333" s="2"/>
      <c r="AH333" s="2"/>
    </row>
    <row r="334" spans="1:34" s="3" customFormat="1" x14ac:dyDescent="0.25">
      <c r="A334"/>
      <c r="B334"/>
      <c r="C334" s="2"/>
      <c r="D334" s="2"/>
      <c r="E334" s="2"/>
      <c r="F334" s="2"/>
      <c r="G334" s="2"/>
      <c r="H334" s="2"/>
      <c r="I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AA334" s="2"/>
      <c r="AB334" s="2"/>
      <c r="AC334" s="2"/>
      <c r="AD334" s="2"/>
      <c r="AE334" s="2"/>
      <c r="AF334" s="2"/>
      <c r="AG334" s="2"/>
      <c r="AH334" s="2"/>
    </row>
    <row r="335" spans="1:34" s="3" customFormat="1" x14ac:dyDescent="0.25">
      <c r="A335"/>
      <c r="B335"/>
      <c r="C335" s="2"/>
      <c r="D335" s="2"/>
      <c r="E335" s="2"/>
      <c r="F335" s="2"/>
      <c r="G335" s="2"/>
      <c r="H335" s="2"/>
      <c r="I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AA335" s="2"/>
      <c r="AB335" s="2"/>
      <c r="AC335" s="2"/>
      <c r="AD335" s="2"/>
      <c r="AE335" s="2"/>
      <c r="AF335" s="2"/>
      <c r="AG335" s="2"/>
      <c r="AH335" s="2"/>
    </row>
    <row r="336" spans="1:34" s="3" customFormat="1" x14ac:dyDescent="0.25">
      <c r="A336"/>
      <c r="B336"/>
      <c r="C336" s="2"/>
      <c r="D336" s="2"/>
      <c r="E336" s="2"/>
      <c r="F336" s="2"/>
      <c r="G336" s="2"/>
      <c r="H336" s="2"/>
      <c r="I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AA336" s="2"/>
      <c r="AB336" s="2"/>
      <c r="AC336" s="2"/>
      <c r="AD336" s="2"/>
      <c r="AE336" s="2"/>
      <c r="AF336" s="2"/>
      <c r="AG336" s="2"/>
      <c r="AH336" s="2"/>
    </row>
    <row r="337" spans="1:34" s="3" customFormat="1" x14ac:dyDescent="0.25">
      <c r="A337"/>
      <c r="B337"/>
      <c r="C337" s="2"/>
      <c r="D337" s="2"/>
      <c r="E337" s="2"/>
      <c r="F337" s="2"/>
      <c r="G337" s="2"/>
      <c r="H337" s="2"/>
      <c r="I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AA337" s="2"/>
      <c r="AB337" s="2"/>
      <c r="AC337" s="2"/>
      <c r="AD337" s="2"/>
      <c r="AE337" s="2"/>
      <c r="AF337" s="2"/>
      <c r="AG337" s="2"/>
      <c r="AH337" s="2"/>
    </row>
    <row r="338" spans="1:34" s="3" customFormat="1" x14ac:dyDescent="0.25">
      <c r="A338"/>
      <c r="B338"/>
      <c r="C338" s="2"/>
      <c r="D338" s="2"/>
      <c r="E338" s="2"/>
      <c r="F338" s="2"/>
      <c r="G338" s="2"/>
      <c r="H338" s="2"/>
      <c r="I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AA338" s="2"/>
      <c r="AB338" s="2"/>
      <c r="AC338" s="2"/>
      <c r="AD338" s="2"/>
      <c r="AE338" s="2"/>
      <c r="AF338" s="2"/>
      <c r="AG338" s="2"/>
      <c r="AH338" s="2"/>
    </row>
    <row r="339" spans="1:34" s="3" customFormat="1" x14ac:dyDescent="0.25">
      <c r="A339"/>
      <c r="B339"/>
      <c r="C339" s="2"/>
      <c r="D339" s="2"/>
      <c r="E339" s="2"/>
      <c r="F339" s="2"/>
      <c r="G339" s="2"/>
      <c r="H339" s="2"/>
      <c r="I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AA339" s="2"/>
      <c r="AB339" s="2"/>
      <c r="AC339" s="2"/>
      <c r="AD339" s="2"/>
      <c r="AE339" s="2"/>
      <c r="AF339" s="2"/>
      <c r="AG339" s="2"/>
      <c r="AH339" s="2"/>
    </row>
    <row r="340" spans="1:34" s="3" customFormat="1" x14ac:dyDescent="0.25">
      <c r="A340"/>
      <c r="B340"/>
      <c r="C340" s="2"/>
      <c r="D340" s="2"/>
      <c r="E340" s="2"/>
      <c r="F340" s="2"/>
      <c r="G340" s="2"/>
      <c r="H340" s="2"/>
      <c r="I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AA340" s="2"/>
      <c r="AB340" s="2"/>
      <c r="AC340" s="2"/>
      <c r="AD340" s="2"/>
      <c r="AE340" s="2"/>
      <c r="AF340" s="2"/>
      <c r="AG340" s="2"/>
      <c r="AH340" s="2"/>
    </row>
    <row r="341" spans="1:34" s="3" customFormat="1" x14ac:dyDescent="0.25">
      <c r="A341"/>
      <c r="B341"/>
      <c r="C341" s="2"/>
      <c r="D341" s="2"/>
      <c r="E341" s="2"/>
      <c r="F341" s="2"/>
      <c r="G341" s="2"/>
      <c r="H341" s="2"/>
      <c r="I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AA341" s="2"/>
      <c r="AB341" s="2"/>
      <c r="AC341" s="2"/>
      <c r="AD341" s="2"/>
      <c r="AE341" s="2"/>
      <c r="AF341" s="2"/>
      <c r="AG341" s="2"/>
      <c r="AH341" s="2"/>
    </row>
    <row r="342" spans="1:34" s="3" customFormat="1" x14ac:dyDescent="0.25">
      <c r="A342"/>
      <c r="B342"/>
      <c r="C342" s="2"/>
      <c r="D342" s="2"/>
      <c r="E342" s="2"/>
      <c r="F342" s="2"/>
      <c r="G342" s="2"/>
      <c r="H342" s="2"/>
      <c r="I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AA342" s="2"/>
      <c r="AB342" s="2"/>
      <c r="AC342" s="2"/>
      <c r="AD342" s="2"/>
      <c r="AE342" s="2"/>
      <c r="AF342" s="2"/>
      <c r="AG342" s="2"/>
      <c r="AH342" s="2"/>
    </row>
    <row r="343" spans="1:34" s="3" customFormat="1" x14ac:dyDescent="0.25">
      <c r="A343"/>
      <c r="B343"/>
      <c r="C343" s="2"/>
      <c r="D343" s="2"/>
      <c r="E343" s="2"/>
      <c r="F343" s="2"/>
      <c r="G343" s="2"/>
      <c r="H343" s="2"/>
      <c r="I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AA343" s="2"/>
      <c r="AB343" s="2"/>
      <c r="AC343" s="2"/>
      <c r="AD343" s="2"/>
      <c r="AE343" s="2"/>
      <c r="AF343" s="2"/>
      <c r="AG343" s="2"/>
      <c r="AH343" s="2"/>
    </row>
    <row r="344" spans="1:34" s="3" customFormat="1" x14ac:dyDescent="0.25">
      <c r="A344"/>
      <c r="B344"/>
      <c r="C344" s="2"/>
      <c r="D344" s="2"/>
      <c r="E344" s="2"/>
      <c r="F344" s="2"/>
      <c r="G344" s="2"/>
      <c r="H344" s="2"/>
      <c r="I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AA344" s="2"/>
      <c r="AB344" s="2"/>
      <c r="AC344" s="2"/>
      <c r="AD344" s="2"/>
      <c r="AE344" s="2"/>
      <c r="AF344" s="2"/>
      <c r="AG344" s="2"/>
      <c r="AH344" s="2"/>
    </row>
    <row r="345" spans="1:34" s="3" customFormat="1" x14ac:dyDescent="0.25">
      <c r="A345"/>
      <c r="B345"/>
      <c r="C345" s="2"/>
      <c r="D345" s="2"/>
      <c r="E345" s="2"/>
      <c r="F345" s="2"/>
      <c r="G345" s="2"/>
      <c r="H345" s="2"/>
      <c r="I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AA345" s="2"/>
      <c r="AB345" s="2"/>
      <c r="AC345" s="2"/>
      <c r="AD345" s="2"/>
      <c r="AE345" s="2"/>
      <c r="AF345" s="2"/>
      <c r="AG345" s="2"/>
      <c r="AH345" s="2"/>
    </row>
    <row r="346" spans="1:34" s="3" customFormat="1" x14ac:dyDescent="0.25">
      <c r="A346"/>
      <c r="B346"/>
      <c r="C346" s="2"/>
      <c r="D346" s="2"/>
      <c r="E346" s="2"/>
      <c r="F346" s="2"/>
      <c r="G346" s="2"/>
      <c r="H346" s="2"/>
      <c r="I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AA346" s="2"/>
      <c r="AB346" s="2"/>
      <c r="AC346" s="2"/>
      <c r="AD346" s="2"/>
      <c r="AE346" s="2"/>
      <c r="AF346" s="2"/>
      <c r="AG346" s="2"/>
      <c r="AH346" s="2"/>
    </row>
    <row r="347" spans="1:34" s="3" customFormat="1" x14ac:dyDescent="0.25">
      <c r="A347"/>
      <c r="B347"/>
      <c r="C347" s="2"/>
      <c r="D347" s="2"/>
      <c r="E347" s="2"/>
      <c r="F347" s="2"/>
      <c r="G347" s="2"/>
      <c r="H347" s="2"/>
      <c r="I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AA347" s="2"/>
      <c r="AB347" s="2"/>
      <c r="AC347" s="2"/>
      <c r="AD347" s="2"/>
      <c r="AE347" s="2"/>
      <c r="AF347" s="2"/>
      <c r="AG347" s="2"/>
      <c r="AH347" s="2"/>
    </row>
    <row r="348" spans="1:34" s="3" customFormat="1" x14ac:dyDescent="0.25">
      <c r="A348"/>
      <c r="B348"/>
      <c r="C348" s="2"/>
      <c r="D348" s="2"/>
      <c r="E348" s="2"/>
      <c r="F348" s="2"/>
      <c r="G348" s="2"/>
      <c r="H348" s="2"/>
      <c r="I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AA348" s="2"/>
      <c r="AB348" s="2"/>
      <c r="AC348" s="2"/>
      <c r="AD348" s="2"/>
      <c r="AE348" s="2"/>
      <c r="AF348" s="2"/>
      <c r="AG348" s="2"/>
      <c r="AH348" s="2"/>
    </row>
    <row r="349" spans="1:34" s="3" customFormat="1" x14ac:dyDescent="0.25">
      <c r="A349"/>
      <c r="B349"/>
      <c r="C349" s="2"/>
      <c r="D349" s="2"/>
      <c r="E349" s="2"/>
      <c r="F349" s="2"/>
      <c r="G349" s="2"/>
      <c r="H349" s="2"/>
      <c r="I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AA349" s="2"/>
      <c r="AB349" s="2"/>
      <c r="AC349" s="2"/>
      <c r="AD349" s="2"/>
      <c r="AE349" s="2"/>
      <c r="AF349" s="2"/>
      <c r="AG349" s="2"/>
      <c r="AH349" s="2"/>
    </row>
    <row r="350" spans="1:34" s="3" customFormat="1" x14ac:dyDescent="0.25">
      <c r="A350"/>
      <c r="B350"/>
      <c r="C350" s="2"/>
      <c r="D350" s="2"/>
      <c r="E350" s="2"/>
      <c r="F350" s="2"/>
      <c r="G350" s="2"/>
      <c r="H350" s="2"/>
      <c r="I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AA350" s="2"/>
      <c r="AB350" s="2"/>
      <c r="AC350" s="2"/>
      <c r="AD350" s="2"/>
      <c r="AE350" s="2"/>
      <c r="AF350" s="2"/>
      <c r="AG350" s="2"/>
      <c r="AH350" s="2"/>
    </row>
    <row r="351" spans="1:34" s="3" customFormat="1" x14ac:dyDescent="0.25">
      <c r="A351"/>
      <c r="B351"/>
      <c r="C351" s="2"/>
      <c r="D351" s="2"/>
      <c r="E351" s="2"/>
      <c r="F351" s="2"/>
      <c r="G351" s="2"/>
      <c r="H351" s="2"/>
      <c r="I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AA351" s="2"/>
      <c r="AB351" s="2"/>
      <c r="AC351" s="2"/>
      <c r="AD351" s="2"/>
      <c r="AE351" s="2"/>
      <c r="AF351" s="2"/>
      <c r="AG351" s="2"/>
      <c r="AH351" s="2"/>
    </row>
    <row r="352" spans="1:34" s="3" customFormat="1" x14ac:dyDescent="0.25">
      <c r="A352"/>
      <c r="B352"/>
      <c r="C352" s="2"/>
      <c r="D352" s="2"/>
      <c r="E352" s="2"/>
      <c r="F352" s="2"/>
      <c r="G352" s="2"/>
      <c r="H352" s="2"/>
      <c r="I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AA352" s="2"/>
      <c r="AB352" s="2"/>
      <c r="AC352" s="2"/>
      <c r="AD352" s="2"/>
      <c r="AE352" s="2"/>
      <c r="AF352" s="2"/>
      <c r="AG352" s="2"/>
      <c r="AH352" s="2"/>
    </row>
    <row r="353" spans="1:34" s="3" customFormat="1" x14ac:dyDescent="0.25">
      <c r="A353"/>
      <c r="B353"/>
      <c r="C353" s="2"/>
      <c r="D353" s="2"/>
      <c r="E353" s="2"/>
      <c r="F353" s="2"/>
      <c r="G353" s="2"/>
      <c r="H353" s="2"/>
      <c r="I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AA353" s="2"/>
      <c r="AB353" s="2"/>
      <c r="AC353" s="2"/>
      <c r="AD353" s="2"/>
      <c r="AE353" s="2"/>
      <c r="AF353" s="2"/>
      <c r="AG353" s="2"/>
      <c r="AH353" s="2"/>
    </row>
    <row r="354" spans="1:34" s="3" customFormat="1" x14ac:dyDescent="0.25">
      <c r="A354"/>
      <c r="B354"/>
      <c r="C354" s="2"/>
      <c r="D354" s="2"/>
      <c r="E354" s="2"/>
      <c r="F354" s="2"/>
      <c r="G354" s="2"/>
      <c r="H354" s="2"/>
      <c r="I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AA354" s="2"/>
      <c r="AB354" s="2"/>
      <c r="AC354" s="2"/>
      <c r="AD354" s="2"/>
      <c r="AE354" s="2"/>
      <c r="AF354" s="2"/>
      <c r="AG354" s="2"/>
      <c r="AH354" s="2"/>
    </row>
    <row r="355" spans="1:34" s="3" customFormat="1" x14ac:dyDescent="0.25">
      <c r="A355"/>
      <c r="B355"/>
      <c r="C355" s="2"/>
      <c r="D355" s="2"/>
      <c r="E355" s="2"/>
      <c r="F355" s="2"/>
      <c r="G355" s="2"/>
      <c r="H355" s="2"/>
      <c r="I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AA355" s="2"/>
      <c r="AB355" s="2"/>
      <c r="AC355" s="2"/>
      <c r="AD355" s="2"/>
      <c r="AE355" s="2"/>
      <c r="AF355" s="2"/>
      <c r="AG355" s="2"/>
      <c r="AH355" s="2"/>
    </row>
    <row r="356" spans="1:34" s="3" customFormat="1" x14ac:dyDescent="0.25">
      <c r="A356"/>
      <c r="B356"/>
      <c r="C356" s="2"/>
      <c r="D356" s="2"/>
      <c r="E356" s="2"/>
      <c r="F356" s="2"/>
      <c r="G356" s="2"/>
      <c r="H356" s="2"/>
      <c r="I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AA356" s="2"/>
      <c r="AB356" s="2"/>
      <c r="AC356" s="2"/>
      <c r="AD356" s="2"/>
      <c r="AE356" s="2"/>
      <c r="AF356" s="2"/>
      <c r="AG356" s="2"/>
      <c r="AH356" s="2"/>
    </row>
    <row r="357" spans="1:34" s="3" customFormat="1" x14ac:dyDescent="0.25">
      <c r="A357"/>
      <c r="B357"/>
      <c r="C357" s="2"/>
      <c r="D357" s="2"/>
      <c r="E357" s="2"/>
      <c r="F357" s="2"/>
      <c r="G357" s="2"/>
      <c r="H357" s="2"/>
      <c r="I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AA357" s="2"/>
      <c r="AB357" s="2"/>
      <c r="AC357" s="2"/>
      <c r="AD357" s="2"/>
      <c r="AE357" s="2"/>
      <c r="AF357" s="2"/>
      <c r="AG357" s="2"/>
      <c r="AH357" s="2"/>
    </row>
    <row r="358" spans="1:34" s="3" customFormat="1" x14ac:dyDescent="0.25">
      <c r="A358"/>
      <c r="B358"/>
      <c r="C358" s="2"/>
      <c r="D358" s="2"/>
      <c r="E358" s="2"/>
      <c r="F358" s="2"/>
      <c r="G358" s="2"/>
      <c r="H358" s="2"/>
      <c r="I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AA358" s="2"/>
      <c r="AB358" s="2"/>
      <c r="AC358" s="2"/>
      <c r="AD358" s="2"/>
      <c r="AE358" s="2"/>
      <c r="AF358" s="2"/>
      <c r="AG358" s="2"/>
      <c r="AH358" s="2"/>
    </row>
    <row r="359" spans="1:34" s="3" customFormat="1" x14ac:dyDescent="0.25">
      <c r="A359"/>
      <c r="B359"/>
      <c r="C359" s="2"/>
      <c r="D359" s="2"/>
      <c r="E359" s="2"/>
      <c r="F359" s="2"/>
      <c r="G359" s="2"/>
      <c r="H359" s="2"/>
      <c r="I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AA359" s="2"/>
      <c r="AB359" s="2"/>
      <c r="AC359" s="2"/>
      <c r="AD359" s="2"/>
      <c r="AE359" s="2"/>
      <c r="AF359" s="2"/>
      <c r="AG359" s="2"/>
      <c r="AH359" s="2"/>
    </row>
    <row r="360" spans="1:34" s="3" customFormat="1" x14ac:dyDescent="0.25">
      <c r="A360"/>
      <c r="B360"/>
      <c r="C360" s="2"/>
      <c r="D360" s="2"/>
      <c r="E360" s="2"/>
      <c r="F360" s="2"/>
      <c r="G360" s="2"/>
      <c r="H360" s="2"/>
      <c r="I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AA360" s="2"/>
      <c r="AB360" s="2"/>
      <c r="AC360" s="2"/>
      <c r="AD360" s="2"/>
      <c r="AE360" s="2"/>
      <c r="AF360" s="2"/>
      <c r="AG360" s="2"/>
      <c r="AH360" s="2"/>
    </row>
    <row r="361" spans="1:34" s="3" customFormat="1" x14ac:dyDescent="0.25">
      <c r="A361"/>
      <c r="B361"/>
      <c r="C361" s="2"/>
      <c r="D361" s="2"/>
      <c r="E361" s="2"/>
      <c r="F361" s="2"/>
      <c r="G361" s="2"/>
      <c r="H361" s="2"/>
      <c r="I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AA361" s="2"/>
      <c r="AB361" s="2"/>
      <c r="AC361" s="2"/>
      <c r="AD361" s="2"/>
      <c r="AE361" s="2"/>
      <c r="AF361" s="2"/>
      <c r="AG361" s="2"/>
      <c r="AH361" s="2"/>
    </row>
    <row r="362" spans="1:34" s="3" customFormat="1" x14ac:dyDescent="0.25">
      <c r="A362"/>
      <c r="B362"/>
      <c r="C362" s="2"/>
      <c r="D362" s="2"/>
      <c r="E362" s="2"/>
      <c r="F362" s="2"/>
      <c r="G362" s="2"/>
      <c r="H362" s="2"/>
      <c r="I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AA362" s="2"/>
      <c r="AB362" s="2"/>
      <c r="AC362" s="2"/>
      <c r="AD362" s="2"/>
      <c r="AE362" s="2"/>
      <c r="AF362" s="2"/>
      <c r="AG362" s="2"/>
      <c r="AH362" s="2"/>
    </row>
    <row r="363" spans="1:34" s="3" customFormat="1" x14ac:dyDescent="0.25">
      <c r="A363"/>
      <c r="B363"/>
      <c r="C363" s="2"/>
      <c r="D363" s="2"/>
      <c r="E363" s="2"/>
      <c r="F363" s="2"/>
      <c r="G363" s="2"/>
      <c r="H363" s="2"/>
      <c r="I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AA363" s="2"/>
      <c r="AB363" s="2"/>
      <c r="AC363" s="2"/>
      <c r="AD363" s="2"/>
      <c r="AE363" s="2"/>
      <c r="AF363" s="2"/>
      <c r="AG363" s="2"/>
      <c r="AH363" s="2"/>
    </row>
    <row r="364" spans="1:34" s="3" customFormat="1" x14ac:dyDescent="0.25">
      <c r="A364"/>
      <c r="B364"/>
      <c r="C364" s="2"/>
      <c r="D364" s="2"/>
      <c r="E364" s="2"/>
      <c r="F364" s="2"/>
      <c r="G364" s="2"/>
      <c r="H364" s="2"/>
      <c r="I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AA364" s="2"/>
      <c r="AB364" s="2"/>
      <c r="AC364" s="2"/>
      <c r="AD364" s="2"/>
      <c r="AE364" s="2"/>
      <c r="AF364" s="2"/>
      <c r="AG364" s="2"/>
      <c r="AH364" s="2"/>
    </row>
    <row r="365" spans="1:34" s="3" customFormat="1" x14ac:dyDescent="0.25">
      <c r="A365"/>
      <c r="B365"/>
      <c r="C365" s="2"/>
      <c r="D365" s="2"/>
      <c r="E365" s="2"/>
      <c r="F365" s="2"/>
      <c r="G365" s="2"/>
      <c r="H365" s="2"/>
      <c r="I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AA365" s="2"/>
      <c r="AB365" s="2"/>
      <c r="AC365" s="2"/>
      <c r="AD365" s="2"/>
      <c r="AE365" s="2"/>
      <c r="AF365" s="2"/>
      <c r="AG365" s="2"/>
      <c r="AH365" s="2"/>
    </row>
    <row r="366" spans="1:34" s="3" customFormat="1" x14ac:dyDescent="0.25">
      <c r="A366"/>
      <c r="B366"/>
      <c r="C366" s="2"/>
      <c r="D366" s="2"/>
      <c r="E366" s="2"/>
      <c r="F366" s="2"/>
      <c r="G366" s="2"/>
      <c r="H366" s="2"/>
      <c r="I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AA366" s="2"/>
      <c r="AB366" s="2"/>
      <c r="AC366" s="2"/>
      <c r="AD366" s="2"/>
      <c r="AE366" s="2"/>
      <c r="AF366" s="2"/>
      <c r="AG366" s="2"/>
      <c r="AH366" s="2"/>
    </row>
    <row r="367" spans="1:34" s="3" customFormat="1" x14ac:dyDescent="0.25">
      <c r="A367"/>
      <c r="B367"/>
      <c r="C367" s="2"/>
      <c r="D367" s="2"/>
      <c r="E367" s="2"/>
      <c r="F367" s="2"/>
      <c r="G367" s="2"/>
      <c r="H367" s="2"/>
      <c r="I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AA367" s="2"/>
      <c r="AB367" s="2"/>
      <c r="AC367" s="2"/>
      <c r="AD367" s="2"/>
      <c r="AE367" s="2"/>
      <c r="AF367" s="2"/>
      <c r="AG367" s="2"/>
      <c r="AH367" s="2"/>
    </row>
    <row r="368" spans="1:34" s="3" customFormat="1" x14ac:dyDescent="0.25">
      <c r="A368"/>
      <c r="B368"/>
      <c r="C368" s="2"/>
      <c r="D368" s="2"/>
      <c r="E368" s="2"/>
      <c r="F368" s="2"/>
      <c r="G368" s="2"/>
      <c r="H368" s="2"/>
      <c r="I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AA368" s="2"/>
      <c r="AB368" s="2"/>
      <c r="AC368" s="2"/>
      <c r="AD368" s="2"/>
      <c r="AE368" s="2"/>
      <c r="AF368" s="2"/>
      <c r="AG368" s="2"/>
      <c r="AH368" s="2"/>
    </row>
    <row r="369" spans="1:34" s="3" customFormat="1" x14ac:dyDescent="0.25">
      <c r="A369"/>
      <c r="B369"/>
      <c r="C369" s="2"/>
      <c r="D369" s="2"/>
      <c r="E369" s="2"/>
      <c r="F369" s="2"/>
      <c r="G369" s="2"/>
      <c r="H369" s="2"/>
      <c r="I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AA369" s="2"/>
      <c r="AB369" s="2"/>
      <c r="AC369" s="2"/>
      <c r="AD369" s="2"/>
      <c r="AE369" s="2"/>
      <c r="AF369" s="2"/>
      <c r="AG369" s="2"/>
      <c r="AH369" s="2"/>
    </row>
    <row r="370" spans="1:34" s="3" customFormat="1" x14ac:dyDescent="0.25">
      <c r="A370"/>
      <c r="B370"/>
      <c r="C370" s="2"/>
      <c r="D370" s="2"/>
      <c r="E370" s="2"/>
      <c r="F370" s="2"/>
      <c r="G370" s="2"/>
      <c r="H370" s="2"/>
      <c r="I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AA370" s="2"/>
      <c r="AB370" s="2"/>
      <c r="AC370" s="2"/>
      <c r="AD370" s="2"/>
      <c r="AE370" s="2"/>
      <c r="AF370" s="2"/>
      <c r="AG370" s="2"/>
      <c r="AH370" s="2"/>
    </row>
    <row r="371" spans="1:34" s="3" customFormat="1" x14ac:dyDescent="0.25">
      <c r="A371"/>
      <c r="B371"/>
      <c r="C371" s="2"/>
      <c r="D371" s="2"/>
      <c r="E371" s="2"/>
      <c r="F371" s="2"/>
      <c r="G371" s="2"/>
      <c r="H371" s="2"/>
      <c r="I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AA371" s="2"/>
      <c r="AB371" s="2"/>
      <c r="AC371" s="2"/>
      <c r="AD371" s="2"/>
      <c r="AE371" s="2"/>
      <c r="AF371" s="2"/>
      <c r="AG371" s="2"/>
      <c r="AH371" s="2"/>
    </row>
    <row r="372" spans="1:34" s="3" customFormat="1" x14ac:dyDescent="0.25">
      <c r="A372"/>
      <c r="B372"/>
      <c r="C372" s="2"/>
      <c r="D372" s="2"/>
      <c r="E372" s="2"/>
      <c r="F372" s="2"/>
      <c r="G372" s="2"/>
      <c r="H372" s="2"/>
      <c r="I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AA372" s="2"/>
      <c r="AB372" s="2"/>
      <c r="AC372" s="2"/>
      <c r="AD372" s="2"/>
      <c r="AE372" s="2"/>
      <c r="AF372" s="2"/>
      <c r="AG372" s="2"/>
      <c r="AH372" s="2"/>
    </row>
    <row r="373" spans="1:34" s="3" customFormat="1" x14ac:dyDescent="0.25">
      <c r="A373"/>
      <c r="B373"/>
      <c r="C373" s="2"/>
      <c r="D373" s="2"/>
      <c r="E373" s="2"/>
      <c r="F373" s="2"/>
      <c r="G373" s="2"/>
      <c r="H373" s="2"/>
      <c r="I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AA373" s="2"/>
      <c r="AB373" s="2"/>
      <c r="AC373" s="2"/>
      <c r="AD373" s="2"/>
      <c r="AE373" s="2"/>
      <c r="AF373" s="2"/>
      <c r="AG373" s="2"/>
      <c r="AH373" s="2"/>
    </row>
    <row r="374" spans="1:34" s="3" customFormat="1" x14ac:dyDescent="0.25">
      <c r="A374"/>
      <c r="B374"/>
      <c r="C374" s="2"/>
      <c r="D374" s="2"/>
      <c r="E374" s="2"/>
      <c r="F374" s="2"/>
      <c r="G374" s="2"/>
      <c r="H374" s="2"/>
      <c r="I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AA374" s="2"/>
      <c r="AB374" s="2"/>
      <c r="AC374" s="2"/>
      <c r="AD374" s="2"/>
      <c r="AE374" s="2"/>
      <c r="AF374" s="2"/>
      <c r="AG374" s="2"/>
      <c r="AH374" s="2"/>
    </row>
    <row r="375" spans="1:34" s="3" customFormat="1" x14ac:dyDescent="0.25">
      <c r="A375"/>
      <c r="B375"/>
      <c r="C375" s="2"/>
      <c r="D375" s="2"/>
      <c r="E375" s="2"/>
      <c r="F375" s="2"/>
      <c r="G375" s="2"/>
      <c r="H375" s="2"/>
      <c r="I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AA375" s="2"/>
      <c r="AB375" s="2"/>
      <c r="AC375" s="2"/>
      <c r="AD375" s="2"/>
      <c r="AE375" s="2"/>
      <c r="AF375" s="2"/>
      <c r="AG375" s="2"/>
      <c r="AH375" s="2"/>
    </row>
    <row r="376" spans="1:34" s="3" customFormat="1" x14ac:dyDescent="0.25">
      <c r="A376"/>
      <c r="B376"/>
      <c r="C376" s="2"/>
      <c r="D376" s="2"/>
      <c r="E376" s="2"/>
      <c r="F376" s="2"/>
      <c r="G376" s="2"/>
      <c r="H376" s="2"/>
      <c r="I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AA376" s="2"/>
      <c r="AB376" s="2"/>
      <c r="AC376" s="2"/>
      <c r="AD376" s="2"/>
      <c r="AE376" s="2"/>
      <c r="AF376" s="2"/>
      <c r="AG376" s="2"/>
      <c r="AH376" s="2"/>
    </row>
    <row r="377" spans="1:34" s="3" customFormat="1" x14ac:dyDescent="0.25">
      <c r="A377"/>
      <c r="B377"/>
      <c r="C377" s="2"/>
      <c r="D377" s="2"/>
      <c r="E377" s="2"/>
      <c r="F377" s="2"/>
      <c r="G377" s="2"/>
      <c r="H377" s="2"/>
      <c r="I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AA377" s="2"/>
      <c r="AB377" s="2"/>
      <c r="AC377" s="2"/>
      <c r="AD377" s="2"/>
      <c r="AE377" s="2"/>
      <c r="AF377" s="2"/>
      <c r="AG377" s="2"/>
      <c r="AH377" s="2"/>
    </row>
    <row r="378" spans="1:34" s="3" customFormat="1" x14ac:dyDescent="0.25">
      <c r="A378"/>
      <c r="B378"/>
      <c r="C378" s="2"/>
      <c r="D378" s="2"/>
      <c r="E378" s="2"/>
      <c r="F378" s="2"/>
      <c r="G378" s="2"/>
      <c r="H378" s="2"/>
      <c r="I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AA378" s="2"/>
      <c r="AB378" s="2"/>
      <c r="AC378" s="2"/>
      <c r="AD378" s="2"/>
      <c r="AE378" s="2"/>
      <c r="AF378" s="2"/>
      <c r="AG378" s="2"/>
      <c r="AH378" s="2"/>
    </row>
    <row r="379" spans="1:34" s="3" customFormat="1" x14ac:dyDescent="0.25">
      <c r="A379"/>
      <c r="B379"/>
      <c r="C379" s="2"/>
      <c r="D379" s="2"/>
      <c r="E379" s="2"/>
      <c r="F379" s="2"/>
      <c r="G379" s="2"/>
      <c r="H379" s="2"/>
      <c r="I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AA379" s="2"/>
      <c r="AB379" s="2"/>
      <c r="AC379" s="2"/>
      <c r="AD379" s="2"/>
      <c r="AE379" s="2"/>
      <c r="AF379" s="2"/>
      <c r="AG379" s="2"/>
      <c r="AH379" s="2"/>
    </row>
    <row r="380" spans="1:34" s="3" customFormat="1" x14ac:dyDescent="0.25">
      <c r="A380"/>
      <c r="B380"/>
      <c r="C380" s="2"/>
      <c r="D380" s="2"/>
      <c r="E380" s="2"/>
      <c r="F380" s="2"/>
      <c r="G380" s="2"/>
      <c r="H380" s="2"/>
      <c r="I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AA380" s="2"/>
      <c r="AB380" s="2"/>
      <c r="AC380" s="2"/>
      <c r="AD380" s="2"/>
      <c r="AE380" s="2"/>
      <c r="AF380" s="2"/>
      <c r="AG380" s="2"/>
      <c r="AH380" s="2"/>
    </row>
    <row r="381" spans="1:34" s="3" customFormat="1" x14ac:dyDescent="0.25">
      <c r="A381"/>
      <c r="B381"/>
      <c r="C381" s="2"/>
      <c r="D381" s="2"/>
      <c r="E381" s="2"/>
      <c r="F381" s="2"/>
      <c r="G381" s="2"/>
      <c r="H381" s="2"/>
      <c r="I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AA381" s="2"/>
      <c r="AB381" s="2"/>
      <c r="AC381" s="2"/>
      <c r="AD381" s="2"/>
      <c r="AE381" s="2"/>
      <c r="AF381" s="2"/>
      <c r="AG381" s="2"/>
      <c r="AH381" s="2"/>
    </row>
    <row r="382" spans="1:34" s="3" customFormat="1" x14ac:dyDescent="0.25">
      <c r="A382"/>
      <c r="B382"/>
      <c r="C382" s="2"/>
      <c r="D382" s="2"/>
      <c r="E382" s="2"/>
      <c r="F382" s="2"/>
      <c r="G382" s="2"/>
      <c r="H382" s="2"/>
      <c r="I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AA382" s="2"/>
      <c r="AB382" s="2"/>
      <c r="AC382" s="2"/>
      <c r="AD382" s="2"/>
      <c r="AE382" s="2"/>
      <c r="AF382" s="2"/>
      <c r="AG382" s="2"/>
      <c r="AH382" s="2"/>
    </row>
    <row r="383" spans="1:34" s="3" customFormat="1" x14ac:dyDescent="0.25">
      <c r="A383"/>
      <c r="B383"/>
      <c r="C383" s="2"/>
      <c r="D383" s="2"/>
      <c r="E383" s="2"/>
      <c r="F383" s="2"/>
      <c r="G383" s="2"/>
      <c r="H383" s="2"/>
      <c r="I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AA383" s="2"/>
      <c r="AB383" s="2"/>
      <c r="AC383" s="2"/>
      <c r="AD383" s="2"/>
      <c r="AE383" s="2"/>
      <c r="AF383" s="2"/>
      <c r="AG383" s="2"/>
      <c r="AH383" s="2"/>
    </row>
    <row r="384" spans="1:34" s="3" customFormat="1" x14ac:dyDescent="0.25">
      <c r="A384"/>
      <c r="B384"/>
      <c r="C384" s="2"/>
      <c r="D384" s="2"/>
      <c r="E384" s="2"/>
      <c r="F384" s="2"/>
      <c r="G384" s="2"/>
      <c r="H384" s="2"/>
      <c r="I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AA384" s="2"/>
      <c r="AB384" s="2"/>
      <c r="AC384" s="2"/>
      <c r="AD384" s="2"/>
      <c r="AE384" s="2"/>
      <c r="AF384" s="2"/>
      <c r="AG384" s="2"/>
      <c r="AH384" s="2"/>
    </row>
    <row r="385" spans="1:34" s="3" customFormat="1" x14ac:dyDescent="0.25">
      <c r="A385"/>
      <c r="B385"/>
      <c r="C385" s="2"/>
      <c r="D385" s="2"/>
      <c r="E385" s="2"/>
      <c r="F385" s="2"/>
      <c r="G385" s="2"/>
      <c r="H385" s="2"/>
      <c r="I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AA385" s="2"/>
      <c r="AB385" s="2"/>
      <c r="AC385" s="2"/>
      <c r="AD385" s="2"/>
      <c r="AE385" s="2"/>
      <c r="AF385" s="2"/>
      <c r="AG385" s="2"/>
      <c r="AH385" s="2"/>
    </row>
    <row r="386" spans="1:34" s="3" customFormat="1" x14ac:dyDescent="0.25">
      <c r="A386"/>
      <c r="B386"/>
      <c r="C386" s="2"/>
      <c r="D386" s="2"/>
      <c r="E386" s="2"/>
      <c r="F386" s="2"/>
      <c r="G386" s="2"/>
      <c r="H386" s="2"/>
      <c r="I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AA386" s="2"/>
      <c r="AB386" s="2"/>
      <c r="AC386" s="2"/>
      <c r="AD386" s="2"/>
      <c r="AE386" s="2"/>
      <c r="AF386" s="2"/>
      <c r="AG386" s="2"/>
      <c r="AH386" s="2"/>
    </row>
    <row r="387" spans="1:34" s="3" customFormat="1" x14ac:dyDescent="0.25">
      <c r="A387"/>
      <c r="B387"/>
      <c r="C387" s="2"/>
      <c r="D387" s="2"/>
      <c r="E387" s="2"/>
      <c r="F387" s="2"/>
      <c r="G387" s="2"/>
      <c r="H387" s="2"/>
      <c r="I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AA387" s="2"/>
      <c r="AB387" s="2"/>
      <c r="AC387" s="2"/>
      <c r="AD387" s="2"/>
      <c r="AE387" s="2"/>
      <c r="AF387" s="2"/>
      <c r="AG387" s="2"/>
      <c r="AH387" s="2"/>
    </row>
    <row r="388" spans="1:34" s="3" customFormat="1" x14ac:dyDescent="0.25">
      <c r="A388"/>
      <c r="B388"/>
      <c r="C388" s="2"/>
      <c r="D388" s="2"/>
      <c r="E388" s="2"/>
      <c r="F388" s="2"/>
      <c r="G388" s="2"/>
      <c r="H388" s="2"/>
      <c r="I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AA388" s="2"/>
      <c r="AB388" s="2"/>
      <c r="AC388" s="2"/>
      <c r="AD388" s="2"/>
      <c r="AE388" s="2"/>
      <c r="AF388" s="2"/>
      <c r="AG388" s="2"/>
      <c r="AH388" s="2"/>
    </row>
    <row r="389" spans="1:34" s="3" customFormat="1" x14ac:dyDescent="0.25">
      <c r="A389"/>
      <c r="B389"/>
      <c r="C389" s="2"/>
      <c r="D389" s="2"/>
      <c r="E389" s="2"/>
      <c r="F389" s="2"/>
      <c r="G389" s="2"/>
      <c r="H389" s="2"/>
      <c r="I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AA389" s="2"/>
      <c r="AB389" s="2"/>
      <c r="AC389" s="2"/>
      <c r="AD389" s="2"/>
      <c r="AE389" s="2"/>
      <c r="AF389" s="2"/>
      <c r="AG389" s="2"/>
      <c r="AH389" s="2"/>
    </row>
    <row r="390" spans="1:34" s="3" customFormat="1" x14ac:dyDescent="0.25">
      <c r="A390"/>
      <c r="B390"/>
      <c r="C390" s="2"/>
      <c r="D390" s="2"/>
      <c r="E390" s="2"/>
      <c r="F390" s="2"/>
      <c r="G390" s="2"/>
      <c r="H390" s="2"/>
      <c r="I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AA390" s="2"/>
      <c r="AB390" s="2"/>
      <c r="AC390" s="2"/>
      <c r="AD390" s="2"/>
      <c r="AE390" s="2"/>
      <c r="AF390" s="2"/>
      <c r="AG390" s="2"/>
      <c r="AH390" s="2"/>
    </row>
    <row r="391" spans="1:34" s="3" customFormat="1" x14ac:dyDescent="0.25">
      <c r="A391"/>
      <c r="B391"/>
      <c r="C391" s="2"/>
      <c r="D391" s="2"/>
      <c r="E391" s="2"/>
      <c r="F391" s="2"/>
      <c r="G391" s="2"/>
      <c r="H391" s="2"/>
      <c r="I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AA391" s="2"/>
      <c r="AB391" s="2"/>
      <c r="AC391" s="2"/>
      <c r="AD391" s="2"/>
      <c r="AE391" s="2"/>
      <c r="AF391" s="2"/>
      <c r="AG391" s="2"/>
      <c r="AH391" s="2"/>
    </row>
    <row r="392" spans="1:34" s="3" customFormat="1" x14ac:dyDescent="0.25">
      <c r="A392"/>
      <c r="B392"/>
      <c r="C392" s="2"/>
      <c r="D392" s="2"/>
      <c r="E392" s="2"/>
      <c r="F392" s="2"/>
      <c r="G392" s="2"/>
      <c r="H392" s="2"/>
      <c r="I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AA392" s="2"/>
      <c r="AB392" s="2"/>
      <c r="AC392" s="2"/>
      <c r="AD392" s="2"/>
      <c r="AE392" s="2"/>
      <c r="AF392" s="2"/>
      <c r="AG392" s="2"/>
      <c r="AH392" s="2"/>
    </row>
    <row r="393" spans="1:34" s="3" customFormat="1" x14ac:dyDescent="0.25">
      <c r="A393"/>
      <c r="B393"/>
      <c r="C393" s="2"/>
      <c r="D393" s="2"/>
      <c r="E393" s="2"/>
      <c r="F393" s="2"/>
      <c r="G393" s="2"/>
      <c r="H393" s="2"/>
      <c r="I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AA393" s="2"/>
      <c r="AB393" s="2"/>
      <c r="AC393" s="2"/>
      <c r="AD393" s="2"/>
      <c r="AE393" s="2"/>
      <c r="AF393" s="2"/>
      <c r="AG393" s="2"/>
      <c r="AH393" s="2"/>
    </row>
    <row r="394" spans="1:34" s="3" customFormat="1" x14ac:dyDescent="0.25">
      <c r="A394"/>
      <c r="B394"/>
      <c r="C394" s="2"/>
      <c r="D394" s="2"/>
      <c r="E394" s="2"/>
      <c r="F394" s="2"/>
      <c r="G394" s="2"/>
      <c r="H394" s="2"/>
      <c r="I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AA394" s="2"/>
      <c r="AB394" s="2"/>
      <c r="AC394" s="2"/>
      <c r="AD394" s="2"/>
      <c r="AE394" s="2"/>
      <c r="AF394" s="2"/>
      <c r="AG394" s="2"/>
      <c r="AH394" s="2"/>
    </row>
    <row r="395" spans="1:34" s="3" customFormat="1" x14ac:dyDescent="0.25">
      <c r="A395"/>
      <c r="B395"/>
      <c r="C395" s="2"/>
      <c r="D395" s="2"/>
      <c r="E395" s="2"/>
      <c r="F395" s="2"/>
      <c r="G395" s="2"/>
      <c r="H395" s="2"/>
      <c r="I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AA395" s="2"/>
      <c r="AB395" s="2"/>
      <c r="AC395" s="2"/>
      <c r="AD395" s="2"/>
      <c r="AE395" s="2"/>
      <c r="AF395" s="2"/>
      <c r="AG395" s="2"/>
      <c r="AH395" s="2"/>
    </row>
    <row r="396" spans="1:34" s="3" customFormat="1" x14ac:dyDescent="0.25">
      <c r="A396"/>
      <c r="B396"/>
      <c r="C396" s="2"/>
      <c r="D396" s="2"/>
      <c r="E396" s="2"/>
      <c r="F396" s="2"/>
      <c r="G396" s="2"/>
      <c r="H396" s="2"/>
      <c r="I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AA396" s="2"/>
      <c r="AB396" s="2"/>
      <c r="AC396" s="2"/>
      <c r="AD396" s="2"/>
      <c r="AE396" s="2"/>
      <c r="AF396" s="2"/>
      <c r="AG396" s="2"/>
      <c r="AH396" s="2"/>
    </row>
    <row r="397" spans="1:34" s="3" customFormat="1" x14ac:dyDescent="0.25">
      <c r="A397"/>
      <c r="B397"/>
      <c r="C397" s="2"/>
      <c r="D397" s="2"/>
      <c r="E397" s="2"/>
      <c r="F397" s="2"/>
      <c r="G397" s="2"/>
      <c r="H397" s="2"/>
      <c r="I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AA397" s="2"/>
      <c r="AB397" s="2"/>
      <c r="AC397" s="2"/>
      <c r="AD397" s="2"/>
      <c r="AE397" s="2"/>
      <c r="AF397" s="2"/>
      <c r="AG397" s="2"/>
      <c r="AH397" s="2"/>
    </row>
    <row r="398" spans="1:34" s="3" customFormat="1" x14ac:dyDescent="0.25">
      <c r="A398"/>
      <c r="B398"/>
      <c r="C398" s="2"/>
      <c r="D398" s="2"/>
      <c r="E398" s="2"/>
      <c r="F398" s="2"/>
      <c r="G398" s="2"/>
      <c r="H398" s="2"/>
      <c r="I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AA398" s="2"/>
      <c r="AB398" s="2"/>
      <c r="AC398" s="2"/>
      <c r="AD398" s="2"/>
      <c r="AE398" s="2"/>
      <c r="AF398" s="2"/>
      <c r="AG398" s="2"/>
      <c r="AH398" s="2"/>
    </row>
    <row r="399" spans="1:34" s="3" customFormat="1" x14ac:dyDescent="0.25">
      <c r="A399"/>
      <c r="B399"/>
      <c r="C399" s="2"/>
      <c r="D399" s="2"/>
      <c r="E399" s="2"/>
      <c r="F399" s="2"/>
      <c r="G399" s="2"/>
      <c r="H399" s="2"/>
      <c r="I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AA399" s="2"/>
      <c r="AB399" s="2"/>
      <c r="AC399" s="2"/>
      <c r="AD399" s="2"/>
      <c r="AE399" s="2"/>
      <c r="AF399" s="2"/>
      <c r="AG399" s="2"/>
      <c r="AH399" s="2"/>
    </row>
    <row r="400" spans="1:34" s="3" customFormat="1" x14ac:dyDescent="0.25">
      <c r="A400"/>
      <c r="B400"/>
      <c r="C400" s="2"/>
      <c r="D400" s="2"/>
      <c r="E400" s="2"/>
      <c r="F400" s="2"/>
      <c r="G400" s="2"/>
      <c r="H400" s="2"/>
      <c r="I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AA400" s="2"/>
      <c r="AB400" s="2"/>
      <c r="AC400" s="2"/>
      <c r="AD400" s="2"/>
      <c r="AE400" s="2"/>
      <c r="AF400" s="2"/>
      <c r="AG400" s="2"/>
      <c r="AH400" s="2"/>
    </row>
    <row r="401" spans="1:34" s="3" customFormat="1" x14ac:dyDescent="0.25">
      <c r="A401"/>
      <c r="B401"/>
      <c r="C401" s="2"/>
      <c r="D401" s="2"/>
      <c r="E401" s="2"/>
      <c r="F401" s="2"/>
      <c r="G401" s="2"/>
      <c r="H401" s="2"/>
      <c r="I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AA401" s="2"/>
      <c r="AB401" s="2"/>
      <c r="AC401" s="2"/>
      <c r="AD401" s="2"/>
      <c r="AE401" s="2"/>
      <c r="AF401" s="2"/>
      <c r="AG401" s="2"/>
      <c r="AH401" s="2"/>
    </row>
    <row r="402" spans="1:34" s="3" customFormat="1" x14ac:dyDescent="0.25">
      <c r="A402"/>
      <c r="B402"/>
      <c r="C402" s="2"/>
      <c r="D402" s="2"/>
      <c r="E402" s="2"/>
      <c r="F402" s="2"/>
      <c r="G402" s="2"/>
      <c r="H402" s="2"/>
      <c r="I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AA402" s="2"/>
      <c r="AB402" s="2"/>
      <c r="AC402" s="2"/>
      <c r="AD402" s="2"/>
      <c r="AE402" s="2"/>
      <c r="AF402" s="2"/>
      <c r="AG402" s="2"/>
      <c r="AH402" s="2"/>
    </row>
    <row r="403" spans="1:34" s="3" customFormat="1" x14ac:dyDescent="0.25">
      <c r="A403"/>
      <c r="B403"/>
      <c r="C403" s="2"/>
      <c r="D403" s="2"/>
      <c r="E403" s="2"/>
      <c r="F403" s="2"/>
      <c r="G403" s="2"/>
      <c r="H403" s="2"/>
      <c r="I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AA403" s="2"/>
      <c r="AB403" s="2"/>
      <c r="AC403" s="2"/>
      <c r="AD403" s="2"/>
      <c r="AE403" s="2"/>
      <c r="AF403" s="2"/>
      <c r="AG403" s="2"/>
      <c r="AH403" s="2"/>
    </row>
    <row r="404" spans="1:34" s="3" customFormat="1" x14ac:dyDescent="0.25">
      <c r="A404"/>
      <c r="B404"/>
      <c r="C404" s="2"/>
      <c r="D404" s="2"/>
      <c r="E404" s="2"/>
      <c r="F404" s="2"/>
      <c r="G404" s="2"/>
      <c r="H404" s="2"/>
      <c r="I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AA404" s="2"/>
      <c r="AB404" s="2"/>
      <c r="AC404" s="2"/>
      <c r="AD404" s="2"/>
      <c r="AE404" s="2"/>
      <c r="AF404" s="2"/>
      <c r="AG404" s="2"/>
      <c r="AH404" s="2"/>
    </row>
    <row r="405" spans="1:34" s="3" customFormat="1" x14ac:dyDescent="0.25">
      <c r="A405"/>
      <c r="B405"/>
      <c r="C405" s="2"/>
      <c r="D405" s="2"/>
      <c r="E405" s="2"/>
      <c r="F405" s="2"/>
      <c r="G405" s="2"/>
      <c r="H405" s="2"/>
      <c r="I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AA405" s="2"/>
      <c r="AB405" s="2"/>
      <c r="AC405" s="2"/>
      <c r="AD405" s="2"/>
      <c r="AE405" s="2"/>
      <c r="AF405" s="2"/>
      <c r="AG405" s="2"/>
      <c r="AH405" s="2"/>
    </row>
    <row r="406" spans="1:34" s="3" customFormat="1" x14ac:dyDescent="0.25">
      <c r="A406"/>
      <c r="B406"/>
      <c r="C406" s="2"/>
      <c r="D406" s="2"/>
      <c r="E406" s="2"/>
      <c r="F406" s="2"/>
      <c r="G406" s="2"/>
      <c r="H406" s="2"/>
      <c r="I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AA406" s="2"/>
      <c r="AB406" s="2"/>
      <c r="AC406" s="2"/>
      <c r="AD406" s="2"/>
      <c r="AE406" s="2"/>
      <c r="AF406" s="2"/>
      <c r="AG406" s="2"/>
      <c r="AH406" s="2"/>
    </row>
    <row r="407" spans="1:34" s="3" customFormat="1" x14ac:dyDescent="0.25">
      <c r="A407"/>
      <c r="B407"/>
      <c r="C407" s="2"/>
      <c r="D407" s="2"/>
      <c r="E407" s="2"/>
      <c r="F407" s="2"/>
      <c r="G407" s="2"/>
      <c r="H407" s="2"/>
      <c r="I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AA407" s="2"/>
      <c r="AB407" s="2"/>
      <c r="AC407" s="2"/>
      <c r="AD407" s="2"/>
      <c r="AE407" s="2"/>
      <c r="AF407" s="2"/>
      <c r="AG407" s="2"/>
      <c r="AH407" s="2"/>
    </row>
    <row r="408" spans="1:34" s="3" customFormat="1" x14ac:dyDescent="0.25">
      <c r="A408"/>
      <c r="B408"/>
      <c r="C408" s="2"/>
      <c r="D408" s="2"/>
      <c r="E408" s="2"/>
      <c r="F408" s="2"/>
      <c r="G408" s="2"/>
      <c r="H408" s="2"/>
      <c r="I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AA408" s="2"/>
      <c r="AB408" s="2"/>
      <c r="AC408" s="2"/>
      <c r="AD408" s="2"/>
      <c r="AE408" s="2"/>
      <c r="AF408" s="2"/>
      <c r="AG408" s="2"/>
      <c r="AH408" s="2"/>
    </row>
    <row r="409" spans="1:34" s="3" customFormat="1" x14ac:dyDescent="0.25">
      <c r="A409"/>
      <c r="B409"/>
      <c r="C409" s="2"/>
      <c r="D409" s="2"/>
      <c r="E409" s="2"/>
      <c r="F409" s="2"/>
      <c r="G409" s="2"/>
      <c r="H409" s="2"/>
      <c r="I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AA409" s="2"/>
      <c r="AB409" s="2"/>
      <c r="AC409" s="2"/>
      <c r="AD409" s="2"/>
      <c r="AE409" s="2"/>
      <c r="AF409" s="2"/>
      <c r="AG409" s="2"/>
      <c r="AH409" s="2"/>
    </row>
    <row r="410" spans="1:34" s="3" customFormat="1" x14ac:dyDescent="0.25">
      <c r="A410"/>
      <c r="B410"/>
      <c r="C410" s="2"/>
      <c r="D410" s="2"/>
      <c r="E410" s="2"/>
      <c r="F410" s="2"/>
      <c r="G410" s="2"/>
      <c r="H410" s="2"/>
      <c r="I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AA410" s="2"/>
      <c r="AB410" s="2"/>
      <c r="AC410" s="2"/>
      <c r="AD410" s="2"/>
      <c r="AE410" s="2"/>
      <c r="AF410" s="2"/>
      <c r="AG410" s="2"/>
      <c r="AH410" s="2"/>
    </row>
    <row r="411" spans="1:34" s="3" customFormat="1" x14ac:dyDescent="0.25">
      <c r="A411"/>
      <c r="B411"/>
      <c r="C411" s="2"/>
      <c r="D411" s="2"/>
      <c r="E411" s="2"/>
      <c r="F411" s="2"/>
      <c r="G411" s="2"/>
      <c r="H411" s="2"/>
      <c r="I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AA411" s="2"/>
      <c r="AB411" s="2"/>
      <c r="AC411" s="2"/>
      <c r="AD411" s="2"/>
      <c r="AE411" s="2"/>
      <c r="AF411" s="2"/>
      <c r="AG411" s="2"/>
      <c r="AH411" s="2"/>
    </row>
    <row r="412" spans="1:34" s="3" customFormat="1" x14ac:dyDescent="0.25">
      <c r="A412"/>
      <c r="B412"/>
      <c r="C412" s="2"/>
      <c r="D412" s="2"/>
      <c r="E412" s="2"/>
      <c r="F412" s="2"/>
      <c r="G412" s="2"/>
      <c r="H412" s="2"/>
      <c r="I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AA412" s="2"/>
      <c r="AB412" s="2"/>
      <c r="AC412" s="2"/>
      <c r="AD412" s="2"/>
      <c r="AE412" s="2"/>
      <c r="AF412" s="2"/>
      <c r="AG412" s="2"/>
      <c r="AH412" s="2"/>
    </row>
    <row r="413" spans="1:34" s="3" customFormat="1" x14ac:dyDescent="0.25">
      <c r="A413"/>
      <c r="B413"/>
      <c r="C413" s="2"/>
      <c r="D413" s="2"/>
      <c r="E413" s="2"/>
      <c r="F413" s="2"/>
      <c r="G413" s="2"/>
      <c r="H413" s="2"/>
      <c r="I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AA413" s="2"/>
      <c r="AB413" s="2"/>
      <c r="AC413" s="2"/>
      <c r="AD413" s="2"/>
      <c r="AE413" s="2"/>
      <c r="AF413" s="2"/>
      <c r="AG413" s="2"/>
      <c r="AH413" s="2"/>
    </row>
    <row r="414" spans="1:34" s="3" customFormat="1" x14ac:dyDescent="0.25">
      <c r="A414"/>
      <c r="B414"/>
      <c r="C414" s="2"/>
      <c r="D414" s="2"/>
      <c r="E414" s="2"/>
      <c r="F414" s="2"/>
      <c r="G414" s="2"/>
      <c r="H414" s="2"/>
      <c r="I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AA414" s="2"/>
      <c r="AB414" s="2"/>
      <c r="AC414" s="2"/>
      <c r="AD414" s="2"/>
      <c r="AE414" s="2"/>
      <c r="AF414" s="2"/>
      <c r="AG414" s="2"/>
      <c r="AH414" s="2"/>
    </row>
    <row r="415" spans="1:34" s="3" customFormat="1" x14ac:dyDescent="0.25">
      <c r="A415"/>
      <c r="B415"/>
      <c r="C415" s="2"/>
      <c r="D415" s="2"/>
      <c r="E415" s="2"/>
      <c r="F415" s="2"/>
      <c r="G415" s="2"/>
      <c r="H415" s="2"/>
      <c r="I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AA415" s="2"/>
      <c r="AB415" s="2"/>
      <c r="AC415" s="2"/>
      <c r="AD415" s="2"/>
      <c r="AE415" s="2"/>
      <c r="AF415" s="2"/>
      <c r="AG415" s="2"/>
      <c r="AH415" s="2"/>
    </row>
    <row r="416" spans="1:34" s="3" customFormat="1" x14ac:dyDescent="0.25">
      <c r="A416"/>
      <c r="B416"/>
      <c r="C416" s="2"/>
      <c r="D416" s="2"/>
      <c r="E416" s="2"/>
      <c r="F416" s="2"/>
      <c r="G416" s="2"/>
      <c r="H416" s="2"/>
      <c r="I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AA416" s="2"/>
      <c r="AB416" s="2"/>
      <c r="AC416" s="2"/>
      <c r="AD416" s="2"/>
      <c r="AE416" s="2"/>
      <c r="AF416" s="2"/>
      <c r="AG416" s="2"/>
      <c r="AH416" s="2"/>
    </row>
    <row r="417" spans="1:34" s="3" customFormat="1" x14ac:dyDescent="0.25">
      <c r="A417"/>
      <c r="B417"/>
      <c r="C417" s="2"/>
      <c r="D417" s="2"/>
      <c r="E417" s="2"/>
      <c r="F417" s="2"/>
      <c r="G417" s="2"/>
      <c r="H417" s="2"/>
      <c r="I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AA417" s="2"/>
      <c r="AB417" s="2"/>
      <c r="AC417" s="2"/>
      <c r="AD417" s="2"/>
      <c r="AE417" s="2"/>
      <c r="AF417" s="2"/>
      <c r="AG417" s="2"/>
      <c r="AH417" s="2"/>
    </row>
    <row r="418" spans="1:34" s="3" customFormat="1" x14ac:dyDescent="0.25">
      <c r="A418"/>
      <c r="B418"/>
      <c r="C418" s="2"/>
      <c r="D418" s="2"/>
      <c r="E418" s="2"/>
      <c r="F418" s="2"/>
      <c r="G418" s="2"/>
      <c r="H418" s="2"/>
      <c r="I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AA418" s="2"/>
      <c r="AB418" s="2"/>
      <c r="AC418" s="2"/>
      <c r="AD418" s="2"/>
      <c r="AE418" s="2"/>
      <c r="AF418" s="2"/>
      <c r="AG418" s="2"/>
      <c r="AH418" s="2"/>
    </row>
    <row r="419" spans="1:34" s="3" customFormat="1" x14ac:dyDescent="0.25">
      <c r="A419"/>
      <c r="B419"/>
      <c r="C419" s="2"/>
      <c r="D419" s="2"/>
      <c r="E419" s="2"/>
      <c r="F419" s="2"/>
      <c r="G419" s="2"/>
      <c r="H419" s="2"/>
      <c r="I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AA419" s="2"/>
      <c r="AB419" s="2"/>
      <c r="AC419" s="2"/>
      <c r="AD419" s="2"/>
      <c r="AE419" s="2"/>
      <c r="AF419" s="2"/>
      <c r="AG419" s="2"/>
      <c r="AH419" s="2"/>
    </row>
    <row r="420" spans="1:34" s="3" customFormat="1" x14ac:dyDescent="0.25">
      <c r="A420"/>
      <c r="B420"/>
      <c r="C420" s="2"/>
      <c r="D420" s="2"/>
      <c r="E420" s="2"/>
      <c r="F420" s="2"/>
      <c r="G420" s="2"/>
      <c r="H420" s="2"/>
      <c r="I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AA420" s="2"/>
      <c r="AB420" s="2"/>
      <c r="AC420" s="2"/>
      <c r="AD420" s="2"/>
      <c r="AE420" s="2"/>
      <c r="AF420" s="2"/>
      <c r="AG420" s="2"/>
      <c r="AH420" s="2"/>
    </row>
    <row r="421" spans="1:34" s="3" customFormat="1" x14ac:dyDescent="0.25">
      <c r="A421"/>
      <c r="B421"/>
      <c r="C421" s="2"/>
      <c r="D421" s="2"/>
      <c r="E421" s="2"/>
      <c r="F421" s="2"/>
      <c r="G421" s="2"/>
      <c r="H421" s="2"/>
      <c r="I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AA421" s="2"/>
      <c r="AB421" s="2"/>
      <c r="AC421" s="2"/>
      <c r="AD421" s="2"/>
      <c r="AE421" s="2"/>
      <c r="AF421" s="2"/>
      <c r="AG421" s="2"/>
      <c r="AH421" s="2"/>
    </row>
    <row r="422" spans="1:34" s="3" customFormat="1" x14ac:dyDescent="0.25">
      <c r="A422"/>
      <c r="B422"/>
      <c r="C422" s="2"/>
      <c r="D422" s="2"/>
      <c r="E422" s="2"/>
      <c r="F422" s="2"/>
      <c r="G422" s="2"/>
      <c r="H422" s="2"/>
      <c r="I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AA422" s="2"/>
      <c r="AB422" s="2"/>
      <c r="AC422" s="2"/>
      <c r="AD422" s="2"/>
      <c r="AE422" s="2"/>
      <c r="AF422" s="2"/>
      <c r="AG422" s="2"/>
      <c r="AH422" s="2"/>
    </row>
    <row r="423" spans="1:34" s="3" customFormat="1" x14ac:dyDescent="0.25">
      <c r="A423"/>
      <c r="B423"/>
      <c r="C423" s="2"/>
      <c r="D423" s="2"/>
      <c r="E423" s="2"/>
      <c r="F423" s="2"/>
      <c r="G423" s="2"/>
      <c r="H423" s="2"/>
      <c r="I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AA423" s="2"/>
      <c r="AB423" s="2"/>
      <c r="AC423" s="2"/>
      <c r="AD423" s="2"/>
      <c r="AE423" s="2"/>
      <c r="AF423" s="2"/>
      <c r="AG423" s="2"/>
      <c r="AH423" s="2"/>
    </row>
    <row r="424" spans="1:34" s="3" customFormat="1" x14ac:dyDescent="0.25">
      <c r="A424"/>
      <c r="B424"/>
      <c r="C424" s="2"/>
      <c r="D424" s="2"/>
      <c r="E424" s="2"/>
      <c r="F424" s="2"/>
      <c r="G424" s="2"/>
      <c r="H424" s="2"/>
      <c r="I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AA424" s="2"/>
      <c r="AB424" s="2"/>
      <c r="AC424" s="2"/>
      <c r="AD424" s="2"/>
      <c r="AE424" s="2"/>
      <c r="AF424" s="2"/>
      <c r="AG424" s="2"/>
      <c r="AH424" s="2"/>
    </row>
    <row r="425" spans="1:34" s="3" customFormat="1" x14ac:dyDescent="0.25">
      <c r="A425"/>
      <c r="B425"/>
      <c r="C425" s="2"/>
      <c r="D425" s="2"/>
      <c r="E425" s="2"/>
      <c r="F425" s="2"/>
      <c r="G425" s="2"/>
      <c r="H425" s="2"/>
      <c r="I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AA425" s="2"/>
      <c r="AB425" s="2"/>
      <c r="AC425" s="2"/>
      <c r="AD425" s="2"/>
      <c r="AE425" s="2"/>
      <c r="AF425" s="2"/>
      <c r="AG425" s="2"/>
      <c r="AH425" s="2"/>
    </row>
    <row r="426" spans="1:34" s="3" customFormat="1" x14ac:dyDescent="0.25">
      <c r="A426"/>
      <c r="B426"/>
      <c r="C426" s="2"/>
      <c r="D426" s="2"/>
      <c r="E426" s="2"/>
      <c r="F426" s="2"/>
      <c r="G426" s="2"/>
      <c r="H426" s="2"/>
      <c r="I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AA426" s="2"/>
      <c r="AB426" s="2"/>
      <c r="AC426" s="2"/>
      <c r="AD426" s="2"/>
      <c r="AE426" s="2"/>
      <c r="AF426" s="2"/>
      <c r="AG426" s="2"/>
      <c r="AH426" s="2"/>
    </row>
    <row r="427" spans="1:34" s="3" customFormat="1" x14ac:dyDescent="0.25">
      <c r="A427"/>
      <c r="B427"/>
      <c r="C427" s="2"/>
      <c r="D427" s="2"/>
      <c r="E427" s="2"/>
      <c r="F427" s="2"/>
      <c r="G427" s="2"/>
      <c r="H427" s="2"/>
      <c r="I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AA427" s="2"/>
      <c r="AB427" s="2"/>
      <c r="AC427" s="2"/>
      <c r="AD427" s="2"/>
      <c r="AE427" s="2"/>
      <c r="AF427" s="2"/>
      <c r="AG427" s="2"/>
      <c r="AH427" s="2"/>
    </row>
    <row r="428" spans="1:34" s="3" customFormat="1" x14ac:dyDescent="0.25">
      <c r="A428"/>
      <c r="B428"/>
      <c r="C428" s="2"/>
      <c r="D428" s="2"/>
      <c r="E428" s="2"/>
      <c r="F428" s="2"/>
      <c r="G428" s="2"/>
      <c r="H428" s="2"/>
      <c r="I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AA428" s="2"/>
      <c r="AB428" s="2"/>
      <c r="AC428" s="2"/>
      <c r="AD428" s="2"/>
      <c r="AE428" s="2"/>
      <c r="AF428" s="2"/>
      <c r="AG428" s="2"/>
      <c r="AH428" s="2"/>
    </row>
    <row r="429" spans="1:34" s="3" customFormat="1" x14ac:dyDescent="0.25">
      <c r="A429"/>
      <c r="B429"/>
      <c r="C429" s="2"/>
      <c r="D429" s="2"/>
      <c r="E429" s="2"/>
      <c r="F429" s="2"/>
      <c r="G429" s="2"/>
      <c r="H429" s="2"/>
      <c r="I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AA429" s="2"/>
      <c r="AB429" s="2"/>
      <c r="AC429" s="2"/>
      <c r="AD429" s="2"/>
      <c r="AE429" s="2"/>
      <c r="AF429" s="2"/>
      <c r="AG429" s="2"/>
      <c r="AH429" s="2"/>
    </row>
    <row r="430" spans="1:34" s="3" customFormat="1" x14ac:dyDescent="0.25">
      <c r="A430"/>
      <c r="B430"/>
      <c r="C430" s="2"/>
      <c r="D430" s="2"/>
      <c r="E430" s="2"/>
      <c r="F430" s="2"/>
      <c r="G430" s="2"/>
      <c r="H430" s="2"/>
      <c r="I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AA430" s="2"/>
      <c r="AB430" s="2"/>
      <c r="AC430" s="2"/>
      <c r="AD430" s="2"/>
      <c r="AE430" s="2"/>
      <c r="AF430" s="2"/>
      <c r="AG430" s="2"/>
      <c r="AH430" s="2"/>
    </row>
    <row r="431" spans="1:34" s="3" customFormat="1" x14ac:dyDescent="0.25">
      <c r="A431"/>
      <c r="B431"/>
      <c r="C431" s="2"/>
      <c r="D431" s="2"/>
      <c r="E431" s="2"/>
      <c r="F431" s="2"/>
      <c r="G431" s="2"/>
      <c r="H431" s="2"/>
      <c r="I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AA431" s="2"/>
      <c r="AB431" s="2"/>
      <c r="AC431" s="2"/>
      <c r="AD431" s="2"/>
      <c r="AE431" s="2"/>
      <c r="AF431" s="2"/>
      <c r="AG431" s="2"/>
      <c r="AH431" s="2"/>
    </row>
    <row r="432" spans="1:34" s="3" customFormat="1" x14ac:dyDescent="0.25">
      <c r="A432"/>
      <c r="B432"/>
      <c r="C432" s="2"/>
      <c r="D432" s="2"/>
      <c r="E432" s="2"/>
      <c r="F432" s="2"/>
      <c r="G432" s="2"/>
      <c r="H432" s="2"/>
      <c r="I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AA432" s="2"/>
      <c r="AB432" s="2"/>
      <c r="AC432" s="2"/>
      <c r="AD432" s="2"/>
      <c r="AE432" s="2"/>
      <c r="AF432" s="2"/>
      <c r="AG432" s="2"/>
      <c r="AH432" s="2"/>
    </row>
    <row r="433" spans="1:34" s="3" customFormat="1" x14ac:dyDescent="0.25">
      <c r="A433"/>
      <c r="B433"/>
      <c r="C433" s="2"/>
      <c r="D433" s="2"/>
      <c r="E433" s="2"/>
      <c r="F433" s="2"/>
      <c r="G433" s="2"/>
      <c r="H433" s="2"/>
      <c r="I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AA433" s="2"/>
      <c r="AB433" s="2"/>
      <c r="AC433" s="2"/>
      <c r="AD433" s="2"/>
      <c r="AE433" s="2"/>
      <c r="AF433" s="2"/>
      <c r="AG433" s="2"/>
      <c r="AH433" s="2"/>
    </row>
    <row r="434" spans="1:34" s="3" customFormat="1" x14ac:dyDescent="0.25">
      <c r="A434"/>
      <c r="B434"/>
      <c r="C434" s="2"/>
      <c r="D434" s="2"/>
      <c r="E434" s="2"/>
      <c r="F434" s="2"/>
      <c r="G434" s="2"/>
      <c r="H434" s="2"/>
      <c r="I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AA434" s="2"/>
      <c r="AB434" s="2"/>
      <c r="AC434" s="2"/>
      <c r="AD434" s="2"/>
      <c r="AE434" s="2"/>
      <c r="AF434" s="2"/>
      <c r="AG434" s="2"/>
      <c r="AH434" s="2"/>
    </row>
    <row r="435" spans="1:34" s="3" customFormat="1" x14ac:dyDescent="0.25">
      <c r="A435"/>
      <c r="B435"/>
      <c r="C435" s="2"/>
      <c r="D435" s="2"/>
      <c r="E435" s="2"/>
      <c r="F435" s="2"/>
      <c r="G435" s="2"/>
      <c r="H435" s="2"/>
      <c r="I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AA435" s="2"/>
      <c r="AB435" s="2"/>
      <c r="AC435" s="2"/>
      <c r="AD435" s="2"/>
      <c r="AE435" s="2"/>
      <c r="AF435" s="2"/>
      <c r="AG435" s="2"/>
      <c r="AH435" s="2"/>
    </row>
    <row r="436" spans="1:34" s="3" customFormat="1" x14ac:dyDescent="0.25">
      <c r="A436"/>
      <c r="B436"/>
      <c r="C436" s="2"/>
      <c r="D436" s="2"/>
      <c r="E436" s="2"/>
      <c r="F436" s="2"/>
      <c r="G436" s="2"/>
      <c r="H436" s="2"/>
      <c r="I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AA436" s="2"/>
      <c r="AB436" s="2"/>
      <c r="AC436" s="2"/>
      <c r="AD436" s="2"/>
      <c r="AE436" s="2"/>
      <c r="AF436" s="2"/>
      <c r="AG436" s="2"/>
      <c r="AH436" s="2"/>
    </row>
    <row r="437" spans="1:34" s="3" customFormat="1" x14ac:dyDescent="0.25">
      <c r="A437"/>
      <c r="B437"/>
      <c r="C437" s="2"/>
      <c r="D437" s="2"/>
      <c r="E437" s="2"/>
      <c r="F437" s="2"/>
      <c r="G437" s="2"/>
      <c r="H437" s="2"/>
      <c r="I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AA437" s="2"/>
      <c r="AB437" s="2"/>
      <c r="AC437" s="2"/>
      <c r="AD437" s="2"/>
      <c r="AE437" s="2"/>
      <c r="AF437" s="2"/>
      <c r="AG437" s="2"/>
      <c r="AH437" s="2"/>
    </row>
    <row r="438" spans="1:34" s="3" customFormat="1" x14ac:dyDescent="0.25">
      <c r="A438"/>
      <c r="B438"/>
      <c r="C438" s="2"/>
      <c r="D438" s="2"/>
      <c r="E438" s="2"/>
      <c r="F438" s="2"/>
      <c r="G438" s="2"/>
      <c r="H438" s="2"/>
      <c r="I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AA438" s="2"/>
      <c r="AB438" s="2"/>
      <c r="AC438" s="2"/>
      <c r="AD438" s="2"/>
      <c r="AE438" s="2"/>
      <c r="AF438" s="2"/>
      <c r="AG438" s="2"/>
      <c r="AH438" s="2"/>
    </row>
    <row r="439" spans="1:34" s="3" customFormat="1" x14ac:dyDescent="0.25">
      <c r="A439"/>
      <c r="B439"/>
      <c r="C439" s="2"/>
      <c r="D439" s="2"/>
      <c r="E439" s="2"/>
      <c r="F439" s="2"/>
      <c r="G439" s="2"/>
      <c r="H439" s="2"/>
      <c r="I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AA439" s="2"/>
      <c r="AB439" s="2"/>
      <c r="AC439" s="2"/>
      <c r="AD439" s="2"/>
      <c r="AE439" s="2"/>
      <c r="AF439" s="2"/>
      <c r="AG439" s="2"/>
      <c r="AH439" s="2"/>
    </row>
    <row r="440" spans="1:34" s="3" customFormat="1" x14ac:dyDescent="0.25">
      <c r="A440"/>
      <c r="B440"/>
      <c r="C440" s="2"/>
      <c r="D440" s="2"/>
      <c r="E440" s="2"/>
      <c r="F440" s="2"/>
      <c r="G440" s="2"/>
      <c r="H440" s="2"/>
      <c r="I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AA440" s="2"/>
      <c r="AB440" s="2"/>
      <c r="AC440" s="2"/>
      <c r="AD440" s="2"/>
      <c r="AE440" s="2"/>
      <c r="AF440" s="2"/>
      <c r="AG440" s="2"/>
      <c r="AH440" s="2"/>
    </row>
    <row r="441" spans="1:34" s="3" customFormat="1" x14ac:dyDescent="0.25">
      <c r="A441"/>
      <c r="B441"/>
      <c r="C441" s="2"/>
      <c r="D441" s="2"/>
      <c r="E441" s="2"/>
      <c r="F441" s="2"/>
      <c r="G441" s="2"/>
      <c r="H441" s="2"/>
      <c r="I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AA441" s="2"/>
      <c r="AB441" s="2"/>
      <c r="AC441" s="2"/>
      <c r="AD441" s="2"/>
      <c r="AE441" s="2"/>
      <c r="AF441" s="2"/>
      <c r="AG441" s="2"/>
      <c r="AH441" s="2"/>
    </row>
    <row r="442" spans="1:34" s="3" customFormat="1" x14ac:dyDescent="0.25">
      <c r="A442"/>
      <c r="B442"/>
      <c r="C442" s="2"/>
      <c r="D442" s="2"/>
      <c r="E442" s="2"/>
      <c r="F442" s="2"/>
      <c r="G442" s="2"/>
      <c r="H442" s="2"/>
      <c r="I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AA442" s="2"/>
      <c r="AB442" s="2"/>
      <c r="AC442" s="2"/>
      <c r="AD442" s="2"/>
      <c r="AE442" s="2"/>
      <c r="AF442" s="2"/>
      <c r="AG442" s="2"/>
      <c r="AH442" s="2"/>
    </row>
    <row r="443" spans="1:34" s="3" customFormat="1" x14ac:dyDescent="0.25">
      <c r="A443"/>
      <c r="B443"/>
      <c r="C443" s="2"/>
      <c r="D443" s="2"/>
      <c r="E443" s="2"/>
      <c r="F443" s="2"/>
      <c r="G443" s="2"/>
      <c r="H443" s="2"/>
      <c r="I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AA443" s="2"/>
      <c r="AB443" s="2"/>
      <c r="AC443" s="2"/>
      <c r="AD443" s="2"/>
      <c r="AE443" s="2"/>
      <c r="AF443" s="2"/>
      <c r="AG443" s="2"/>
      <c r="AH443" s="2"/>
    </row>
    <row r="444" spans="1:34" s="3" customFormat="1" x14ac:dyDescent="0.25">
      <c r="A444"/>
      <c r="B444"/>
      <c r="C444" s="2"/>
      <c r="D444" s="2"/>
      <c r="E444" s="2"/>
      <c r="F444" s="2"/>
      <c r="G444" s="2"/>
      <c r="H444" s="2"/>
      <c r="I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AA444" s="2"/>
      <c r="AB444" s="2"/>
      <c r="AC444" s="2"/>
      <c r="AD444" s="2"/>
      <c r="AE444" s="2"/>
      <c r="AF444" s="2"/>
      <c r="AG444" s="2"/>
      <c r="AH444" s="2"/>
    </row>
    <row r="445" spans="1:34" s="3" customFormat="1" x14ac:dyDescent="0.25">
      <c r="A445"/>
      <c r="B445"/>
      <c r="C445" s="2"/>
      <c r="D445" s="2"/>
      <c r="E445" s="2"/>
      <c r="F445" s="2"/>
      <c r="G445" s="2"/>
      <c r="H445" s="2"/>
      <c r="I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AA445" s="2"/>
      <c r="AB445" s="2"/>
      <c r="AC445" s="2"/>
      <c r="AD445" s="2"/>
      <c r="AE445" s="2"/>
      <c r="AF445" s="2"/>
      <c r="AG445" s="2"/>
      <c r="AH445" s="2"/>
    </row>
    <row r="446" spans="1:34" s="3" customFormat="1" x14ac:dyDescent="0.25">
      <c r="A446"/>
      <c r="B446"/>
      <c r="C446" s="2"/>
      <c r="D446" s="2"/>
      <c r="E446" s="2"/>
      <c r="F446" s="2"/>
      <c r="G446" s="2"/>
      <c r="H446" s="2"/>
      <c r="I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AA446" s="2"/>
      <c r="AB446" s="2"/>
      <c r="AC446" s="2"/>
      <c r="AD446" s="2"/>
      <c r="AE446" s="2"/>
      <c r="AF446" s="2"/>
      <c r="AG446" s="2"/>
      <c r="AH446" s="2"/>
    </row>
    <row r="447" spans="1:34" s="3" customFormat="1" x14ac:dyDescent="0.25">
      <c r="A447"/>
      <c r="B447"/>
      <c r="C447" s="2"/>
      <c r="D447" s="2"/>
      <c r="E447" s="2"/>
      <c r="F447" s="2"/>
      <c r="G447" s="2"/>
      <c r="H447" s="2"/>
      <c r="I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AA447" s="2"/>
      <c r="AB447" s="2"/>
      <c r="AC447" s="2"/>
      <c r="AD447" s="2"/>
      <c r="AE447" s="2"/>
      <c r="AF447" s="2"/>
      <c r="AG447" s="2"/>
      <c r="AH447" s="2"/>
    </row>
    <row r="448" spans="1:34" s="3" customFormat="1" x14ac:dyDescent="0.25">
      <c r="A448"/>
      <c r="B448"/>
      <c r="C448" s="2"/>
      <c r="D448" s="2"/>
      <c r="E448" s="2"/>
      <c r="F448" s="2"/>
      <c r="G448" s="2"/>
      <c r="H448" s="2"/>
      <c r="I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AA448" s="2"/>
      <c r="AB448" s="2"/>
      <c r="AC448" s="2"/>
      <c r="AD448" s="2"/>
      <c r="AE448" s="2"/>
      <c r="AF448" s="2"/>
      <c r="AG448" s="2"/>
      <c r="AH448" s="2"/>
    </row>
    <row r="449" spans="1:34" s="3" customFormat="1" x14ac:dyDescent="0.25">
      <c r="A449"/>
      <c r="B449"/>
      <c r="C449" s="2"/>
      <c r="D449" s="2"/>
      <c r="E449" s="2"/>
      <c r="F449" s="2"/>
      <c r="G449" s="2"/>
      <c r="H449" s="2"/>
      <c r="I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AA449" s="2"/>
      <c r="AB449" s="2"/>
      <c r="AC449" s="2"/>
      <c r="AD449" s="2"/>
      <c r="AE449" s="2"/>
      <c r="AF449" s="2"/>
      <c r="AG449" s="2"/>
      <c r="AH449" s="2"/>
    </row>
    <row r="450" spans="1:34" s="3" customFormat="1" x14ac:dyDescent="0.25">
      <c r="A450"/>
      <c r="B450"/>
      <c r="C450" s="2"/>
      <c r="D450" s="2"/>
      <c r="E450" s="2"/>
      <c r="F450" s="2"/>
      <c r="G450" s="2"/>
      <c r="H450" s="2"/>
      <c r="I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AA450" s="2"/>
      <c r="AB450" s="2"/>
      <c r="AC450" s="2"/>
      <c r="AD450" s="2"/>
      <c r="AE450" s="2"/>
      <c r="AF450" s="2"/>
      <c r="AG450" s="2"/>
      <c r="AH450" s="2"/>
    </row>
    <row r="451" spans="1:34" s="3" customFormat="1" x14ac:dyDescent="0.25">
      <c r="A451"/>
      <c r="B451"/>
      <c r="C451" s="2"/>
      <c r="D451" s="2"/>
      <c r="E451" s="2"/>
      <c r="F451" s="2"/>
      <c r="G451" s="2"/>
      <c r="H451" s="2"/>
      <c r="I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AA451" s="2"/>
      <c r="AB451" s="2"/>
      <c r="AC451" s="2"/>
      <c r="AD451" s="2"/>
      <c r="AE451" s="2"/>
      <c r="AF451" s="2"/>
      <c r="AG451" s="2"/>
      <c r="AH451" s="2"/>
    </row>
    <row r="452" spans="1:34" s="3" customFormat="1" x14ac:dyDescent="0.25">
      <c r="A452"/>
      <c r="B452"/>
      <c r="C452" s="2"/>
      <c r="D452" s="2"/>
      <c r="E452" s="2"/>
      <c r="F452" s="2"/>
      <c r="G452" s="2"/>
      <c r="H452" s="2"/>
      <c r="I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AA452" s="2"/>
      <c r="AB452" s="2"/>
      <c r="AC452" s="2"/>
      <c r="AD452" s="2"/>
      <c r="AE452" s="2"/>
      <c r="AF452" s="2"/>
      <c r="AG452" s="2"/>
      <c r="AH452" s="2"/>
    </row>
    <row r="453" spans="1:34" s="3" customFormat="1" x14ac:dyDescent="0.25">
      <c r="A453"/>
      <c r="B453"/>
      <c r="C453" s="2"/>
      <c r="D453" s="2"/>
      <c r="E453" s="2"/>
      <c r="F453" s="2"/>
      <c r="G453" s="2"/>
      <c r="H453" s="2"/>
      <c r="I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AA453" s="2"/>
      <c r="AB453" s="2"/>
      <c r="AC453" s="2"/>
      <c r="AD453" s="2"/>
      <c r="AE453" s="2"/>
      <c r="AF453" s="2"/>
      <c r="AG453" s="2"/>
      <c r="AH453" s="2"/>
    </row>
    <row r="454" spans="1:34" s="3" customFormat="1" x14ac:dyDescent="0.25">
      <c r="A454"/>
      <c r="B454"/>
      <c r="C454" s="2"/>
      <c r="D454" s="2"/>
      <c r="E454" s="2"/>
      <c r="F454" s="2"/>
      <c r="G454" s="2"/>
      <c r="H454" s="2"/>
      <c r="I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AA454" s="2"/>
      <c r="AB454" s="2"/>
      <c r="AC454" s="2"/>
      <c r="AD454" s="2"/>
      <c r="AE454" s="2"/>
      <c r="AF454" s="2"/>
      <c r="AG454" s="2"/>
      <c r="AH454" s="2"/>
    </row>
    <row r="455" spans="1:34" s="3" customFormat="1" x14ac:dyDescent="0.25">
      <c r="A455"/>
      <c r="B455"/>
      <c r="C455" s="2"/>
      <c r="D455" s="2"/>
      <c r="E455" s="2"/>
      <c r="F455" s="2"/>
      <c r="G455" s="2"/>
      <c r="H455" s="2"/>
      <c r="I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AA455" s="2"/>
      <c r="AB455" s="2"/>
      <c r="AC455" s="2"/>
      <c r="AD455" s="2"/>
      <c r="AE455" s="2"/>
      <c r="AF455" s="2"/>
      <c r="AG455" s="2"/>
      <c r="AH455" s="2"/>
    </row>
    <row r="456" spans="1:34" s="3" customFormat="1" x14ac:dyDescent="0.25">
      <c r="A456"/>
      <c r="B456"/>
      <c r="C456" s="2"/>
      <c r="D456" s="2"/>
      <c r="E456" s="2"/>
      <c r="F456" s="2"/>
      <c r="G456" s="2"/>
      <c r="H456" s="2"/>
      <c r="I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AA456" s="2"/>
      <c r="AB456" s="2"/>
      <c r="AC456" s="2"/>
      <c r="AD456" s="2"/>
      <c r="AE456" s="2"/>
      <c r="AF456" s="2"/>
      <c r="AG456" s="2"/>
      <c r="AH456" s="2"/>
    </row>
    <row r="457" spans="1:34" s="3" customFormat="1" x14ac:dyDescent="0.25">
      <c r="A457"/>
      <c r="B457"/>
      <c r="C457" s="2"/>
      <c r="D457" s="2"/>
      <c r="E457" s="2"/>
      <c r="F457" s="2"/>
      <c r="G457" s="2"/>
      <c r="H457" s="2"/>
      <c r="I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AA457" s="2"/>
      <c r="AB457" s="2"/>
      <c r="AC457" s="2"/>
      <c r="AD457" s="2"/>
      <c r="AE457" s="2"/>
      <c r="AF457" s="2"/>
      <c r="AG457" s="2"/>
      <c r="AH457" s="2"/>
    </row>
    <row r="458" spans="1:34" s="3" customFormat="1" x14ac:dyDescent="0.25">
      <c r="A458"/>
      <c r="B458"/>
      <c r="C458" s="2"/>
      <c r="D458" s="2"/>
      <c r="E458" s="2"/>
      <c r="F458" s="2"/>
      <c r="G458" s="2"/>
      <c r="H458" s="2"/>
      <c r="I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AA458" s="2"/>
      <c r="AB458" s="2"/>
      <c r="AC458" s="2"/>
      <c r="AD458" s="2"/>
      <c r="AE458" s="2"/>
      <c r="AF458" s="2"/>
      <c r="AG458" s="2"/>
      <c r="AH458" s="2"/>
    </row>
    <row r="459" spans="1:34" s="3" customFormat="1" x14ac:dyDescent="0.25">
      <c r="A459"/>
      <c r="B459"/>
      <c r="C459" s="2"/>
      <c r="D459" s="2"/>
      <c r="E459" s="2"/>
      <c r="F459" s="2"/>
      <c r="G459" s="2"/>
      <c r="H459" s="2"/>
      <c r="I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AA459" s="2"/>
      <c r="AB459" s="2"/>
      <c r="AC459" s="2"/>
      <c r="AD459" s="2"/>
      <c r="AE459" s="2"/>
      <c r="AF459" s="2"/>
      <c r="AG459" s="2"/>
      <c r="AH459" s="2"/>
    </row>
    <row r="460" spans="1:34" s="3" customFormat="1" x14ac:dyDescent="0.25">
      <c r="A460"/>
      <c r="B460"/>
      <c r="C460" s="2"/>
      <c r="D460" s="2"/>
      <c r="E460" s="2"/>
      <c r="F460" s="2"/>
      <c r="G460" s="2"/>
      <c r="H460" s="2"/>
      <c r="I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AA460" s="2"/>
      <c r="AB460" s="2"/>
      <c r="AC460" s="2"/>
      <c r="AD460" s="2"/>
      <c r="AE460" s="2"/>
      <c r="AF460" s="2"/>
      <c r="AG460" s="2"/>
      <c r="AH460" s="2"/>
    </row>
    <row r="461" spans="1:34" s="3" customFormat="1" x14ac:dyDescent="0.25">
      <c r="A461"/>
      <c r="B461"/>
      <c r="C461" s="2"/>
      <c r="D461" s="2"/>
      <c r="E461" s="2"/>
      <c r="F461" s="2"/>
      <c r="G461" s="2"/>
      <c r="H461" s="2"/>
      <c r="I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AA461" s="2"/>
      <c r="AB461" s="2"/>
      <c r="AC461" s="2"/>
      <c r="AD461" s="2"/>
      <c r="AE461" s="2"/>
      <c r="AF461" s="2"/>
      <c r="AG461" s="2"/>
      <c r="AH461" s="2"/>
    </row>
    <row r="462" spans="1:34" s="3" customFormat="1" x14ac:dyDescent="0.25">
      <c r="A462"/>
      <c r="B462"/>
      <c r="C462" s="2"/>
      <c r="D462" s="2"/>
      <c r="E462" s="2"/>
      <c r="F462" s="2"/>
      <c r="G462" s="2"/>
      <c r="H462" s="2"/>
      <c r="I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AA462" s="2"/>
      <c r="AB462" s="2"/>
      <c r="AC462" s="2"/>
      <c r="AD462" s="2"/>
      <c r="AE462" s="2"/>
      <c r="AF462" s="2"/>
      <c r="AG462" s="2"/>
      <c r="AH462" s="2"/>
    </row>
    <row r="463" spans="1:34" s="3" customFormat="1" x14ac:dyDescent="0.25">
      <c r="A463"/>
      <c r="B463"/>
      <c r="C463" s="2"/>
      <c r="D463" s="2"/>
      <c r="E463" s="2"/>
      <c r="F463" s="2"/>
      <c r="G463" s="2"/>
      <c r="H463" s="2"/>
      <c r="I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AA463" s="2"/>
      <c r="AB463" s="2"/>
      <c r="AC463" s="2"/>
      <c r="AD463" s="2"/>
      <c r="AE463" s="2"/>
      <c r="AF463" s="2"/>
      <c r="AG463" s="2"/>
      <c r="AH463" s="2"/>
    </row>
    <row r="464" spans="1:34" s="3" customFormat="1" x14ac:dyDescent="0.25">
      <c r="A464"/>
      <c r="B464"/>
      <c r="C464" s="2"/>
      <c r="D464" s="2"/>
      <c r="E464" s="2"/>
      <c r="F464" s="2"/>
      <c r="G464" s="2"/>
      <c r="H464" s="2"/>
      <c r="I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AA464" s="2"/>
      <c r="AB464" s="2"/>
      <c r="AC464" s="2"/>
      <c r="AD464" s="2"/>
      <c r="AE464" s="2"/>
      <c r="AF464" s="2"/>
      <c r="AG464" s="2"/>
      <c r="AH464" s="2"/>
    </row>
    <row r="465" spans="1:34" s="3" customFormat="1" x14ac:dyDescent="0.25">
      <c r="A465"/>
      <c r="B465"/>
      <c r="C465" s="2"/>
      <c r="D465" s="2"/>
      <c r="E465" s="2"/>
      <c r="F465" s="2"/>
      <c r="G465" s="2"/>
      <c r="H465" s="2"/>
      <c r="I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AA465" s="2"/>
      <c r="AB465" s="2"/>
      <c r="AC465" s="2"/>
      <c r="AD465" s="2"/>
      <c r="AE465" s="2"/>
      <c r="AF465" s="2"/>
      <c r="AG465" s="2"/>
      <c r="AH465" s="2"/>
    </row>
    <row r="466" spans="1:34" s="3" customFormat="1" x14ac:dyDescent="0.25">
      <c r="A466"/>
      <c r="B466"/>
      <c r="C466" s="2"/>
      <c r="D466" s="2"/>
      <c r="E466" s="2"/>
      <c r="F466" s="2"/>
      <c r="G466" s="2"/>
      <c r="H466" s="2"/>
      <c r="I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AA466" s="2"/>
      <c r="AB466" s="2"/>
      <c r="AC466" s="2"/>
      <c r="AD466" s="2"/>
      <c r="AE466" s="2"/>
      <c r="AF466" s="2"/>
      <c r="AG466" s="2"/>
      <c r="AH466" s="2"/>
    </row>
    <row r="467" spans="1:34" s="3" customFormat="1" x14ac:dyDescent="0.25">
      <c r="A467"/>
      <c r="B467"/>
      <c r="C467" s="2"/>
      <c r="D467" s="2"/>
      <c r="E467" s="2"/>
      <c r="F467" s="2"/>
      <c r="G467" s="2"/>
      <c r="H467" s="2"/>
      <c r="I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AA467" s="2"/>
      <c r="AB467" s="2"/>
      <c r="AC467" s="2"/>
      <c r="AD467" s="2"/>
      <c r="AE467" s="2"/>
      <c r="AF467" s="2"/>
      <c r="AG467" s="2"/>
      <c r="AH467" s="2"/>
    </row>
    <row r="468" spans="1:34" s="3" customFormat="1" x14ac:dyDescent="0.25">
      <c r="A468"/>
      <c r="B468"/>
      <c r="C468" s="2"/>
      <c r="D468" s="2"/>
      <c r="E468" s="2"/>
      <c r="F468" s="2"/>
      <c r="G468" s="2"/>
      <c r="H468" s="2"/>
      <c r="I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AA468" s="2"/>
      <c r="AB468" s="2"/>
      <c r="AC468" s="2"/>
      <c r="AD468" s="2"/>
      <c r="AE468" s="2"/>
      <c r="AF468" s="2"/>
      <c r="AG468" s="2"/>
      <c r="AH468" s="2"/>
    </row>
    <row r="469" spans="1:34" s="3" customFormat="1" x14ac:dyDescent="0.25">
      <c r="A469"/>
      <c r="B469"/>
      <c r="C469" s="2"/>
      <c r="D469" s="2"/>
      <c r="E469" s="2"/>
      <c r="F469" s="2"/>
      <c r="G469" s="2"/>
      <c r="H469" s="2"/>
      <c r="I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AA469" s="2"/>
      <c r="AB469" s="2"/>
      <c r="AC469" s="2"/>
      <c r="AD469" s="2"/>
      <c r="AE469" s="2"/>
      <c r="AF469" s="2"/>
      <c r="AG469" s="2"/>
      <c r="AH469" s="2"/>
    </row>
    <row r="470" spans="1:34" s="3" customFormat="1" x14ac:dyDescent="0.25">
      <c r="A470"/>
      <c r="B470"/>
      <c r="C470" s="2"/>
      <c r="D470" s="2"/>
      <c r="E470" s="2"/>
      <c r="F470" s="2"/>
      <c r="G470" s="2"/>
      <c r="H470" s="2"/>
      <c r="I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AA470" s="2"/>
      <c r="AB470" s="2"/>
      <c r="AC470" s="2"/>
      <c r="AD470" s="2"/>
      <c r="AE470" s="2"/>
      <c r="AF470" s="2"/>
      <c r="AG470" s="2"/>
      <c r="AH470" s="2"/>
    </row>
    <row r="471" spans="1:34" s="3" customFormat="1" x14ac:dyDescent="0.25">
      <c r="A471"/>
      <c r="B471"/>
      <c r="C471" s="2"/>
      <c r="D471" s="2"/>
      <c r="E471" s="2"/>
      <c r="F471" s="2"/>
      <c r="G471" s="2"/>
      <c r="H471" s="2"/>
      <c r="I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AA471" s="2"/>
      <c r="AB471" s="2"/>
      <c r="AC471" s="2"/>
      <c r="AD471" s="2"/>
      <c r="AE471" s="2"/>
      <c r="AF471" s="2"/>
      <c r="AG471" s="2"/>
      <c r="AH471" s="2"/>
    </row>
    <row r="472" spans="1:34" s="3" customFormat="1" x14ac:dyDescent="0.25">
      <c r="A472"/>
      <c r="B472"/>
      <c r="C472" s="2"/>
      <c r="D472" s="2"/>
      <c r="E472" s="2"/>
      <c r="F472" s="2"/>
      <c r="G472" s="2"/>
      <c r="H472" s="2"/>
      <c r="I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AA472" s="2"/>
      <c r="AB472" s="2"/>
      <c r="AC472" s="2"/>
      <c r="AD472" s="2"/>
      <c r="AE472" s="2"/>
      <c r="AF472" s="2"/>
      <c r="AG472" s="2"/>
      <c r="AH472" s="2"/>
    </row>
    <row r="473" spans="1:34" s="3" customFormat="1" x14ac:dyDescent="0.25">
      <c r="A473"/>
      <c r="B473"/>
      <c r="C473" s="2"/>
      <c r="D473" s="2"/>
      <c r="E473" s="2"/>
      <c r="F473" s="2"/>
      <c r="G473" s="2"/>
      <c r="H473" s="2"/>
      <c r="I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AA473" s="2"/>
      <c r="AB473" s="2"/>
      <c r="AC473" s="2"/>
      <c r="AD473" s="2"/>
      <c r="AE473" s="2"/>
      <c r="AF473" s="2"/>
      <c r="AG473" s="2"/>
      <c r="AH473" s="2"/>
    </row>
    <row r="474" spans="1:34" s="3" customFormat="1" x14ac:dyDescent="0.25">
      <c r="A474"/>
      <c r="B474"/>
      <c r="C474" s="2"/>
      <c r="D474" s="2"/>
      <c r="E474" s="2"/>
      <c r="F474" s="2"/>
      <c r="G474" s="2"/>
      <c r="H474" s="2"/>
      <c r="I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AA474" s="2"/>
      <c r="AB474" s="2"/>
      <c r="AC474" s="2"/>
      <c r="AD474" s="2"/>
      <c r="AE474" s="2"/>
      <c r="AF474" s="2"/>
      <c r="AG474" s="2"/>
      <c r="AH474" s="2"/>
    </row>
    <row r="475" spans="1:34" s="3" customFormat="1" x14ac:dyDescent="0.25">
      <c r="A475"/>
      <c r="B475"/>
      <c r="C475" s="2"/>
      <c r="D475" s="2"/>
      <c r="E475" s="2"/>
      <c r="F475" s="2"/>
      <c r="G475" s="2"/>
      <c r="H475" s="2"/>
      <c r="I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AA475" s="2"/>
      <c r="AB475" s="2"/>
      <c r="AC475" s="2"/>
      <c r="AD475" s="2"/>
      <c r="AE475" s="2"/>
      <c r="AF475" s="2"/>
      <c r="AG475" s="2"/>
      <c r="AH475" s="2"/>
    </row>
    <row r="476" spans="1:34" s="3" customFormat="1" x14ac:dyDescent="0.25">
      <c r="A476"/>
      <c r="B476"/>
      <c r="C476" s="2"/>
      <c r="D476" s="2"/>
      <c r="E476" s="2"/>
      <c r="F476" s="2"/>
      <c r="G476" s="2"/>
      <c r="H476" s="2"/>
      <c r="I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AA476" s="2"/>
      <c r="AB476" s="2"/>
      <c r="AC476" s="2"/>
      <c r="AD476" s="2"/>
      <c r="AE476" s="2"/>
      <c r="AF476" s="2"/>
      <c r="AG476" s="2"/>
      <c r="AH476" s="2"/>
    </row>
    <row r="477" spans="1:34" s="3" customFormat="1" x14ac:dyDescent="0.25">
      <c r="A477"/>
      <c r="B477"/>
      <c r="C477" s="2"/>
      <c r="D477" s="2"/>
      <c r="E477" s="2"/>
      <c r="F477" s="2"/>
      <c r="G477" s="2"/>
      <c r="H477" s="2"/>
      <c r="I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AA477" s="2"/>
      <c r="AB477" s="2"/>
      <c r="AC477" s="2"/>
      <c r="AD477" s="2"/>
      <c r="AE477" s="2"/>
      <c r="AF477" s="2"/>
      <c r="AG477" s="2"/>
      <c r="AH477" s="2"/>
    </row>
    <row r="478" spans="1:34" s="3" customFormat="1" x14ac:dyDescent="0.25">
      <c r="A478"/>
      <c r="B478"/>
      <c r="C478" s="2"/>
      <c r="D478" s="2"/>
      <c r="E478" s="2"/>
      <c r="F478" s="2"/>
      <c r="G478" s="2"/>
      <c r="H478" s="2"/>
      <c r="I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AA478" s="2"/>
      <c r="AB478" s="2"/>
      <c r="AC478" s="2"/>
      <c r="AD478" s="2"/>
      <c r="AE478" s="2"/>
      <c r="AF478" s="2"/>
      <c r="AG478" s="2"/>
      <c r="AH478" s="2"/>
    </row>
    <row r="479" spans="1:34" s="3" customFormat="1" x14ac:dyDescent="0.25">
      <c r="A479"/>
      <c r="B479"/>
      <c r="C479" s="2"/>
      <c r="D479" s="2"/>
      <c r="E479" s="2"/>
      <c r="F479" s="2"/>
      <c r="G479" s="2"/>
      <c r="H479" s="2"/>
      <c r="I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AA479" s="2"/>
      <c r="AB479" s="2"/>
      <c r="AC479" s="2"/>
      <c r="AD479" s="2"/>
      <c r="AE479" s="2"/>
      <c r="AF479" s="2"/>
      <c r="AG479" s="2"/>
      <c r="AH479" s="2"/>
    </row>
    <row r="480" spans="1:34" s="3" customFormat="1" x14ac:dyDescent="0.25">
      <c r="A480"/>
      <c r="B480"/>
      <c r="C480" s="2"/>
      <c r="D480" s="2"/>
      <c r="E480" s="2"/>
      <c r="F480" s="2"/>
      <c r="G480" s="2"/>
      <c r="H480" s="2"/>
      <c r="I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AA480" s="2"/>
      <c r="AB480" s="2"/>
      <c r="AC480" s="2"/>
      <c r="AD480" s="2"/>
      <c r="AE480" s="2"/>
      <c r="AF480" s="2"/>
      <c r="AG480" s="2"/>
      <c r="AH480" s="2"/>
    </row>
    <row r="481" spans="1:34" s="3" customFormat="1" x14ac:dyDescent="0.25">
      <c r="A481"/>
      <c r="B481"/>
      <c r="C481" s="2"/>
      <c r="D481" s="2"/>
      <c r="E481" s="2"/>
      <c r="F481" s="2"/>
      <c r="G481" s="2"/>
      <c r="H481" s="2"/>
      <c r="I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AA481" s="2"/>
      <c r="AB481" s="2"/>
      <c r="AC481" s="2"/>
      <c r="AD481" s="2"/>
      <c r="AE481" s="2"/>
      <c r="AF481" s="2"/>
      <c r="AG481" s="2"/>
      <c r="AH481" s="2"/>
    </row>
    <row r="482" spans="1:34" s="3" customFormat="1" x14ac:dyDescent="0.25">
      <c r="A482"/>
      <c r="B482"/>
      <c r="C482" s="2"/>
      <c r="D482" s="2"/>
      <c r="E482" s="2"/>
      <c r="F482" s="2"/>
      <c r="G482" s="2"/>
      <c r="H482" s="2"/>
      <c r="I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AA482" s="2"/>
      <c r="AB482" s="2"/>
      <c r="AC482" s="2"/>
      <c r="AD482" s="2"/>
      <c r="AE482" s="2"/>
      <c r="AF482" s="2"/>
      <c r="AG482" s="2"/>
      <c r="AH482" s="2"/>
    </row>
    <row r="483" spans="1:34" s="3" customFormat="1" x14ac:dyDescent="0.25">
      <c r="A483"/>
      <c r="B483"/>
      <c r="C483" s="2"/>
      <c r="D483" s="2"/>
      <c r="E483" s="2"/>
      <c r="F483" s="2"/>
      <c r="G483" s="2"/>
      <c r="H483" s="2"/>
      <c r="I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AA483" s="2"/>
      <c r="AB483" s="2"/>
      <c r="AC483" s="2"/>
      <c r="AD483" s="2"/>
      <c r="AE483" s="2"/>
      <c r="AF483" s="2"/>
      <c r="AG483" s="2"/>
      <c r="AH483" s="2"/>
    </row>
    <row r="484" spans="1:34" s="3" customFormat="1" x14ac:dyDescent="0.25">
      <c r="A484"/>
      <c r="B484"/>
      <c r="C484" s="2"/>
      <c r="D484" s="2"/>
      <c r="E484" s="2"/>
      <c r="F484" s="2"/>
      <c r="G484" s="2"/>
      <c r="H484" s="2"/>
      <c r="I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AA484" s="2"/>
      <c r="AB484" s="2"/>
      <c r="AC484" s="2"/>
      <c r="AD484" s="2"/>
      <c r="AE484" s="2"/>
      <c r="AF484" s="2"/>
      <c r="AG484" s="2"/>
      <c r="AH484" s="2"/>
    </row>
    <row r="485" spans="1:34" s="3" customFormat="1" x14ac:dyDescent="0.25">
      <c r="A485"/>
      <c r="B485"/>
      <c r="C485" s="2"/>
      <c r="D485" s="2"/>
      <c r="E485" s="2"/>
      <c r="F485" s="2"/>
      <c r="G485" s="2"/>
      <c r="H485" s="2"/>
      <c r="I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AA485" s="2"/>
      <c r="AB485" s="2"/>
      <c r="AC485" s="2"/>
      <c r="AD485" s="2"/>
      <c r="AE485" s="2"/>
      <c r="AF485" s="2"/>
      <c r="AG485" s="2"/>
      <c r="AH485" s="2"/>
    </row>
    <row r="486" spans="1:34" s="3" customFormat="1" x14ac:dyDescent="0.25">
      <c r="A486"/>
      <c r="B486"/>
      <c r="C486" s="2"/>
      <c r="D486" s="2"/>
      <c r="E486" s="2"/>
      <c r="F486" s="2"/>
      <c r="G486" s="2"/>
      <c r="H486" s="2"/>
      <c r="I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AA486" s="2"/>
      <c r="AB486" s="2"/>
      <c r="AC486" s="2"/>
      <c r="AD486" s="2"/>
      <c r="AE486" s="2"/>
      <c r="AF486" s="2"/>
      <c r="AG486" s="2"/>
      <c r="AH486" s="2"/>
    </row>
    <row r="487" spans="1:34" s="3" customFormat="1" x14ac:dyDescent="0.25">
      <c r="A487"/>
      <c r="B487"/>
      <c r="C487" s="2"/>
      <c r="D487" s="2"/>
      <c r="E487" s="2"/>
      <c r="F487" s="2"/>
      <c r="G487" s="2"/>
      <c r="H487" s="2"/>
      <c r="I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AA487" s="2"/>
      <c r="AB487" s="2"/>
      <c r="AC487" s="2"/>
      <c r="AD487" s="2"/>
      <c r="AE487" s="2"/>
      <c r="AF487" s="2"/>
      <c r="AG487" s="2"/>
      <c r="AH487" s="2"/>
    </row>
    <row r="488" spans="1:34" s="3" customFormat="1" x14ac:dyDescent="0.25">
      <c r="A488"/>
      <c r="B488"/>
      <c r="C488" s="2"/>
      <c r="D488" s="2"/>
      <c r="E488" s="2"/>
      <c r="F488" s="2"/>
      <c r="G488" s="2"/>
      <c r="H488" s="2"/>
      <c r="I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AA488" s="2"/>
      <c r="AB488" s="2"/>
      <c r="AC488" s="2"/>
      <c r="AD488" s="2"/>
      <c r="AE488" s="2"/>
      <c r="AF488" s="2"/>
      <c r="AG488" s="2"/>
      <c r="AH488" s="2"/>
    </row>
    <row r="489" spans="1:34" s="3" customFormat="1" x14ac:dyDescent="0.25">
      <c r="A489"/>
      <c r="B489"/>
      <c r="C489" s="2"/>
      <c r="D489" s="2"/>
      <c r="E489" s="2"/>
      <c r="F489" s="2"/>
      <c r="G489" s="2"/>
      <c r="H489" s="2"/>
      <c r="I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AA489" s="2"/>
      <c r="AB489" s="2"/>
      <c r="AC489" s="2"/>
      <c r="AD489" s="2"/>
      <c r="AE489" s="2"/>
      <c r="AF489" s="2"/>
      <c r="AG489" s="2"/>
      <c r="AH489" s="2"/>
    </row>
    <row r="490" spans="1:34" s="3" customFormat="1" x14ac:dyDescent="0.25">
      <c r="A490"/>
      <c r="B490"/>
      <c r="C490" s="2"/>
      <c r="D490" s="2"/>
      <c r="E490" s="2"/>
      <c r="F490" s="2"/>
      <c r="G490" s="2"/>
      <c r="H490" s="2"/>
      <c r="I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AA490" s="2"/>
      <c r="AB490" s="2"/>
      <c r="AC490" s="2"/>
      <c r="AD490" s="2"/>
      <c r="AE490" s="2"/>
      <c r="AF490" s="2"/>
      <c r="AG490" s="2"/>
      <c r="AH490" s="2"/>
    </row>
    <row r="491" spans="1:34" s="3" customFormat="1" x14ac:dyDescent="0.25">
      <c r="A491"/>
      <c r="B491"/>
      <c r="C491" s="2"/>
      <c r="D491" s="2"/>
      <c r="E491" s="2"/>
      <c r="F491" s="2"/>
      <c r="G491" s="2"/>
      <c r="H491" s="2"/>
      <c r="I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AA491" s="2"/>
      <c r="AB491" s="2"/>
      <c r="AC491" s="2"/>
      <c r="AD491" s="2"/>
      <c r="AE491" s="2"/>
      <c r="AF491" s="2"/>
      <c r="AG491" s="2"/>
      <c r="AH491" s="2"/>
    </row>
    <row r="492" spans="1:34" s="3" customFormat="1" x14ac:dyDescent="0.25">
      <c r="A492"/>
      <c r="B492"/>
      <c r="C492" s="2"/>
      <c r="D492" s="2"/>
      <c r="E492" s="2"/>
      <c r="F492" s="2"/>
      <c r="G492" s="2"/>
      <c r="H492" s="2"/>
      <c r="I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AA492" s="2"/>
      <c r="AB492" s="2"/>
      <c r="AC492" s="2"/>
      <c r="AD492" s="2"/>
      <c r="AE492" s="2"/>
      <c r="AF492" s="2"/>
      <c r="AG492" s="2"/>
      <c r="AH492" s="2"/>
    </row>
    <row r="493" spans="1:34" s="3" customFormat="1" x14ac:dyDescent="0.25">
      <c r="A493"/>
      <c r="B493"/>
      <c r="C493" s="2"/>
      <c r="D493" s="2"/>
      <c r="E493" s="2"/>
      <c r="F493" s="2"/>
      <c r="G493" s="2"/>
      <c r="H493" s="2"/>
      <c r="I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AA493" s="2"/>
      <c r="AB493" s="2"/>
      <c r="AC493" s="2"/>
      <c r="AD493" s="2"/>
      <c r="AE493" s="2"/>
      <c r="AF493" s="2"/>
      <c r="AG493" s="2"/>
      <c r="AH493" s="2"/>
    </row>
    <row r="494" spans="1:34" s="3" customFormat="1" x14ac:dyDescent="0.25">
      <c r="A494"/>
      <c r="B494"/>
      <c r="C494" s="2"/>
      <c r="D494" s="2"/>
      <c r="E494" s="2"/>
      <c r="F494" s="2"/>
      <c r="G494" s="2"/>
      <c r="H494" s="2"/>
      <c r="I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AA494" s="2"/>
      <c r="AB494" s="2"/>
      <c r="AC494" s="2"/>
      <c r="AD494" s="2"/>
      <c r="AE494" s="2"/>
      <c r="AF494" s="2"/>
      <c r="AG494" s="2"/>
      <c r="AH494" s="2"/>
    </row>
    <row r="495" spans="1:34" s="3" customFormat="1" x14ac:dyDescent="0.25">
      <c r="A495"/>
      <c r="B495"/>
      <c r="C495" s="2"/>
      <c r="D495" s="2"/>
      <c r="E495" s="2"/>
      <c r="F495" s="2"/>
      <c r="G495" s="2"/>
      <c r="H495" s="2"/>
      <c r="I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AA495" s="2"/>
      <c r="AB495" s="2"/>
      <c r="AC495" s="2"/>
      <c r="AD495" s="2"/>
      <c r="AE495" s="2"/>
      <c r="AF495" s="2"/>
      <c r="AG495" s="2"/>
      <c r="AH495" s="2"/>
    </row>
    <row r="496" spans="1:34" s="3" customFormat="1" x14ac:dyDescent="0.25">
      <c r="A496"/>
      <c r="B496"/>
      <c r="C496" s="2"/>
      <c r="D496" s="2"/>
      <c r="E496" s="2"/>
      <c r="F496" s="2"/>
      <c r="G496" s="2"/>
      <c r="H496" s="2"/>
      <c r="I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AA496" s="2"/>
      <c r="AB496" s="2"/>
      <c r="AC496" s="2"/>
      <c r="AD496" s="2"/>
      <c r="AE496" s="2"/>
      <c r="AF496" s="2"/>
      <c r="AG496" s="2"/>
      <c r="AH496" s="2"/>
    </row>
    <row r="497" spans="1:34" s="3" customFormat="1" x14ac:dyDescent="0.25">
      <c r="A497"/>
      <c r="B497"/>
      <c r="C497" s="2"/>
      <c r="D497" s="2"/>
      <c r="E497" s="2"/>
      <c r="F497" s="2"/>
      <c r="G497" s="2"/>
      <c r="H497" s="2"/>
      <c r="I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AA497" s="2"/>
      <c r="AB497" s="2"/>
      <c r="AC497" s="2"/>
      <c r="AD497" s="2"/>
      <c r="AE497" s="2"/>
      <c r="AF497" s="2"/>
      <c r="AG497" s="2"/>
      <c r="AH497" s="2"/>
    </row>
    <row r="498" spans="1:34" s="3" customFormat="1" x14ac:dyDescent="0.25">
      <c r="A498"/>
      <c r="B498"/>
      <c r="C498" s="2"/>
      <c r="D498" s="2"/>
      <c r="E498" s="2"/>
      <c r="F498" s="2"/>
      <c r="G498" s="2"/>
      <c r="H498" s="2"/>
      <c r="I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AA498" s="2"/>
      <c r="AB498" s="2"/>
      <c r="AC498" s="2"/>
      <c r="AD498" s="2"/>
      <c r="AE498" s="2"/>
      <c r="AF498" s="2"/>
      <c r="AG498" s="2"/>
      <c r="AH498" s="2"/>
    </row>
    <row r="499" spans="1:34" s="3" customFormat="1" x14ac:dyDescent="0.25">
      <c r="A499"/>
      <c r="B499"/>
      <c r="C499" s="2"/>
      <c r="D499" s="2"/>
      <c r="E499" s="2"/>
      <c r="F499" s="2"/>
      <c r="G499" s="2"/>
      <c r="H499" s="2"/>
      <c r="I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AA499" s="2"/>
      <c r="AB499" s="2"/>
      <c r="AC499" s="2"/>
      <c r="AD499" s="2"/>
      <c r="AE499" s="2"/>
      <c r="AF499" s="2"/>
      <c r="AG499" s="2"/>
      <c r="AH499" s="2"/>
    </row>
    <row r="500" spans="1:34" s="3" customFormat="1" x14ac:dyDescent="0.25">
      <c r="A500"/>
      <c r="B500"/>
      <c r="C500" s="2"/>
      <c r="D500" s="2"/>
      <c r="E500" s="2"/>
      <c r="F500" s="2"/>
      <c r="G500" s="2"/>
      <c r="H500" s="2"/>
      <c r="I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AA500" s="2"/>
      <c r="AB500" s="2"/>
      <c r="AC500" s="2"/>
      <c r="AD500" s="2"/>
      <c r="AE500" s="2"/>
      <c r="AF500" s="2"/>
      <c r="AG500" s="2"/>
      <c r="AH500" s="2"/>
    </row>
    <row r="501" spans="1:34" s="3" customFormat="1" x14ac:dyDescent="0.25">
      <c r="A501"/>
      <c r="B501"/>
      <c r="C501" s="2"/>
      <c r="D501" s="2"/>
      <c r="E501" s="2"/>
      <c r="F501" s="2"/>
      <c r="G501" s="2"/>
      <c r="H501" s="2"/>
      <c r="I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AA501" s="2"/>
      <c r="AB501" s="2"/>
      <c r="AC501" s="2"/>
      <c r="AD501" s="2"/>
      <c r="AE501" s="2"/>
      <c r="AF501" s="2"/>
      <c r="AG501" s="2"/>
      <c r="AH501" s="2"/>
    </row>
    <row r="502" spans="1:34" s="3" customFormat="1" x14ac:dyDescent="0.25">
      <c r="A502"/>
      <c r="B502"/>
      <c r="C502" s="2"/>
      <c r="D502" s="2"/>
      <c r="E502" s="2"/>
      <c r="F502" s="2"/>
      <c r="G502" s="2"/>
      <c r="H502" s="2"/>
      <c r="I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AA502" s="2"/>
      <c r="AB502" s="2"/>
      <c r="AC502" s="2"/>
      <c r="AD502" s="2"/>
      <c r="AE502" s="2"/>
      <c r="AF502" s="2"/>
      <c r="AG502" s="2"/>
      <c r="AH502" s="2"/>
    </row>
    <row r="503" spans="1:34" s="3" customFormat="1" x14ac:dyDescent="0.25">
      <c r="A503"/>
      <c r="B503"/>
      <c r="C503" s="2"/>
      <c r="D503" s="2"/>
      <c r="E503" s="2"/>
      <c r="F503" s="2"/>
      <c r="G503" s="2"/>
      <c r="H503" s="2"/>
      <c r="I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AA503" s="2"/>
      <c r="AB503" s="2"/>
      <c r="AC503" s="2"/>
      <c r="AD503" s="2"/>
      <c r="AE503" s="2"/>
      <c r="AF503" s="2"/>
      <c r="AG503" s="2"/>
      <c r="AH503" s="2"/>
    </row>
    <row r="504" spans="1:34" s="3" customFormat="1" x14ac:dyDescent="0.25">
      <c r="A504"/>
      <c r="B504"/>
      <c r="C504" s="2"/>
      <c r="D504" s="2"/>
      <c r="E504" s="2"/>
      <c r="F504" s="2"/>
      <c r="G504" s="2"/>
      <c r="H504" s="2"/>
      <c r="I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AA504" s="2"/>
      <c r="AB504" s="2"/>
      <c r="AC504" s="2"/>
      <c r="AD504" s="2"/>
      <c r="AE504" s="2"/>
      <c r="AF504" s="2"/>
      <c r="AG504" s="2"/>
      <c r="AH504" s="2"/>
    </row>
    <row r="505" spans="1:34" s="3" customFormat="1" x14ac:dyDescent="0.25">
      <c r="A505"/>
      <c r="B505"/>
      <c r="C505" s="2"/>
      <c r="D505" s="2"/>
      <c r="E505" s="2"/>
      <c r="F505" s="2"/>
      <c r="G505" s="2"/>
      <c r="H505" s="2"/>
      <c r="I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AA505" s="2"/>
      <c r="AB505" s="2"/>
      <c r="AC505" s="2"/>
      <c r="AD505" s="2"/>
      <c r="AE505" s="2"/>
      <c r="AF505" s="2"/>
      <c r="AG505" s="2"/>
      <c r="AH505" s="2"/>
    </row>
    <row r="506" spans="1:34" s="3" customFormat="1" x14ac:dyDescent="0.25">
      <c r="A506"/>
      <c r="B506"/>
      <c r="C506" s="2"/>
      <c r="D506" s="2"/>
      <c r="E506" s="2"/>
      <c r="F506" s="2"/>
      <c r="G506" s="2"/>
      <c r="H506" s="2"/>
      <c r="I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AA506" s="2"/>
      <c r="AB506" s="2"/>
      <c r="AC506" s="2"/>
      <c r="AD506" s="2"/>
      <c r="AE506" s="2"/>
      <c r="AF506" s="2"/>
      <c r="AG506" s="2"/>
      <c r="AH506" s="2"/>
    </row>
    <row r="507" spans="1:34" s="3" customFormat="1" x14ac:dyDescent="0.25">
      <c r="A507"/>
      <c r="B507"/>
      <c r="C507" s="2"/>
      <c r="D507" s="2"/>
      <c r="E507" s="2"/>
      <c r="F507" s="2"/>
      <c r="G507" s="2"/>
      <c r="H507" s="2"/>
      <c r="I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AA507" s="2"/>
      <c r="AB507" s="2"/>
      <c r="AC507" s="2"/>
      <c r="AD507" s="2"/>
      <c r="AE507" s="2"/>
      <c r="AF507" s="2"/>
      <c r="AG507" s="2"/>
      <c r="AH507" s="2"/>
    </row>
    <row r="508" spans="1:34" s="3" customFormat="1" x14ac:dyDescent="0.25">
      <c r="A508"/>
      <c r="B508"/>
      <c r="C508" s="2"/>
      <c r="D508" s="2"/>
      <c r="E508" s="2"/>
      <c r="F508" s="2"/>
      <c r="G508" s="2"/>
      <c r="H508" s="2"/>
      <c r="I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AA508" s="2"/>
      <c r="AB508" s="2"/>
      <c r="AC508" s="2"/>
      <c r="AD508" s="2"/>
      <c r="AE508" s="2"/>
      <c r="AF508" s="2"/>
      <c r="AG508" s="2"/>
      <c r="AH508" s="2"/>
    </row>
    <row r="509" spans="1:34" s="3" customFormat="1" x14ac:dyDescent="0.25">
      <c r="A509"/>
      <c r="B509"/>
      <c r="C509" s="2"/>
      <c r="D509" s="2"/>
      <c r="E509" s="2"/>
      <c r="F509" s="2"/>
      <c r="G509" s="2"/>
      <c r="H509" s="2"/>
      <c r="I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AA509" s="2"/>
      <c r="AB509" s="2"/>
      <c r="AC509" s="2"/>
      <c r="AD509" s="2"/>
      <c r="AE509" s="2"/>
      <c r="AF509" s="2"/>
      <c r="AG509" s="2"/>
      <c r="AH509" s="2"/>
    </row>
    <row r="510" spans="1:34" s="3" customFormat="1" x14ac:dyDescent="0.25">
      <c r="A510"/>
      <c r="B510"/>
      <c r="C510" s="2"/>
      <c r="D510" s="2"/>
      <c r="E510" s="2"/>
      <c r="F510" s="2"/>
      <c r="G510" s="2"/>
      <c r="H510" s="2"/>
      <c r="I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AA510" s="2"/>
      <c r="AB510" s="2"/>
      <c r="AC510" s="2"/>
      <c r="AD510" s="2"/>
      <c r="AE510" s="2"/>
      <c r="AF510" s="2"/>
      <c r="AG510" s="2"/>
      <c r="AH510" s="2"/>
    </row>
    <row r="511" spans="1:34" s="3" customFormat="1" x14ac:dyDescent="0.25">
      <c r="A511"/>
      <c r="B511"/>
      <c r="C511" s="2"/>
      <c r="D511" s="2"/>
      <c r="E511" s="2"/>
      <c r="F511" s="2"/>
      <c r="G511" s="2"/>
      <c r="H511" s="2"/>
      <c r="I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AA511" s="2"/>
      <c r="AB511" s="2"/>
      <c r="AC511" s="2"/>
      <c r="AD511" s="2"/>
      <c r="AE511" s="2"/>
      <c r="AF511" s="2"/>
      <c r="AG511" s="2"/>
      <c r="AH511" s="2"/>
    </row>
    <row r="512" spans="1:34" s="3" customFormat="1" x14ac:dyDescent="0.25">
      <c r="A512"/>
      <c r="B512"/>
      <c r="C512" s="2"/>
      <c r="D512" s="2"/>
      <c r="E512" s="2"/>
      <c r="F512" s="2"/>
      <c r="G512" s="2"/>
      <c r="H512" s="2"/>
      <c r="I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AA512" s="2"/>
      <c r="AB512" s="2"/>
      <c r="AC512" s="2"/>
      <c r="AD512" s="2"/>
      <c r="AE512" s="2"/>
      <c r="AF512" s="2"/>
      <c r="AG512" s="2"/>
      <c r="AH512" s="2"/>
    </row>
    <row r="513" spans="1:34" s="3" customFormat="1" x14ac:dyDescent="0.25">
      <c r="A513"/>
      <c r="B513"/>
      <c r="C513" s="2"/>
      <c r="D513" s="2"/>
      <c r="E513" s="2"/>
      <c r="F513" s="2"/>
      <c r="G513" s="2"/>
      <c r="H513" s="2"/>
      <c r="I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AA513" s="2"/>
      <c r="AB513" s="2"/>
      <c r="AC513" s="2"/>
      <c r="AD513" s="2"/>
      <c r="AE513" s="2"/>
      <c r="AF513" s="2"/>
      <c r="AG513" s="2"/>
      <c r="AH513" s="2"/>
    </row>
    <row r="514" spans="1:34" s="3" customFormat="1" x14ac:dyDescent="0.25">
      <c r="A514"/>
      <c r="B514"/>
      <c r="C514" s="2"/>
      <c r="D514" s="2"/>
      <c r="E514" s="2"/>
      <c r="F514" s="2"/>
      <c r="G514" s="2"/>
      <c r="H514" s="2"/>
      <c r="I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AA514" s="2"/>
      <c r="AB514" s="2"/>
      <c r="AC514" s="2"/>
      <c r="AD514" s="2"/>
      <c r="AE514" s="2"/>
      <c r="AF514" s="2"/>
      <c r="AG514" s="2"/>
      <c r="AH514" s="2"/>
    </row>
    <row r="515" spans="1:34" s="3" customFormat="1" x14ac:dyDescent="0.25">
      <c r="A515"/>
      <c r="B515"/>
      <c r="C515" s="2"/>
      <c r="D515" s="2"/>
      <c r="E515" s="2"/>
      <c r="F515" s="2"/>
      <c r="G515" s="2"/>
      <c r="H515" s="2"/>
      <c r="I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AA515" s="2"/>
      <c r="AB515" s="2"/>
      <c r="AC515" s="2"/>
      <c r="AD515" s="2"/>
      <c r="AE515" s="2"/>
      <c r="AF515" s="2"/>
      <c r="AG515" s="2"/>
      <c r="AH515" s="2"/>
    </row>
    <row r="516" spans="1:34" s="3" customFormat="1" x14ac:dyDescent="0.25">
      <c r="A516"/>
      <c r="B516"/>
      <c r="C516" s="2"/>
      <c r="D516" s="2"/>
      <c r="E516" s="2"/>
      <c r="F516" s="2"/>
      <c r="G516" s="2"/>
      <c r="H516" s="2"/>
      <c r="I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AA516" s="2"/>
      <c r="AB516" s="2"/>
      <c r="AC516" s="2"/>
      <c r="AD516" s="2"/>
      <c r="AE516" s="2"/>
      <c r="AF516" s="2"/>
      <c r="AG516" s="2"/>
      <c r="AH516" s="2"/>
    </row>
    <row r="517" spans="1:34" s="3" customFormat="1" x14ac:dyDescent="0.25">
      <c r="A517"/>
      <c r="B517"/>
      <c r="C517" s="2"/>
      <c r="D517" s="2"/>
      <c r="E517" s="2"/>
      <c r="F517" s="2"/>
      <c r="G517" s="2"/>
      <c r="H517" s="2"/>
      <c r="I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AA517" s="2"/>
      <c r="AB517" s="2"/>
      <c r="AC517" s="2"/>
      <c r="AD517" s="2"/>
      <c r="AE517" s="2"/>
      <c r="AF517" s="2"/>
      <c r="AG517" s="2"/>
      <c r="AH517" s="2"/>
    </row>
    <row r="518" spans="1:34" s="3" customFormat="1" x14ac:dyDescent="0.25">
      <c r="A518"/>
      <c r="B518"/>
      <c r="C518" s="2"/>
      <c r="D518" s="2"/>
      <c r="E518" s="2"/>
      <c r="F518" s="2"/>
      <c r="G518" s="2"/>
      <c r="H518" s="2"/>
      <c r="I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AA518" s="2"/>
      <c r="AB518" s="2"/>
      <c r="AC518" s="2"/>
      <c r="AD518" s="2"/>
      <c r="AE518" s="2"/>
      <c r="AF518" s="2"/>
      <c r="AG518" s="2"/>
      <c r="AH518" s="2"/>
    </row>
    <row r="519" spans="1:34" s="3" customFormat="1" x14ac:dyDescent="0.25">
      <c r="A519"/>
      <c r="B519"/>
      <c r="C519" s="2"/>
      <c r="D519" s="2"/>
      <c r="E519" s="2"/>
      <c r="F519" s="2"/>
      <c r="G519" s="2"/>
      <c r="H519" s="2"/>
      <c r="I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AA519" s="2"/>
      <c r="AB519" s="2"/>
      <c r="AC519" s="2"/>
      <c r="AD519" s="2"/>
      <c r="AE519" s="2"/>
      <c r="AF519" s="2"/>
      <c r="AG519" s="2"/>
      <c r="AH519" s="2"/>
    </row>
    <row r="520" spans="1:34" s="3" customFormat="1" x14ac:dyDescent="0.25">
      <c r="A520"/>
      <c r="B520"/>
      <c r="C520" s="2"/>
      <c r="D520" s="2"/>
      <c r="E520" s="2"/>
      <c r="F520" s="2"/>
      <c r="G520" s="2"/>
      <c r="H520" s="2"/>
      <c r="I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AA520" s="2"/>
      <c r="AB520" s="2"/>
      <c r="AC520" s="2"/>
      <c r="AD520" s="2"/>
      <c r="AE520" s="2"/>
      <c r="AF520" s="2"/>
      <c r="AG520" s="2"/>
      <c r="AH520" s="2"/>
    </row>
    <row r="521" spans="1:34" s="3" customFormat="1" x14ac:dyDescent="0.25">
      <c r="A521"/>
      <c r="B521"/>
      <c r="C521" s="2"/>
      <c r="D521" s="2"/>
      <c r="E521" s="2"/>
      <c r="F521" s="2"/>
      <c r="G521" s="2"/>
      <c r="H521" s="2"/>
      <c r="I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AA521" s="2"/>
      <c r="AB521" s="2"/>
      <c r="AC521" s="2"/>
      <c r="AD521" s="2"/>
      <c r="AE521" s="2"/>
      <c r="AF521" s="2"/>
      <c r="AG521" s="2"/>
      <c r="AH521" s="2"/>
    </row>
    <row r="522" spans="1:34" s="3" customFormat="1" x14ac:dyDescent="0.25">
      <c r="A522"/>
      <c r="B522"/>
      <c r="C522" s="2"/>
      <c r="D522" s="2"/>
      <c r="E522" s="2"/>
      <c r="F522" s="2"/>
      <c r="G522" s="2"/>
      <c r="H522" s="2"/>
      <c r="I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AA522" s="2"/>
      <c r="AB522" s="2"/>
      <c r="AC522" s="2"/>
      <c r="AD522" s="2"/>
      <c r="AE522" s="2"/>
      <c r="AF522" s="2"/>
      <c r="AG522" s="2"/>
      <c r="AH522" s="2"/>
    </row>
    <row r="523" spans="1:34" s="3" customFormat="1" x14ac:dyDescent="0.25">
      <c r="A523"/>
      <c r="B523"/>
      <c r="C523" s="2"/>
      <c r="D523" s="2"/>
      <c r="E523" s="2"/>
      <c r="F523" s="2"/>
      <c r="G523" s="2"/>
      <c r="H523" s="2"/>
      <c r="I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AA523" s="2"/>
      <c r="AB523" s="2"/>
      <c r="AC523" s="2"/>
      <c r="AD523" s="2"/>
      <c r="AE523" s="2"/>
      <c r="AF523" s="2"/>
      <c r="AG523" s="2"/>
      <c r="AH523" s="2"/>
    </row>
    <row r="524" spans="1:34" s="3" customFormat="1" x14ac:dyDescent="0.25">
      <c r="A524"/>
      <c r="B524"/>
      <c r="C524" s="2"/>
      <c r="D524" s="2"/>
      <c r="E524" s="2"/>
      <c r="F524" s="2"/>
      <c r="G524" s="2"/>
      <c r="H524" s="2"/>
      <c r="I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AA524" s="2"/>
      <c r="AB524" s="2"/>
      <c r="AC524" s="2"/>
      <c r="AD524" s="2"/>
      <c r="AE524" s="2"/>
      <c r="AF524" s="2"/>
      <c r="AG524" s="2"/>
      <c r="AH524" s="2"/>
    </row>
    <row r="525" spans="1:34" s="3" customFormat="1" x14ac:dyDescent="0.25">
      <c r="A525"/>
      <c r="B525"/>
      <c r="C525" s="2"/>
      <c r="D525" s="2"/>
      <c r="E525" s="2"/>
      <c r="F525" s="2"/>
      <c r="G525" s="2"/>
      <c r="H525" s="2"/>
      <c r="I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AA525" s="2"/>
      <c r="AB525" s="2"/>
      <c r="AC525" s="2"/>
      <c r="AD525" s="2"/>
      <c r="AE525" s="2"/>
      <c r="AF525" s="2"/>
      <c r="AG525" s="2"/>
      <c r="AH525" s="2"/>
    </row>
    <row r="526" spans="1:34" s="3" customFormat="1" x14ac:dyDescent="0.25">
      <c r="A526"/>
      <c r="B526"/>
      <c r="C526" s="2"/>
      <c r="D526" s="2"/>
      <c r="E526" s="2"/>
      <c r="F526" s="2"/>
      <c r="G526" s="2"/>
      <c r="H526" s="2"/>
      <c r="I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AA526" s="2"/>
      <c r="AB526" s="2"/>
      <c r="AC526" s="2"/>
      <c r="AD526" s="2"/>
      <c r="AE526" s="2"/>
      <c r="AF526" s="2"/>
      <c r="AG526" s="2"/>
      <c r="AH526" s="2"/>
    </row>
    <row r="527" spans="1:34" s="3" customFormat="1" x14ac:dyDescent="0.25">
      <c r="A527"/>
      <c r="B527"/>
      <c r="C527" s="2"/>
      <c r="D527" s="2"/>
      <c r="E527" s="2"/>
      <c r="F527" s="2"/>
      <c r="G527" s="2"/>
      <c r="H527" s="2"/>
      <c r="I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AA527" s="2"/>
      <c r="AB527" s="2"/>
      <c r="AC527" s="2"/>
      <c r="AD527" s="2"/>
      <c r="AE527" s="2"/>
      <c r="AF527" s="2"/>
      <c r="AG527" s="2"/>
      <c r="AH527" s="2"/>
    </row>
    <row r="528" spans="1:34" s="3" customFormat="1" x14ac:dyDescent="0.25">
      <c r="A528"/>
      <c r="B528"/>
      <c r="C528" s="2"/>
      <c r="D528" s="2"/>
      <c r="E528" s="2"/>
      <c r="F528" s="2"/>
      <c r="G528" s="2"/>
      <c r="H528" s="2"/>
      <c r="I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AA528" s="2"/>
      <c r="AB528" s="2"/>
      <c r="AC528" s="2"/>
      <c r="AD528" s="2"/>
      <c r="AE528" s="2"/>
      <c r="AF528" s="2"/>
      <c r="AG528" s="2"/>
      <c r="AH528" s="2"/>
    </row>
    <row r="529" spans="1:34" s="3" customFormat="1" x14ac:dyDescent="0.25">
      <c r="A529"/>
      <c r="B529"/>
      <c r="C529" s="2"/>
      <c r="D529" s="2"/>
      <c r="E529" s="2"/>
      <c r="F529" s="2"/>
      <c r="G529" s="2"/>
      <c r="H529" s="2"/>
      <c r="I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AA529" s="2"/>
      <c r="AB529" s="2"/>
      <c r="AC529" s="2"/>
      <c r="AD529" s="2"/>
      <c r="AE529" s="2"/>
      <c r="AF529" s="2"/>
      <c r="AG529" s="2"/>
      <c r="AH529" s="2"/>
    </row>
    <row r="530" spans="1:34" s="3" customFormat="1" x14ac:dyDescent="0.25">
      <c r="A530"/>
      <c r="B530"/>
      <c r="C530" s="2"/>
      <c r="D530" s="2"/>
      <c r="E530" s="2"/>
      <c r="F530" s="2"/>
      <c r="G530" s="2"/>
      <c r="H530" s="2"/>
      <c r="I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AA530" s="2"/>
      <c r="AB530" s="2"/>
      <c r="AC530" s="2"/>
      <c r="AD530" s="2"/>
      <c r="AE530" s="2"/>
      <c r="AF530" s="2"/>
      <c r="AG530" s="2"/>
      <c r="AH530" s="2"/>
    </row>
    <row r="531" spans="1:34" s="3" customFormat="1" x14ac:dyDescent="0.25">
      <c r="A531"/>
      <c r="B531"/>
      <c r="C531" s="2"/>
      <c r="D531" s="2"/>
      <c r="E531" s="2"/>
      <c r="F531" s="2"/>
      <c r="G531" s="2"/>
      <c r="H531" s="2"/>
      <c r="I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AA531" s="2"/>
      <c r="AB531" s="2"/>
      <c r="AC531" s="2"/>
      <c r="AD531" s="2"/>
      <c r="AE531" s="2"/>
      <c r="AF531" s="2"/>
      <c r="AG531" s="2"/>
      <c r="AH531" s="2"/>
    </row>
    <row r="532" spans="1:34" s="3" customFormat="1" x14ac:dyDescent="0.25">
      <c r="A532"/>
      <c r="B532"/>
      <c r="C532" s="2"/>
      <c r="D532" s="2"/>
      <c r="E532" s="2"/>
      <c r="F532" s="2"/>
      <c r="G532" s="2"/>
      <c r="H532" s="2"/>
      <c r="I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AA532" s="2"/>
      <c r="AB532" s="2"/>
      <c r="AC532" s="2"/>
      <c r="AD532" s="2"/>
      <c r="AE532" s="2"/>
      <c r="AF532" s="2"/>
      <c r="AG532" s="2"/>
      <c r="AH532" s="2"/>
    </row>
    <row r="533" spans="1:34" s="3" customFormat="1" x14ac:dyDescent="0.25">
      <c r="A533"/>
      <c r="B533"/>
      <c r="C533" s="2"/>
      <c r="D533" s="2"/>
      <c r="E533" s="2"/>
      <c r="F533" s="2"/>
      <c r="G533" s="2"/>
      <c r="H533" s="2"/>
      <c r="I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AA533" s="2"/>
      <c r="AB533" s="2"/>
      <c r="AC533" s="2"/>
      <c r="AD533" s="2"/>
      <c r="AE533" s="2"/>
      <c r="AF533" s="2"/>
      <c r="AG533" s="2"/>
      <c r="AH533" s="2"/>
    </row>
    <row r="534" spans="1:34" s="3" customFormat="1" x14ac:dyDescent="0.25">
      <c r="A534"/>
      <c r="B534"/>
      <c r="C534" s="2"/>
      <c r="D534" s="2"/>
      <c r="E534" s="2"/>
      <c r="F534" s="2"/>
      <c r="G534" s="2"/>
      <c r="H534" s="2"/>
      <c r="I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AA534" s="2"/>
      <c r="AB534" s="2"/>
      <c r="AC534" s="2"/>
      <c r="AD534" s="2"/>
      <c r="AE534" s="2"/>
      <c r="AF534" s="2"/>
      <c r="AG534" s="2"/>
      <c r="AH534" s="2"/>
    </row>
    <row r="535" spans="1:34" s="3" customFormat="1" x14ac:dyDescent="0.25">
      <c r="A535"/>
      <c r="B535"/>
      <c r="C535" s="2"/>
      <c r="D535" s="2"/>
      <c r="E535" s="2"/>
      <c r="F535" s="2"/>
      <c r="G535" s="2"/>
      <c r="H535" s="2"/>
      <c r="I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AA535" s="2"/>
      <c r="AB535" s="2"/>
      <c r="AC535" s="2"/>
      <c r="AD535" s="2"/>
      <c r="AE535" s="2"/>
      <c r="AF535" s="2"/>
      <c r="AG535" s="2"/>
      <c r="AH535" s="2"/>
    </row>
    <row r="536" spans="1:34" s="3" customFormat="1" x14ac:dyDescent="0.25">
      <c r="A536"/>
      <c r="B536"/>
      <c r="C536" s="2"/>
      <c r="D536" s="2"/>
      <c r="E536" s="2"/>
      <c r="F536" s="2"/>
      <c r="G536" s="2"/>
      <c r="H536" s="2"/>
      <c r="I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AA536" s="2"/>
      <c r="AB536" s="2"/>
      <c r="AC536" s="2"/>
      <c r="AD536" s="2"/>
      <c r="AE536" s="2"/>
      <c r="AF536" s="2"/>
      <c r="AG536" s="2"/>
      <c r="AH536" s="2"/>
    </row>
    <row r="537" spans="1:34" s="3" customFormat="1" x14ac:dyDescent="0.25">
      <c r="A537"/>
      <c r="B537"/>
      <c r="C537" s="2"/>
      <c r="D537" s="2"/>
      <c r="E537" s="2"/>
      <c r="F537" s="2"/>
      <c r="G537" s="2"/>
      <c r="H537" s="2"/>
      <c r="I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AA537" s="2"/>
      <c r="AB537" s="2"/>
      <c r="AC537" s="2"/>
      <c r="AD537" s="2"/>
      <c r="AE537" s="2"/>
      <c r="AF537" s="2"/>
      <c r="AG537" s="2"/>
      <c r="AH537" s="2"/>
    </row>
    <row r="538" spans="1:34" s="3" customFormat="1" x14ac:dyDescent="0.25">
      <c r="A538"/>
      <c r="B538"/>
      <c r="C538" s="2"/>
      <c r="D538" s="2"/>
      <c r="E538" s="2"/>
      <c r="F538" s="2"/>
      <c r="G538" s="2"/>
      <c r="H538" s="2"/>
      <c r="I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AA538" s="2"/>
      <c r="AB538" s="2"/>
      <c r="AC538" s="2"/>
      <c r="AD538" s="2"/>
      <c r="AE538" s="2"/>
      <c r="AF538" s="2"/>
      <c r="AG538" s="2"/>
      <c r="AH538" s="2"/>
    </row>
    <row r="539" spans="1:34" s="3" customFormat="1" x14ac:dyDescent="0.25">
      <c r="A539"/>
      <c r="B539"/>
      <c r="C539" s="2"/>
      <c r="D539" s="2"/>
      <c r="E539" s="2"/>
      <c r="F539" s="2"/>
      <c r="G539" s="2"/>
      <c r="H539" s="2"/>
      <c r="I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AA539" s="2"/>
      <c r="AB539" s="2"/>
      <c r="AC539" s="2"/>
      <c r="AD539" s="2"/>
      <c r="AE539" s="2"/>
      <c r="AF539" s="2"/>
      <c r="AG539" s="2"/>
      <c r="AH539" s="2"/>
    </row>
    <row r="540" spans="1:34" s="3" customFormat="1" x14ac:dyDescent="0.25">
      <c r="A540"/>
      <c r="B540"/>
      <c r="C540" s="2"/>
      <c r="D540" s="2"/>
      <c r="E540" s="2"/>
      <c r="F540" s="2"/>
      <c r="G540" s="2"/>
      <c r="H540" s="2"/>
      <c r="I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AA540" s="2"/>
      <c r="AB540" s="2"/>
      <c r="AC540" s="2"/>
      <c r="AD540" s="2"/>
      <c r="AE540" s="2"/>
      <c r="AF540" s="2"/>
      <c r="AG540" s="2"/>
      <c r="AH540" s="2"/>
    </row>
    <row r="541" spans="1:34" s="3" customFormat="1" x14ac:dyDescent="0.25">
      <c r="A541"/>
      <c r="B541"/>
      <c r="C541" s="2"/>
      <c r="D541" s="2"/>
      <c r="E541" s="2"/>
      <c r="F541" s="2"/>
      <c r="G541" s="2"/>
      <c r="H541" s="2"/>
      <c r="I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AA541" s="2"/>
      <c r="AB541" s="2"/>
      <c r="AC541" s="2"/>
      <c r="AD541" s="2"/>
      <c r="AE541" s="2"/>
      <c r="AF541" s="2"/>
      <c r="AG541" s="2"/>
      <c r="AH541" s="2"/>
    </row>
    <row r="542" spans="1:34" s="3" customFormat="1" x14ac:dyDescent="0.25">
      <c r="A542"/>
      <c r="B542"/>
      <c r="C542" s="2"/>
      <c r="D542" s="2"/>
      <c r="E542" s="2"/>
      <c r="F542" s="2"/>
      <c r="G542" s="2"/>
      <c r="H542" s="2"/>
      <c r="I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AA542" s="2"/>
      <c r="AB542" s="2"/>
      <c r="AC542" s="2"/>
      <c r="AD542" s="2"/>
      <c r="AE542" s="2"/>
      <c r="AF542" s="2"/>
      <c r="AG542" s="2"/>
      <c r="AH542" s="2"/>
    </row>
    <row r="543" spans="1:34" s="3" customFormat="1" x14ac:dyDescent="0.25">
      <c r="A543"/>
      <c r="B543"/>
      <c r="C543" s="2"/>
      <c r="D543" s="2"/>
      <c r="E543" s="2"/>
      <c r="F543" s="2"/>
      <c r="G543" s="2"/>
      <c r="H543" s="2"/>
      <c r="I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AA543" s="2"/>
      <c r="AB543" s="2"/>
      <c r="AC543" s="2"/>
      <c r="AD543" s="2"/>
      <c r="AE543" s="2"/>
      <c r="AF543" s="2"/>
      <c r="AG543" s="2"/>
      <c r="AH543" s="2"/>
    </row>
    <row r="544" spans="1:34" s="3" customFormat="1" x14ac:dyDescent="0.25">
      <c r="A544"/>
      <c r="B544"/>
      <c r="C544" s="2"/>
      <c r="D544" s="2"/>
      <c r="E544" s="2"/>
      <c r="F544" s="2"/>
      <c r="G544" s="2"/>
      <c r="H544" s="2"/>
      <c r="I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AA544" s="2"/>
      <c r="AB544" s="2"/>
      <c r="AC544" s="2"/>
      <c r="AD544" s="2"/>
      <c r="AE544" s="2"/>
      <c r="AF544" s="2"/>
      <c r="AG544" s="2"/>
      <c r="AH544" s="2"/>
    </row>
    <row r="545" spans="1:34" s="3" customFormat="1" x14ac:dyDescent="0.25">
      <c r="A545"/>
      <c r="B545"/>
      <c r="C545" s="2"/>
      <c r="D545" s="2"/>
      <c r="E545" s="2"/>
      <c r="F545" s="2"/>
      <c r="G545" s="2"/>
      <c r="H545" s="2"/>
      <c r="I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AA545" s="2"/>
      <c r="AB545" s="2"/>
      <c r="AC545" s="2"/>
      <c r="AD545" s="2"/>
      <c r="AE545" s="2"/>
      <c r="AF545" s="2"/>
      <c r="AG545" s="2"/>
      <c r="AH545" s="2"/>
    </row>
    <row r="546" spans="1:34" s="3" customFormat="1" x14ac:dyDescent="0.25">
      <c r="A546"/>
      <c r="B546"/>
      <c r="C546" s="2"/>
      <c r="D546" s="2"/>
      <c r="E546" s="2"/>
      <c r="F546" s="2"/>
      <c r="G546" s="2"/>
      <c r="H546" s="2"/>
      <c r="I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AA546" s="2"/>
      <c r="AB546" s="2"/>
      <c r="AC546" s="2"/>
      <c r="AD546" s="2"/>
      <c r="AE546" s="2"/>
      <c r="AF546" s="2"/>
      <c r="AG546" s="2"/>
      <c r="AH546" s="2"/>
    </row>
    <row r="547" spans="1:34" s="3" customFormat="1" x14ac:dyDescent="0.25">
      <c r="A547"/>
      <c r="B547"/>
      <c r="C547" s="2"/>
      <c r="D547" s="2"/>
      <c r="E547" s="2"/>
      <c r="F547" s="2"/>
      <c r="G547" s="2"/>
      <c r="H547" s="2"/>
      <c r="I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AA547" s="2"/>
      <c r="AB547" s="2"/>
      <c r="AC547" s="2"/>
      <c r="AD547" s="2"/>
      <c r="AE547" s="2"/>
      <c r="AF547" s="2"/>
      <c r="AG547" s="2"/>
      <c r="AH547" s="2"/>
    </row>
    <row r="548" spans="1:34" s="3" customFormat="1" x14ac:dyDescent="0.25">
      <c r="A548"/>
      <c r="B548"/>
      <c r="C548" s="2"/>
      <c r="D548" s="2"/>
      <c r="E548" s="2"/>
      <c r="F548" s="2"/>
      <c r="G548" s="2"/>
      <c r="H548" s="2"/>
      <c r="I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AA548" s="2"/>
      <c r="AB548" s="2"/>
      <c r="AC548" s="2"/>
      <c r="AD548" s="2"/>
      <c r="AE548" s="2"/>
      <c r="AF548" s="2"/>
      <c r="AG548" s="2"/>
      <c r="AH548" s="2"/>
    </row>
    <row r="549" spans="1:34" s="3" customFormat="1" x14ac:dyDescent="0.25">
      <c r="A549"/>
      <c r="B549"/>
      <c r="C549" s="2"/>
      <c r="D549" s="2"/>
      <c r="E549" s="2"/>
      <c r="F549" s="2"/>
      <c r="G549" s="2"/>
      <c r="H549" s="2"/>
      <c r="I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AA549" s="2"/>
      <c r="AB549" s="2"/>
      <c r="AC549" s="2"/>
      <c r="AD549" s="2"/>
      <c r="AE549" s="2"/>
      <c r="AF549" s="2"/>
      <c r="AG549" s="2"/>
      <c r="AH549" s="2"/>
    </row>
    <row r="550" spans="1:34" s="3" customFormat="1" x14ac:dyDescent="0.25">
      <c r="A550"/>
      <c r="B550"/>
      <c r="C550" s="2"/>
      <c r="D550" s="2"/>
      <c r="E550" s="2"/>
      <c r="F550" s="2"/>
      <c r="G550" s="2"/>
      <c r="H550" s="2"/>
      <c r="I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AA550" s="2"/>
      <c r="AB550" s="2"/>
      <c r="AC550" s="2"/>
      <c r="AD550" s="2"/>
      <c r="AE550" s="2"/>
      <c r="AF550" s="2"/>
      <c r="AG550" s="2"/>
      <c r="AH550" s="2"/>
    </row>
    <row r="551" spans="1:34" s="3" customFormat="1" x14ac:dyDescent="0.25">
      <c r="A551"/>
      <c r="B551"/>
      <c r="C551" s="2"/>
      <c r="D551" s="2"/>
      <c r="E551" s="2"/>
      <c r="F551" s="2"/>
      <c r="G551" s="2"/>
      <c r="H551" s="2"/>
      <c r="I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AA551" s="2"/>
      <c r="AB551" s="2"/>
      <c r="AC551" s="2"/>
      <c r="AD551" s="2"/>
      <c r="AE551" s="2"/>
      <c r="AF551" s="2"/>
      <c r="AG551" s="2"/>
      <c r="AH551" s="2"/>
    </row>
    <row r="552" spans="1:34" s="3" customFormat="1" x14ac:dyDescent="0.25">
      <c r="A552"/>
      <c r="B552"/>
      <c r="C552" s="2"/>
      <c r="D552" s="2"/>
      <c r="E552" s="2"/>
      <c r="F552" s="2"/>
      <c r="G552" s="2"/>
      <c r="H552" s="2"/>
      <c r="I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AA552" s="2"/>
      <c r="AB552" s="2"/>
      <c r="AC552" s="2"/>
      <c r="AD552" s="2"/>
      <c r="AE552" s="2"/>
      <c r="AF552" s="2"/>
      <c r="AG552" s="2"/>
      <c r="AH552" s="2"/>
    </row>
    <row r="553" spans="1:34" s="3" customFormat="1" x14ac:dyDescent="0.25">
      <c r="A553"/>
      <c r="B553"/>
      <c r="C553" s="2"/>
      <c r="D553" s="2"/>
      <c r="E553" s="2"/>
      <c r="F553" s="2"/>
      <c r="G553" s="2"/>
      <c r="H553" s="2"/>
      <c r="I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AA553" s="2"/>
      <c r="AB553" s="2"/>
      <c r="AC553" s="2"/>
      <c r="AD553" s="2"/>
      <c r="AE553" s="2"/>
      <c r="AF553" s="2"/>
      <c r="AG553" s="2"/>
      <c r="AH553" s="2"/>
    </row>
    <row r="554" spans="1:34" s="3" customFormat="1" x14ac:dyDescent="0.25">
      <c r="A554"/>
      <c r="B554"/>
      <c r="C554" s="2"/>
      <c r="D554" s="2"/>
      <c r="E554" s="2"/>
      <c r="F554" s="2"/>
      <c r="G554" s="2"/>
      <c r="H554" s="2"/>
      <c r="I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AA554" s="2"/>
      <c r="AB554" s="2"/>
      <c r="AC554" s="2"/>
      <c r="AD554" s="2"/>
      <c r="AE554" s="2"/>
      <c r="AF554" s="2"/>
      <c r="AG554" s="2"/>
      <c r="AH554" s="2"/>
    </row>
    <row r="555" spans="1:34" s="3" customFormat="1" x14ac:dyDescent="0.25">
      <c r="A555"/>
      <c r="B555"/>
      <c r="C555" s="2"/>
      <c r="D555" s="2"/>
      <c r="E555" s="2"/>
      <c r="F555" s="2"/>
      <c r="G555" s="2"/>
      <c r="H555" s="2"/>
      <c r="I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AA555" s="2"/>
      <c r="AB555" s="2"/>
      <c r="AC555" s="2"/>
      <c r="AD555" s="2"/>
      <c r="AE555" s="2"/>
      <c r="AF555" s="2"/>
      <c r="AG555" s="2"/>
      <c r="AH555" s="2"/>
    </row>
    <row r="556" spans="1:34" s="3" customFormat="1" x14ac:dyDescent="0.25">
      <c r="A556"/>
      <c r="B556"/>
      <c r="C556" s="2"/>
      <c r="D556" s="2"/>
      <c r="E556" s="2"/>
      <c r="F556" s="2"/>
      <c r="G556" s="2"/>
      <c r="H556" s="2"/>
      <c r="I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AA556" s="2"/>
      <c r="AB556" s="2"/>
      <c r="AC556" s="2"/>
      <c r="AD556" s="2"/>
      <c r="AE556" s="2"/>
      <c r="AF556" s="2"/>
      <c r="AG556" s="2"/>
      <c r="AH556" s="2"/>
    </row>
    <row r="557" spans="1:34" s="3" customFormat="1" x14ac:dyDescent="0.25">
      <c r="A557"/>
      <c r="B557"/>
      <c r="C557" s="2"/>
      <c r="D557" s="2"/>
      <c r="E557" s="2"/>
      <c r="F557" s="2"/>
      <c r="G557" s="2"/>
      <c r="H557" s="2"/>
      <c r="I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AA557" s="2"/>
      <c r="AB557" s="2"/>
      <c r="AC557" s="2"/>
      <c r="AD557" s="2"/>
      <c r="AE557" s="2"/>
      <c r="AF557" s="2"/>
      <c r="AG557" s="2"/>
      <c r="AH557" s="2"/>
    </row>
    <row r="558" spans="1:34" s="3" customFormat="1" x14ac:dyDescent="0.25">
      <c r="A558"/>
      <c r="B558"/>
      <c r="C558" s="2"/>
      <c r="D558" s="2"/>
      <c r="E558" s="2"/>
      <c r="F558" s="2"/>
      <c r="G558" s="2"/>
      <c r="H558" s="2"/>
      <c r="I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AA558" s="2"/>
      <c r="AB558" s="2"/>
      <c r="AC558" s="2"/>
      <c r="AD558" s="2"/>
      <c r="AE558" s="2"/>
      <c r="AF558" s="2"/>
      <c r="AG558" s="2"/>
      <c r="AH558" s="2"/>
    </row>
    <row r="559" spans="1:34" s="3" customFormat="1" x14ac:dyDescent="0.25">
      <c r="A559"/>
      <c r="B559"/>
      <c r="C559" s="2"/>
      <c r="D559" s="2"/>
      <c r="E559" s="2"/>
      <c r="F559" s="2"/>
      <c r="G559" s="2"/>
      <c r="H559" s="2"/>
      <c r="I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AA559" s="2"/>
      <c r="AB559" s="2"/>
      <c r="AC559" s="2"/>
      <c r="AD559" s="2"/>
      <c r="AE559" s="2"/>
      <c r="AF559" s="2"/>
      <c r="AG559" s="2"/>
      <c r="AH559" s="2"/>
    </row>
    <row r="560" spans="1:34" s="3" customFormat="1" x14ac:dyDescent="0.25">
      <c r="A560"/>
      <c r="B560"/>
      <c r="C560" s="2"/>
      <c r="D560" s="2"/>
      <c r="E560" s="2"/>
      <c r="F560" s="2"/>
      <c r="G560" s="2"/>
      <c r="H560" s="2"/>
      <c r="I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AA560" s="2"/>
      <c r="AB560" s="2"/>
      <c r="AC560" s="2"/>
      <c r="AD560" s="2"/>
      <c r="AE560" s="2"/>
      <c r="AF560" s="2"/>
      <c r="AG560" s="2"/>
      <c r="AH560" s="2"/>
    </row>
    <row r="561" spans="1:34" s="3" customFormat="1" x14ac:dyDescent="0.25">
      <c r="A561"/>
      <c r="B561"/>
      <c r="C561" s="2"/>
      <c r="D561" s="2"/>
      <c r="E561" s="2"/>
      <c r="F561" s="2"/>
      <c r="G561" s="2"/>
      <c r="H561" s="2"/>
      <c r="I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AA561" s="2"/>
      <c r="AB561" s="2"/>
      <c r="AC561" s="2"/>
      <c r="AD561" s="2"/>
      <c r="AE561" s="2"/>
      <c r="AF561" s="2"/>
      <c r="AG561" s="2"/>
      <c r="AH561" s="2"/>
    </row>
    <row r="562" spans="1:34" s="3" customFormat="1" x14ac:dyDescent="0.25">
      <c r="A562"/>
      <c r="B562"/>
      <c r="C562" s="2"/>
      <c r="D562" s="2"/>
      <c r="E562" s="2"/>
      <c r="F562" s="2"/>
      <c r="G562" s="2"/>
      <c r="H562" s="2"/>
      <c r="I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AA562" s="2"/>
      <c r="AB562" s="2"/>
      <c r="AC562" s="2"/>
      <c r="AD562" s="2"/>
      <c r="AE562" s="2"/>
      <c r="AF562" s="2"/>
      <c r="AG562" s="2"/>
      <c r="AH562" s="2"/>
    </row>
    <row r="563" spans="1:34" s="3" customFormat="1" x14ac:dyDescent="0.25">
      <c r="A563"/>
      <c r="B563"/>
      <c r="C563" s="2"/>
      <c r="D563" s="2"/>
      <c r="E563" s="2"/>
      <c r="F563" s="2"/>
      <c r="G563" s="2"/>
      <c r="H563" s="2"/>
      <c r="I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AA563" s="2"/>
      <c r="AB563" s="2"/>
      <c r="AC563" s="2"/>
      <c r="AD563" s="2"/>
      <c r="AE563" s="2"/>
      <c r="AF563" s="2"/>
      <c r="AG563" s="2"/>
      <c r="AH563" s="2"/>
    </row>
    <row r="564" spans="1:34" s="3" customFormat="1" x14ac:dyDescent="0.25">
      <c r="A564"/>
      <c r="B564"/>
      <c r="C564" s="2"/>
      <c r="D564" s="2"/>
      <c r="E564" s="2"/>
      <c r="F564" s="2"/>
      <c r="G564" s="2"/>
      <c r="H564" s="2"/>
      <c r="I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AA564" s="2"/>
      <c r="AB564" s="2"/>
      <c r="AC564" s="2"/>
      <c r="AD564" s="2"/>
      <c r="AE564" s="2"/>
      <c r="AF564" s="2"/>
      <c r="AG564" s="2"/>
      <c r="AH564" s="2"/>
    </row>
    <row r="565" spans="1:34" s="3" customFormat="1" x14ac:dyDescent="0.25">
      <c r="A565"/>
      <c r="B565"/>
      <c r="C565" s="2"/>
      <c r="D565" s="2"/>
      <c r="E565" s="2"/>
      <c r="F565" s="2"/>
      <c r="G565" s="2"/>
      <c r="H565" s="2"/>
      <c r="I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AA565" s="2"/>
      <c r="AB565" s="2"/>
      <c r="AC565" s="2"/>
      <c r="AD565" s="2"/>
      <c r="AE565" s="2"/>
      <c r="AF565" s="2"/>
      <c r="AG565" s="2"/>
      <c r="AH565" s="2"/>
    </row>
    <row r="566" spans="1:34" s="3" customFormat="1" x14ac:dyDescent="0.25">
      <c r="A566"/>
      <c r="B566"/>
      <c r="C566" s="2"/>
      <c r="D566" s="2"/>
      <c r="E566" s="2"/>
      <c r="F566" s="2"/>
      <c r="G566" s="2"/>
      <c r="H566" s="2"/>
      <c r="I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AA566" s="2"/>
      <c r="AB566" s="2"/>
      <c r="AC566" s="2"/>
      <c r="AD566" s="2"/>
      <c r="AE566" s="2"/>
      <c r="AF566" s="2"/>
      <c r="AG566" s="2"/>
      <c r="AH566" s="2"/>
    </row>
    <row r="567" spans="1:34" s="3" customFormat="1" x14ac:dyDescent="0.25">
      <c r="A567"/>
      <c r="B567"/>
      <c r="C567" s="2"/>
      <c r="D567" s="2"/>
      <c r="E567" s="2"/>
      <c r="F567" s="2"/>
      <c r="G567" s="2"/>
      <c r="H567" s="2"/>
      <c r="I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AA567" s="2"/>
      <c r="AB567" s="2"/>
      <c r="AC567" s="2"/>
      <c r="AD567" s="2"/>
      <c r="AE567" s="2"/>
      <c r="AF567" s="2"/>
      <c r="AG567" s="2"/>
      <c r="AH567" s="2"/>
    </row>
    <row r="568" spans="1:34" s="3" customFormat="1" x14ac:dyDescent="0.25">
      <c r="A568"/>
      <c r="B568"/>
      <c r="C568" s="2"/>
      <c r="D568" s="2"/>
      <c r="E568" s="2"/>
      <c r="F568" s="2"/>
      <c r="G568" s="2"/>
      <c r="H568" s="2"/>
      <c r="I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AA568" s="2"/>
      <c r="AB568" s="2"/>
      <c r="AC568" s="2"/>
      <c r="AD568" s="2"/>
      <c r="AE568" s="2"/>
      <c r="AF568" s="2"/>
      <c r="AG568" s="2"/>
      <c r="AH568" s="2"/>
    </row>
    <row r="569" spans="1:34" s="3" customFormat="1" x14ac:dyDescent="0.25">
      <c r="A569"/>
      <c r="B569"/>
      <c r="C569" s="2"/>
      <c r="D569" s="2"/>
      <c r="E569" s="2"/>
      <c r="F569" s="2"/>
      <c r="G569" s="2"/>
      <c r="H569" s="2"/>
      <c r="I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AA569" s="2"/>
      <c r="AB569" s="2"/>
      <c r="AC569" s="2"/>
      <c r="AD569" s="2"/>
      <c r="AE569" s="2"/>
      <c r="AF569" s="2"/>
      <c r="AG569" s="2"/>
      <c r="AH569" s="2"/>
    </row>
    <row r="570" spans="1:34" s="3" customFormat="1" x14ac:dyDescent="0.25">
      <c r="A570"/>
      <c r="B570"/>
      <c r="C570" s="2"/>
      <c r="D570" s="2"/>
      <c r="E570" s="2"/>
      <c r="F570" s="2"/>
      <c r="G570" s="2"/>
      <c r="H570" s="2"/>
      <c r="I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AA570" s="2"/>
      <c r="AB570" s="2"/>
      <c r="AC570" s="2"/>
      <c r="AD570" s="2"/>
      <c r="AE570" s="2"/>
      <c r="AF570" s="2"/>
      <c r="AG570" s="2"/>
      <c r="AH570" s="2"/>
    </row>
    <row r="571" spans="1:34" s="3" customFormat="1" x14ac:dyDescent="0.25">
      <c r="A571"/>
      <c r="B571"/>
      <c r="C571" s="2"/>
      <c r="D571" s="2"/>
      <c r="E571" s="2"/>
      <c r="F571" s="2"/>
      <c r="G571" s="2"/>
      <c r="H571" s="2"/>
      <c r="I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AA571" s="2"/>
      <c r="AB571" s="2"/>
      <c r="AC571" s="2"/>
      <c r="AD571" s="2"/>
      <c r="AE571" s="2"/>
      <c r="AF571" s="2"/>
      <c r="AG571" s="2"/>
      <c r="AH571" s="2"/>
    </row>
    <row r="572" spans="1:34" s="3" customFormat="1" x14ac:dyDescent="0.25">
      <c r="A572"/>
      <c r="B572"/>
      <c r="C572" s="2"/>
      <c r="D572" s="2"/>
      <c r="E572" s="2"/>
      <c r="F572" s="2"/>
      <c r="G572" s="2"/>
      <c r="H572" s="2"/>
      <c r="I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AA572" s="2"/>
      <c r="AB572" s="2"/>
      <c r="AC572" s="2"/>
      <c r="AD572" s="2"/>
      <c r="AE572" s="2"/>
      <c r="AF572" s="2"/>
      <c r="AG572" s="2"/>
      <c r="AH572" s="2"/>
    </row>
    <row r="573" spans="1:34" s="3" customFormat="1" x14ac:dyDescent="0.25">
      <c r="A573"/>
      <c r="B573"/>
      <c r="C573" s="2"/>
      <c r="D573" s="2"/>
      <c r="E573" s="2"/>
      <c r="F573" s="2"/>
      <c r="G573" s="2"/>
      <c r="H573" s="2"/>
      <c r="I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AA573" s="2"/>
      <c r="AB573" s="2"/>
      <c r="AC573" s="2"/>
      <c r="AD573" s="2"/>
      <c r="AE573" s="2"/>
      <c r="AF573" s="2"/>
      <c r="AG573" s="2"/>
      <c r="AH573" s="2"/>
    </row>
    <row r="574" spans="1:34" s="3" customFormat="1" x14ac:dyDescent="0.25">
      <c r="A574"/>
      <c r="B574"/>
      <c r="C574" s="2"/>
      <c r="D574" s="2"/>
      <c r="E574" s="2"/>
      <c r="F574" s="2"/>
      <c r="G574" s="2"/>
      <c r="H574" s="2"/>
      <c r="I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AA574" s="2"/>
      <c r="AB574" s="2"/>
      <c r="AC574" s="2"/>
      <c r="AD574" s="2"/>
      <c r="AE574" s="2"/>
      <c r="AF574" s="2"/>
      <c r="AG574" s="2"/>
      <c r="AH574" s="2"/>
    </row>
    <row r="575" spans="1:34" s="3" customFormat="1" x14ac:dyDescent="0.25">
      <c r="A575"/>
      <c r="B575"/>
      <c r="C575" s="2"/>
      <c r="D575" s="2"/>
      <c r="E575" s="2"/>
      <c r="F575" s="2"/>
      <c r="G575" s="2"/>
      <c r="H575" s="2"/>
      <c r="I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AA575" s="2"/>
      <c r="AB575" s="2"/>
      <c r="AC575" s="2"/>
      <c r="AD575" s="2"/>
      <c r="AE575" s="2"/>
      <c r="AF575" s="2"/>
      <c r="AG575" s="2"/>
      <c r="AH575" s="2"/>
    </row>
    <row r="576" spans="1:34" s="3" customFormat="1" x14ac:dyDescent="0.25">
      <c r="A576"/>
      <c r="B576"/>
      <c r="C576" s="2"/>
      <c r="D576" s="2"/>
      <c r="E576" s="2"/>
      <c r="F576" s="2"/>
      <c r="G576" s="2"/>
      <c r="H576" s="2"/>
      <c r="I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AA576" s="2"/>
      <c r="AB576" s="2"/>
      <c r="AC576" s="2"/>
      <c r="AD576" s="2"/>
      <c r="AE576" s="2"/>
      <c r="AF576" s="2"/>
      <c r="AG576" s="2"/>
      <c r="AH576" s="2"/>
    </row>
    <row r="577" spans="1:34" s="3" customFormat="1" x14ac:dyDescent="0.25">
      <c r="A577"/>
      <c r="B577"/>
      <c r="C577" s="2"/>
      <c r="D577" s="2"/>
      <c r="E577" s="2"/>
      <c r="F577" s="2"/>
      <c r="G577" s="2"/>
      <c r="H577" s="2"/>
      <c r="I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AA577" s="2"/>
      <c r="AB577" s="2"/>
      <c r="AC577" s="2"/>
      <c r="AD577" s="2"/>
      <c r="AE577" s="2"/>
      <c r="AF577" s="2"/>
      <c r="AG577" s="2"/>
      <c r="AH577" s="2"/>
    </row>
    <row r="578" spans="1:34" s="3" customFormat="1" x14ac:dyDescent="0.25">
      <c r="A578"/>
      <c r="B578"/>
      <c r="C578" s="2"/>
      <c r="D578" s="2"/>
      <c r="E578" s="2"/>
      <c r="F578" s="2"/>
      <c r="G578" s="2"/>
      <c r="H578" s="2"/>
      <c r="I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AA578" s="2"/>
      <c r="AB578" s="2"/>
      <c r="AC578" s="2"/>
      <c r="AD578" s="2"/>
      <c r="AE578" s="2"/>
      <c r="AF578" s="2"/>
      <c r="AG578" s="2"/>
      <c r="AH578" s="2"/>
    </row>
    <row r="579" spans="1:34" s="3" customFormat="1" x14ac:dyDescent="0.25">
      <c r="A579"/>
      <c r="B579"/>
      <c r="C579" s="2"/>
      <c r="D579" s="2"/>
      <c r="E579" s="2"/>
      <c r="F579" s="2"/>
      <c r="G579" s="2"/>
      <c r="H579" s="2"/>
      <c r="I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AA579" s="2"/>
      <c r="AB579" s="2"/>
      <c r="AC579" s="2"/>
      <c r="AD579" s="2"/>
      <c r="AE579" s="2"/>
      <c r="AF579" s="2"/>
      <c r="AG579" s="2"/>
      <c r="AH579" s="2"/>
    </row>
    <row r="580" spans="1:34" s="3" customFormat="1" x14ac:dyDescent="0.25">
      <c r="A580"/>
      <c r="B580"/>
      <c r="C580" s="2"/>
      <c r="D580" s="2"/>
      <c r="E580" s="2"/>
      <c r="F580" s="2"/>
      <c r="G580" s="2"/>
      <c r="H580" s="2"/>
      <c r="I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AA580" s="2"/>
      <c r="AB580" s="2"/>
      <c r="AC580" s="2"/>
      <c r="AD580" s="2"/>
      <c r="AE580" s="2"/>
      <c r="AF580" s="2"/>
      <c r="AG580" s="2"/>
      <c r="AH580" s="2"/>
    </row>
    <row r="581" spans="1:34" s="3" customFormat="1" x14ac:dyDescent="0.25">
      <c r="A581"/>
      <c r="B581"/>
      <c r="C581" s="2"/>
      <c r="D581" s="2"/>
      <c r="E581" s="2"/>
      <c r="F581" s="2"/>
      <c r="G581" s="2"/>
      <c r="H581" s="2"/>
      <c r="I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AA581" s="2"/>
      <c r="AB581" s="2"/>
      <c r="AC581" s="2"/>
      <c r="AD581" s="2"/>
      <c r="AE581" s="2"/>
      <c r="AF581" s="2"/>
      <c r="AG581" s="2"/>
      <c r="AH581" s="2"/>
    </row>
    <row r="582" spans="1:34" s="3" customFormat="1" x14ac:dyDescent="0.25">
      <c r="A582"/>
      <c r="B582"/>
      <c r="C582" s="2"/>
      <c r="D582" s="2"/>
      <c r="E582" s="2"/>
      <c r="F582" s="2"/>
      <c r="G582" s="2"/>
      <c r="H582" s="2"/>
      <c r="I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AA582" s="2"/>
      <c r="AB582" s="2"/>
      <c r="AC582" s="2"/>
      <c r="AD582" s="2"/>
      <c r="AE582" s="2"/>
      <c r="AF582" s="2"/>
      <c r="AG582" s="2"/>
      <c r="AH582" s="2"/>
    </row>
    <row r="583" spans="1:34" s="3" customFormat="1" x14ac:dyDescent="0.25">
      <c r="A583"/>
      <c r="B583"/>
      <c r="C583" s="2"/>
      <c r="D583" s="2"/>
      <c r="E583" s="2"/>
      <c r="F583" s="2"/>
      <c r="G583" s="2"/>
      <c r="H583" s="2"/>
      <c r="I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AA583" s="2"/>
      <c r="AB583" s="2"/>
      <c r="AC583" s="2"/>
      <c r="AD583" s="2"/>
      <c r="AE583" s="2"/>
      <c r="AF583" s="2"/>
      <c r="AG583" s="2"/>
      <c r="AH583" s="2"/>
    </row>
    <row r="584" spans="1:34" s="3" customFormat="1" x14ac:dyDescent="0.25">
      <c r="A584"/>
      <c r="B584"/>
      <c r="C584" s="2"/>
      <c r="D584" s="2"/>
      <c r="E584" s="2"/>
      <c r="F584" s="2"/>
      <c r="G584" s="2"/>
      <c r="H584" s="2"/>
      <c r="I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AA584" s="2"/>
      <c r="AB584" s="2"/>
      <c r="AC584" s="2"/>
      <c r="AD584" s="2"/>
      <c r="AE584" s="2"/>
      <c r="AF584" s="2"/>
      <c r="AG584" s="2"/>
      <c r="AH584" s="2"/>
    </row>
    <row r="585" spans="1:34" s="3" customFormat="1" x14ac:dyDescent="0.25">
      <c r="A585"/>
      <c r="B585"/>
      <c r="C585" s="2"/>
      <c r="D585" s="2"/>
      <c r="E585" s="2"/>
      <c r="F585" s="2"/>
      <c r="G585" s="2"/>
      <c r="H585" s="2"/>
      <c r="I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AA585" s="2"/>
      <c r="AB585" s="2"/>
      <c r="AC585" s="2"/>
      <c r="AD585" s="2"/>
      <c r="AE585" s="2"/>
      <c r="AF585" s="2"/>
      <c r="AG585" s="2"/>
      <c r="AH585" s="2"/>
    </row>
    <row r="586" spans="1:34" s="3" customFormat="1" x14ac:dyDescent="0.25">
      <c r="A586"/>
      <c r="B586"/>
      <c r="C586" s="2"/>
      <c r="D586" s="2"/>
      <c r="E586" s="2"/>
      <c r="F586" s="2"/>
      <c r="G586" s="2"/>
      <c r="H586" s="2"/>
      <c r="I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AA586" s="2"/>
      <c r="AB586" s="2"/>
      <c r="AC586" s="2"/>
      <c r="AD586" s="2"/>
      <c r="AE586" s="2"/>
      <c r="AF586" s="2"/>
      <c r="AG586" s="2"/>
      <c r="AH586" s="2"/>
    </row>
    <row r="587" spans="1:34" s="3" customFormat="1" x14ac:dyDescent="0.25">
      <c r="A587"/>
      <c r="B587"/>
      <c r="C587" s="2"/>
      <c r="D587" s="2"/>
      <c r="E587" s="2"/>
      <c r="F587" s="2"/>
      <c r="G587" s="2"/>
      <c r="H587" s="2"/>
      <c r="I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AA587" s="2"/>
      <c r="AB587" s="2"/>
      <c r="AC587" s="2"/>
      <c r="AD587" s="2"/>
      <c r="AE587" s="2"/>
      <c r="AF587" s="2"/>
      <c r="AG587" s="2"/>
      <c r="AH587" s="2"/>
    </row>
    <row r="588" spans="1:34" s="3" customFormat="1" x14ac:dyDescent="0.25">
      <c r="A588"/>
      <c r="B588"/>
      <c r="C588" s="2"/>
      <c r="D588" s="2"/>
      <c r="E588" s="2"/>
      <c r="F588" s="2"/>
      <c r="G588" s="2"/>
      <c r="H588" s="2"/>
      <c r="I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AA588" s="2"/>
      <c r="AB588" s="2"/>
      <c r="AC588" s="2"/>
      <c r="AD588" s="2"/>
      <c r="AE588" s="2"/>
      <c r="AF588" s="2"/>
      <c r="AG588" s="2"/>
      <c r="AH588" s="2"/>
    </row>
    <row r="589" spans="1:34" s="3" customFormat="1" x14ac:dyDescent="0.25">
      <c r="A589"/>
      <c r="B589"/>
      <c r="C589" s="2"/>
      <c r="D589" s="2"/>
      <c r="E589" s="2"/>
      <c r="F589" s="2"/>
      <c r="G589" s="2"/>
      <c r="H589" s="2"/>
      <c r="I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AA589" s="2"/>
      <c r="AB589" s="2"/>
      <c r="AC589" s="2"/>
      <c r="AD589" s="2"/>
      <c r="AE589" s="2"/>
      <c r="AF589" s="2"/>
      <c r="AG589" s="2"/>
      <c r="AH589" s="2"/>
    </row>
    <row r="590" spans="1:34" s="3" customFormat="1" x14ac:dyDescent="0.25">
      <c r="A590"/>
      <c r="B590"/>
      <c r="C590" s="2"/>
      <c r="D590" s="2"/>
      <c r="E590" s="2"/>
      <c r="F590" s="2"/>
      <c r="G590" s="2"/>
      <c r="H590" s="2"/>
      <c r="I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AA590" s="2"/>
      <c r="AB590" s="2"/>
      <c r="AC590" s="2"/>
      <c r="AD590" s="2"/>
      <c r="AE590" s="2"/>
      <c r="AF590" s="2"/>
      <c r="AG590" s="2"/>
      <c r="AH590" s="2"/>
    </row>
    <row r="591" spans="1:34" s="3" customFormat="1" x14ac:dyDescent="0.25">
      <c r="A591"/>
      <c r="B591"/>
      <c r="C591" s="2"/>
      <c r="D591" s="2"/>
      <c r="E591" s="2"/>
      <c r="F591" s="2"/>
      <c r="G591" s="2"/>
      <c r="H591" s="2"/>
      <c r="I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AA591" s="2"/>
      <c r="AB591" s="2"/>
      <c r="AC591" s="2"/>
      <c r="AD591" s="2"/>
      <c r="AE591" s="2"/>
      <c r="AF591" s="2"/>
      <c r="AG591" s="2"/>
      <c r="AH591" s="2"/>
    </row>
    <row r="592" spans="1:34" s="3" customFormat="1" x14ac:dyDescent="0.25">
      <c r="A592"/>
      <c r="B592"/>
      <c r="C592" s="2"/>
      <c r="D592" s="2"/>
      <c r="E592" s="2"/>
      <c r="F592" s="2"/>
      <c r="G592" s="2"/>
      <c r="H592" s="2"/>
      <c r="I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AA592" s="2"/>
      <c r="AB592" s="2"/>
      <c r="AC592" s="2"/>
      <c r="AD592" s="2"/>
      <c r="AE592" s="2"/>
      <c r="AF592" s="2"/>
      <c r="AG592" s="2"/>
      <c r="AH592" s="2"/>
    </row>
    <row r="593" spans="1:34" s="3" customFormat="1" x14ac:dyDescent="0.25">
      <c r="A593"/>
      <c r="B593"/>
      <c r="C593" s="2"/>
      <c r="D593" s="2"/>
      <c r="E593" s="2"/>
      <c r="F593" s="2"/>
      <c r="G593" s="2"/>
      <c r="H593" s="2"/>
      <c r="I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AA593" s="2"/>
      <c r="AB593" s="2"/>
      <c r="AC593" s="2"/>
      <c r="AD593" s="2"/>
      <c r="AE593" s="2"/>
      <c r="AF593" s="2"/>
      <c r="AG593" s="2"/>
      <c r="AH593" s="2"/>
    </row>
    <row r="594" spans="1:34" s="3" customFormat="1" x14ac:dyDescent="0.25">
      <c r="A594"/>
      <c r="B594"/>
      <c r="C594" s="2"/>
      <c r="D594" s="2"/>
      <c r="E594" s="2"/>
      <c r="F594" s="2"/>
      <c r="G594" s="2"/>
      <c r="H594" s="2"/>
      <c r="I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AA594" s="2"/>
      <c r="AB594" s="2"/>
      <c r="AC594" s="2"/>
      <c r="AD594" s="2"/>
      <c r="AE594" s="2"/>
      <c r="AF594" s="2"/>
      <c r="AG594" s="2"/>
      <c r="AH594" s="2"/>
    </row>
    <row r="595" spans="1:34" s="3" customFormat="1" x14ac:dyDescent="0.25">
      <c r="A595"/>
      <c r="B595"/>
      <c r="C595" s="2"/>
      <c r="D595" s="2"/>
      <c r="E595" s="2"/>
      <c r="F595" s="2"/>
      <c r="G595" s="2"/>
      <c r="H595" s="2"/>
      <c r="I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AA595" s="2"/>
      <c r="AB595" s="2"/>
      <c r="AC595" s="2"/>
      <c r="AD595" s="2"/>
      <c r="AE595" s="2"/>
      <c r="AF595" s="2"/>
      <c r="AG595" s="2"/>
      <c r="AH595" s="2"/>
    </row>
    <row r="596" spans="1:34" s="3" customFormat="1" x14ac:dyDescent="0.25">
      <c r="A596"/>
      <c r="B596"/>
      <c r="C596" s="2"/>
      <c r="D596" s="2"/>
      <c r="E596" s="2"/>
      <c r="F596" s="2"/>
      <c r="G596" s="2"/>
      <c r="H596" s="2"/>
      <c r="I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AA596" s="2"/>
      <c r="AB596" s="2"/>
      <c r="AC596" s="2"/>
      <c r="AD596" s="2"/>
      <c r="AE596" s="2"/>
      <c r="AF596" s="2"/>
      <c r="AG596" s="2"/>
      <c r="AH596" s="2"/>
    </row>
    <row r="597" spans="1:34" s="3" customFormat="1" x14ac:dyDescent="0.25">
      <c r="A597"/>
      <c r="B597"/>
      <c r="C597" s="2"/>
      <c r="D597" s="2"/>
      <c r="E597" s="2"/>
      <c r="F597" s="2"/>
      <c r="G597" s="2"/>
      <c r="H597" s="2"/>
      <c r="I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AA597" s="2"/>
      <c r="AB597" s="2"/>
      <c r="AC597" s="2"/>
      <c r="AD597" s="2"/>
      <c r="AE597" s="2"/>
      <c r="AF597" s="2"/>
      <c r="AG597" s="2"/>
      <c r="AH597" s="2"/>
    </row>
    <row r="598" spans="1:34" s="3" customFormat="1" x14ac:dyDescent="0.25">
      <c r="A598"/>
      <c r="B598"/>
      <c r="C598" s="2"/>
      <c r="D598" s="2"/>
      <c r="E598" s="2"/>
      <c r="F598" s="2"/>
      <c r="G598" s="2"/>
      <c r="H598" s="2"/>
      <c r="I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AA598" s="2"/>
      <c r="AB598" s="2"/>
      <c r="AC598" s="2"/>
      <c r="AD598" s="2"/>
      <c r="AE598" s="2"/>
      <c r="AF598" s="2"/>
      <c r="AG598" s="2"/>
      <c r="AH598" s="2"/>
    </row>
    <row r="599" spans="1:34" s="3" customFormat="1" x14ac:dyDescent="0.25">
      <c r="A599"/>
      <c r="B599"/>
      <c r="C599" s="2"/>
      <c r="D599" s="2"/>
      <c r="E599" s="2"/>
      <c r="F599" s="2"/>
      <c r="G599" s="2"/>
      <c r="H599" s="2"/>
      <c r="I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AA599" s="2"/>
      <c r="AB599" s="2"/>
      <c r="AC599" s="2"/>
      <c r="AD599" s="2"/>
      <c r="AE599" s="2"/>
      <c r="AF599" s="2"/>
      <c r="AG599" s="2"/>
      <c r="AH599" s="2"/>
    </row>
    <row r="600" spans="1:34" s="3" customFormat="1" x14ac:dyDescent="0.25">
      <c r="A600"/>
      <c r="B600"/>
      <c r="C600" s="2"/>
      <c r="D600" s="2"/>
      <c r="E600" s="2"/>
      <c r="F600" s="2"/>
      <c r="G600" s="2"/>
      <c r="H600" s="2"/>
      <c r="I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AA600" s="2"/>
      <c r="AB600" s="2"/>
      <c r="AC600" s="2"/>
      <c r="AD600" s="2"/>
      <c r="AE600" s="2"/>
      <c r="AF600" s="2"/>
      <c r="AG600" s="2"/>
      <c r="AH600" s="2"/>
    </row>
    <row r="601" spans="1:34" s="3" customFormat="1" x14ac:dyDescent="0.25">
      <c r="A601"/>
      <c r="B601"/>
      <c r="C601" s="2"/>
      <c r="D601" s="2"/>
      <c r="E601" s="2"/>
      <c r="F601" s="2"/>
      <c r="G601" s="2"/>
      <c r="H601" s="2"/>
      <c r="I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AA601" s="2"/>
      <c r="AB601" s="2"/>
      <c r="AC601" s="2"/>
      <c r="AD601" s="2"/>
      <c r="AE601" s="2"/>
      <c r="AF601" s="2"/>
      <c r="AG601" s="2"/>
      <c r="AH601" s="2"/>
    </row>
    <row r="602" spans="1:34" s="3" customFormat="1" x14ac:dyDescent="0.25">
      <c r="A602"/>
      <c r="B602"/>
      <c r="C602" s="2"/>
      <c r="D602" s="2"/>
      <c r="E602" s="2"/>
      <c r="F602" s="2"/>
      <c r="G602" s="2"/>
      <c r="H602" s="2"/>
      <c r="I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AA602" s="2"/>
      <c r="AB602" s="2"/>
      <c r="AC602" s="2"/>
      <c r="AD602" s="2"/>
      <c r="AE602" s="2"/>
      <c r="AF602" s="2"/>
      <c r="AG602" s="2"/>
      <c r="AH602" s="2"/>
    </row>
    <row r="603" spans="1:34" s="3" customFormat="1" x14ac:dyDescent="0.25">
      <c r="A603"/>
      <c r="B603"/>
      <c r="C603" s="2"/>
      <c r="D603" s="2"/>
      <c r="E603" s="2"/>
      <c r="F603" s="2"/>
      <c r="G603" s="2"/>
      <c r="H603" s="2"/>
      <c r="I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AA603" s="2"/>
      <c r="AB603" s="2"/>
      <c r="AC603" s="2"/>
      <c r="AD603" s="2"/>
      <c r="AE603" s="2"/>
      <c r="AF603" s="2"/>
      <c r="AG603" s="2"/>
      <c r="AH603" s="2"/>
    </row>
    <row r="604" spans="1:34" s="3" customFormat="1" x14ac:dyDescent="0.25">
      <c r="A604"/>
      <c r="B604"/>
      <c r="C604" s="2"/>
      <c r="D604" s="2"/>
      <c r="E604" s="2"/>
      <c r="F604" s="2"/>
      <c r="G604" s="2"/>
      <c r="H604" s="2"/>
      <c r="I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AA604" s="2"/>
      <c r="AB604" s="2"/>
      <c r="AC604" s="2"/>
      <c r="AD604" s="2"/>
      <c r="AE604" s="2"/>
      <c r="AF604" s="2"/>
      <c r="AG604" s="2"/>
      <c r="AH604" s="2"/>
    </row>
    <row r="605" spans="1:34" s="3" customFormat="1" x14ac:dyDescent="0.25">
      <c r="A605"/>
      <c r="B605"/>
      <c r="C605" s="2"/>
      <c r="D605" s="2"/>
      <c r="E605" s="2"/>
      <c r="F605" s="2"/>
      <c r="G605" s="2"/>
      <c r="H605" s="2"/>
      <c r="I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AA605" s="2"/>
      <c r="AB605" s="2"/>
      <c r="AC605" s="2"/>
      <c r="AD605" s="2"/>
      <c r="AE605" s="2"/>
      <c r="AF605" s="2"/>
      <c r="AG605" s="2"/>
      <c r="AH605" s="2"/>
    </row>
    <row r="606" spans="1:34" s="3" customFormat="1" x14ac:dyDescent="0.25">
      <c r="A606"/>
      <c r="B606"/>
      <c r="C606" s="2"/>
      <c r="D606" s="2"/>
      <c r="E606" s="2"/>
      <c r="F606" s="2"/>
      <c r="G606" s="2"/>
      <c r="H606" s="2"/>
      <c r="I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AA606" s="2"/>
      <c r="AB606" s="2"/>
      <c r="AC606" s="2"/>
      <c r="AD606" s="2"/>
      <c r="AE606" s="2"/>
      <c r="AF606" s="2"/>
      <c r="AG606" s="2"/>
      <c r="AH606" s="2"/>
    </row>
    <row r="607" spans="1:34" s="3" customFormat="1" x14ac:dyDescent="0.25">
      <c r="A607"/>
      <c r="B607"/>
      <c r="C607" s="2"/>
      <c r="D607" s="2"/>
      <c r="E607" s="2"/>
      <c r="F607" s="2"/>
      <c r="G607" s="2"/>
      <c r="H607" s="2"/>
      <c r="I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AA607" s="2"/>
      <c r="AB607" s="2"/>
      <c r="AC607" s="2"/>
      <c r="AD607" s="2"/>
      <c r="AE607" s="2"/>
      <c r="AF607" s="2"/>
      <c r="AG607" s="2"/>
      <c r="AH607" s="2"/>
    </row>
    <row r="608" spans="1:34" s="3" customFormat="1" x14ac:dyDescent="0.25">
      <c r="A608"/>
      <c r="B608"/>
      <c r="C608" s="2"/>
      <c r="D608" s="2"/>
      <c r="E608" s="2"/>
      <c r="F608" s="2"/>
      <c r="G608" s="2"/>
      <c r="H608" s="2"/>
      <c r="I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AA608" s="2"/>
      <c r="AB608" s="2"/>
      <c r="AC608" s="2"/>
      <c r="AD608" s="2"/>
      <c r="AE608" s="2"/>
      <c r="AF608" s="2"/>
      <c r="AG608" s="2"/>
      <c r="AH608" s="2"/>
    </row>
    <row r="609" spans="1:34" s="3" customFormat="1" x14ac:dyDescent="0.25">
      <c r="A609"/>
      <c r="B609"/>
      <c r="C609" s="2"/>
      <c r="D609" s="2"/>
      <c r="E609" s="2"/>
      <c r="F609" s="2"/>
      <c r="G609" s="2"/>
      <c r="H609" s="2"/>
      <c r="I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AA609" s="2"/>
      <c r="AB609" s="2"/>
      <c r="AC609" s="2"/>
      <c r="AD609" s="2"/>
      <c r="AE609" s="2"/>
      <c r="AF609" s="2"/>
      <c r="AG609" s="2"/>
      <c r="AH609" s="2"/>
    </row>
    <row r="610" spans="1:34" s="3" customFormat="1" x14ac:dyDescent="0.25">
      <c r="A610"/>
      <c r="B610"/>
      <c r="C610" s="2"/>
      <c r="D610" s="2"/>
      <c r="E610" s="2"/>
      <c r="F610" s="2"/>
      <c r="G610" s="2"/>
      <c r="H610" s="2"/>
      <c r="I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AA610" s="2"/>
      <c r="AB610" s="2"/>
      <c r="AC610" s="2"/>
      <c r="AD610" s="2"/>
      <c r="AE610" s="2"/>
      <c r="AF610" s="2"/>
      <c r="AG610" s="2"/>
      <c r="AH610" s="2"/>
    </row>
    <row r="611" spans="1:34" s="3" customFormat="1" x14ac:dyDescent="0.25">
      <c r="A611"/>
      <c r="B611"/>
      <c r="C611" s="2"/>
      <c r="D611" s="2"/>
      <c r="E611" s="2"/>
      <c r="F611" s="2"/>
      <c r="G611" s="2"/>
      <c r="H611" s="2"/>
      <c r="I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AA611" s="2"/>
      <c r="AB611" s="2"/>
      <c r="AC611" s="2"/>
      <c r="AD611" s="2"/>
      <c r="AE611" s="2"/>
      <c r="AF611" s="2"/>
      <c r="AG611" s="2"/>
      <c r="AH611" s="2"/>
    </row>
    <row r="612" spans="1:34" s="3" customFormat="1" x14ac:dyDescent="0.25">
      <c r="A612"/>
      <c r="B612"/>
      <c r="C612" s="2"/>
      <c r="D612" s="2"/>
      <c r="E612" s="2"/>
      <c r="F612" s="2"/>
      <c r="G612" s="2"/>
      <c r="H612" s="2"/>
      <c r="I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AA612" s="2"/>
      <c r="AB612" s="2"/>
      <c r="AC612" s="2"/>
      <c r="AD612" s="2"/>
      <c r="AE612" s="2"/>
      <c r="AF612" s="2"/>
      <c r="AG612" s="2"/>
      <c r="AH612" s="2"/>
    </row>
    <row r="613" spans="1:34" s="3" customFormat="1" x14ac:dyDescent="0.25">
      <c r="A613"/>
      <c r="B613"/>
      <c r="C613" s="2"/>
      <c r="D613" s="2"/>
      <c r="E613" s="2"/>
      <c r="F613" s="2"/>
      <c r="G613" s="2"/>
      <c r="H613" s="2"/>
      <c r="I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AA613" s="2"/>
      <c r="AB613" s="2"/>
      <c r="AC613" s="2"/>
      <c r="AD613" s="2"/>
      <c r="AE613" s="2"/>
      <c r="AF613" s="2"/>
      <c r="AG613" s="2"/>
      <c r="AH613" s="2"/>
    </row>
    <row r="614" spans="1:34" s="3" customFormat="1" x14ac:dyDescent="0.25">
      <c r="A614"/>
      <c r="B614"/>
      <c r="C614" s="2"/>
      <c r="D614" s="2"/>
      <c r="E614" s="2"/>
      <c r="F614" s="2"/>
      <c r="G614" s="2"/>
      <c r="H614" s="2"/>
      <c r="I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AA614" s="2"/>
      <c r="AB614" s="2"/>
      <c r="AC614" s="2"/>
      <c r="AD614" s="2"/>
      <c r="AE614" s="2"/>
      <c r="AF614" s="2"/>
      <c r="AG614" s="2"/>
      <c r="AH614" s="2"/>
    </row>
    <row r="615" spans="1:34" s="3" customFormat="1" x14ac:dyDescent="0.25">
      <c r="A615"/>
      <c r="B615"/>
      <c r="C615" s="2"/>
      <c r="D615" s="2"/>
      <c r="E615" s="2"/>
      <c r="F615" s="2"/>
      <c r="G615" s="2"/>
      <c r="H615" s="2"/>
      <c r="I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AA615" s="2"/>
      <c r="AB615" s="2"/>
      <c r="AC615" s="2"/>
      <c r="AD615" s="2"/>
      <c r="AE615" s="2"/>
      <c r="AF615" s="2"/>
      <c r="AG615" s="2"/>
      <c r="AH615" s="2"/>
    </row>
    <row r="616" spans="1:34" s="3" customFormat="1" x14ac:dyDescent="0.25">
      <c r="A616"/>
      <c r="B616"/>
      <c r="C616" s="2"/>
      <c r="D616" s="2"/>
      <c r="E616" s="2"/>
      <c r="F616" s="2"/>
      <c r="G616" s="2"/>
      <c r="H616" s="2"/>
      <c r="I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AA616" s="2"/>
      <c r="AB616" s="2"/>
      <c r="AC616" s="2"/>
      <c r="AD616" s="2"/>
      <c r="AE616" s="2"/>
      <c r="AF616" s="2"/>
      <c r="AG616" s="2"/>
      <c r="AH616" s="2"/>
    </row>
    <row r="617" spans="1:34" s="3" customFormat="1" x14ac:dyDescent="0.25">
      <c r="A617"/>
      <c r="B617"/>
      <c r="C617" s="2"/>
      <c r="D617" s="2"/>
      <c r="E617" s="2"/>
      <c r="F617" s="2"/>
      <c r="G617" s="2"/>
      <c r="H617" s="2"/>
      <c r="I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AA617" s="2"/>
      <c r="AB617" s="2"/>
      <c r="AC617" s="2"/>
      <c r="AD617" s="2"/>
      <c r="AE617" s="2"/>
      <c r="AF617" s="2"/>
      <c r="AG617" s="2"/>
      <c r="AH617" s="2"/>
    </row>
    <row r="618" spans="1:34" s="3" customFormat="1" x14ac:dyDescent="0.25">
      <c r="A618"/>
      <c r="B618"/>
      <c r="C618" s="2"/>
      <c r="D618" s="2"/>
      <c r="E618" s="2"/>
      <c r="F618" s="2"/>
      <c r="G618" s="2"/>
      <c r="H618" s="2"/>
      <c r="I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AA618" s="2"/>
      <c r="AB618" s="2"/>
      <c r="AC618" s="2"/>
      <c r="AD618" s="2"/>
      <c r="AE618" s="2"/>
      <c r="AF618" s="2"/>
      <c r="AG618" s="2"/>
      <c r="AH618" s="2"/>
    </row>
    <row r="619" spans="1:34" s="3" customFormat="1" x14ac:dyDescent="0.25">
      <c r="A619"/>
      <c r="B619"/>
      <c r="C619" s="2"/>
      <c r="D619" s="2"/>
      <c r="E619" s="2"/>
      <c r="F619" s="2"/>
      <c r="G619" s="2"/>
      <c r="H619" s="2"/>
      <c r="I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AA619" s="2"/>
      <c r="AB619" s="2"/>
      <c r="AC619" s="2"/>
      <c r="AD619" s="2"/>
      <c r="AE619" s="2"/>
      <c r="AF619" s="2"/>
      <c r="AG619" s="2"/>
      <c r="AH619" s="2"/>
    </row>
    <row r="620" spans="1:34" s="3" customFormat="1" x14ac:dyDescent="0.25">
      <c r="A620"/>
      <c r="B620"/>
      <c r="C620" s="2"/>
      <c r="D620" s="2"/>
      <c r="E620" s="2"/>
      <c r="F620" s="2"/>
      <c r="G620" s="2"/>
      <c r="H620" s="2"/>
      <c r="I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AA620" s="2"/>
      <c r="AB620" s="2"/>
      <c r="AC620" s="2"/>
      <c r="AD620" s="2"/>
      <c r="AE620" s="2"/>
      <c r="AF620" s="2"/>
      <c r="AG620" s="2"/>
      <c r="AH620" s="2"/>
    </row>
    <row r="621" spans="1:34" s="3" customFormat="1" x14ac:dyDescent="0.25">
      <c r="A621"/>
      <c r="B621"/>
      <c r="C621" s="2"/>
      <c r="D621" s="2"/>
      <c r="E621" s="2"/>
      <c r="F621" s="2"/>
      <c r="G621" s="2"/>
      <c r="H621" s="2"/>
      <c r="I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AA621" s="2"/>
      <c r="AB621" s="2"/>
      <c r="AC621" s="2"/>
      <c r="AD621" s="2"/>
      <c r="AE621" s="2"/>
      <c r="AF621" s="2"/>
      <c r="AG621" s="2"/>
      <c r="AH621" s="2"/>
    </row>
    <row r="622" spans="1:34" s="3" customFormat="1" x14ac:dyDescent="0.25">
      <c r="A622"/>
      <c r="B622"/>
      <c r="C622" s="2"/>
      <c r="D622" s="2"/>
      <c r="E622" s="2"/>
      <c r="F622" s="2"/>
      <c r="G622" s="2"/>
      <c r="H622" s="2"/>
      <c r="I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AA622" s="2"/>
      <c r="AB622" s="2"/>
      <c r="AC622" s="2"/>
      <c r="AD622" s="2"/>
      <c r="AE622" s="2"/>
      <c r="AF622" s="2"/>
      <c r="AG622" s="2"/>
      <c r="AH622" s="2"/>
    </row>
    <row r="623" spans="1:34" s="3" customFormat="1" x14ac:dyDescent="0.25">
      <c r="A623"/>
      <c r="B623"/>
      <c r="C623" s="2"/>
      <c r="D623" s="2"/>
      <c r="E623" s="2"/>
      <c r="F623" s="2"/>
      <c r="G623" s="2"/>
      <c r="H623" s="2"/>
      <c r="I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AA623" s="2"/>
      <c r="AB623" s="2"/>
      <c r="AC623" s="2"/>
      <c r="AD623" s="2"/>
      <c r="AE623" s="2"/>
      <c r="AF623" s="2"/>
      <c r="AG623" s="2"/>
      <c r="AH623" s="2"/>
    </row>
    <row r="624" spans="1:34" s="3" customFormat="1" x14ac:dyDescent="0.25">
      <c r="A624"/>
      <c r="B624"/>
      <c r="C624" s="2"/>
      <c r="D624" s="2"/>
      <c r="E624" s="2"/>
      <c r="F624" s="2"/>
      <c r="G624" s="2"/>
      <c r="H624" s="2"/>
      <c r="I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AA624" s="2"/>
      <c r="AB624" s="2"/>
      <c r="AC624" s="2"/>
      <c r="AD624" s="2"/>
      <c r="AE624" s="2"/>
      <c r="AF624" s="2"/>
      <c r="AG624" s="2"/>
      <c r="AH624" s="2"/>
    </row>
    <row r="625" spans="1:34" s="3" customFormat="1" x14ac:dyDescent="0.25">
      <c r="A625"/>
      <c r="B625"/>
      <c r="C625" s="2"/>
      <c r="D625" s="2"/>
      <c r="E625" s="2"/>
      <c r="F625" s="2"/>
      <c r="G625" s="2"/>
      <c r="H625" s="2"/>
      <c r="I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AA625" s="2"/>
      <c r="AB625" s="2"/>
      <c r="AC625" s="2"/>
      <c r="AD625" s="2"/>
      <c r="AE625" s="2"/>
      <c r="AF625" s="2"/>
      <c r="AG625" s="2"/>
      <c r="AH625" s="2"/>
    </row>
    <row r="626" spans="1:34" s="3" customFormat="1" x14ac:dyDescent="0.25">
      <c r="A626"/>
      <c r="B626"/>
      <c r="C626" s="2"/>
      <c r="D626" s="2"/>
      <c r="E626" s="2"/>
      <c r="F626" s="2"/>
      <c r="G626" s="2"/>
      <c r="H626" s="2"/>
      <c r="I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AA626" s="2"/>
      <c r="AB626" s="2"/>
      <c r="AC626" s="2"/>
      <c r="AD626" s="2"/>
      <c r="AE626" s="2"/>
      <c r="AF626" s="2"/>
      <c r="AG626" s="2"/>
      <c r="AH626" s="2"/>
    </row>
    <row r="627" spans="1:34" s="3" customFormat="1" x14ac:dyDescent="0.25">
      <c r="A627"/>
      <c r="B627"/>
      <c r="C627" s="2"/>
      <c r="D627" s="2"/>
      <c r="E627" s="2"/>
      <c r="F627" s="2"/>
      <c r="G627" s="2"/>
      <c r="H627" s="2"/>
      <c r="I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AA627" s="2"/>
      <c r="AB627" s="2"/>
      <c r="AC627" s="2"/>
      <c r="AD627" s="2"/>
      <c r="AE627" s="2"/>
      <c r="AF627" s="2"/>
      <c r="AG627" s="2"/>
      <c r="AH627" s="2"/>
    </row>
    <row r="628" spans="1:34" s="3" customFormat="1" x14ac:dyDescent="0.25">
      <c r="A628"/>
      <c r="B628"/>
      <c r="C628" s="2"/>
      <c r="D628" s="2"/>
      <c r="E628" s="2"/>
      <c r="F628" s="2"/>
      <c r="G628" s="2"/>
      <c r="H628" s="2"/>
      <c r="I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AA628" s="2"/>
      <c r="AB628" s="2"/>
      <c r="AC628" s="2"/>
      <c r="AD628" s="2"/>
      <c r="AE628" s="2"/>
      <c r="AF628" s="2"/>
      <c r="AG628" s="2"/>
      <c r="AH628" s="2"/>
    </row>
    <row r="629" spans="1:34" s="3" customFormat="1" x14ac:dyDescent="0.25">
      <c r="A629"/>
      <c r="B629"/>
      <c r="C629" s="2"/>
      <c r="D629" s="2"/>
      <c r="E629" s="2"/>
      <c r="F629" s="2"/>
      <c r="G629" s="2"/>
      <c r="H629" s="2"/>
      <c r="I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AA629" s="2"/>
      <c r="AB629" s="2"/>
      <c r="AC629" s="2"/>
      <c r="AD629" s="2"/>
      <c r="AE629" s="2"/>
      <c r="AF629" s="2"/>
      <c r="AG629" s="2"/>
      <c r="AH629" s="2"/>
    </row>
    <row r="630" spans="1:34" s="3" customFormat="1" x14ac:dyDescent="0.25">
      <c r="A630"/>
      <c r="B630"/>
      <c r="C630" s="2"/>
      <c r="D630" s="2"/>
      <c r="E630" s="2"/>
      <c r="F630" s="2"/>
      <c r="G630" s="2"/>
      <c r="H630" s="2"/>
      <c r="I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AA630" s="2"/>
      <c r="AB630" s="2"/>
      <c r="AC630" s="2"/>
      <c r="AD630" s="2"/>
      <c r="AE630" s="2"/>
      <c r="AF630" s="2"/>
      <c r="AG630" s="2"/>
      <c r="AH630" s="2"/>
    </row>
    <row r="631" spans="1:34" s="3" customFormat="1" x14ac:dyDescent="0.25">
      <c r="A631"/>
      <c r="B631"/>
      <c r="C631" s="2"/>
      <c r="D631" s="2"/>
      <c r="E631" s="2"/>
      <c r="F631" s="2"/>
      <c r="G631" s="2"/>
      <c r="H631" s="2"/>
      <c r="I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AA631" s="2"/>
      <c r="AB631" s="2"/>
      <c r="AC631" s="2"/>
      <c r="AD631" s="2"/>
      <c r="AE631" s="2"/>
      <c r="AF631" s="2"/>
      <c r="AG631" s="2"/>
      <c r="AH631" s="2"/>
    </row>
    <row r="632" spans="1:34" s="3" customFormat="1" x14ac:dyDescent="0.25">
      <c r="A632"/>
      <c r="B632"/>
      <c r="C632" s="2"/>
      <c r="D632" s="2"/>
      <c r="E632" s="2"/>
      <c r="F632" s="2"/>
      <c r="G632" s="2"/>
      <c r="H632" s="2"/>
      <c r="I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AA632" s="2"/>
      <c r="AB632" s="2"/>
      <c r="AC632" s="2"/>
      <c r="AD632" s="2"/>
      <c r="AE632" s="2"/>
      <c r="AF632" s="2"/>
      <c r="AG632" s="2"/>
      <c r="AH632" s="2"/>
    </row>
    <row r="633" spans="1:34" s="3" customFormat="1" x14ac:dyDescent="0.25">
      <c r="A633"/>
      <c r="B633"/>
      <c r="C633" s="2"/>
      <c r="D633" s="2"/>
      <c r="E633" s="2"/>
      <c r="F633" s="2"/>
      <c r="G633" s="2"/>
      <c r="H633" s="2"/>
      <c r="I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AA633" s="2"/>
      <c r="AB633" s="2"/>
      <c r="AC633" s="2"/>
      <c r="AD633" s="2"/>
      <c r="AE633" s="2"/>
      <c r="AF633" s="2"/>
      <c r="AG633" s="2"/>
      <c r="AH633" s="2"/>
    </row>
    <row r="634" spans="1:34" s="3" customFormat="1" x14ac:dyDescent="0.25">
      <c r="A634"/>
      <c r="B634"/>
      <c r="C634" s="2"/>
      <c r="D634" s="2"/>
      <c r="E634" s="2"/>
      <c r="F634" s="2"/>
      <c r="G634" s="2"/>
      <c r="H634" s="2"/>
      <c r="I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AA634" s="2"/>
      <c r="AB634" s="2"/>
      <c r="AC634" s="2"/>
      <c r="AD634" s="2"/>
      <c r="AE634" s="2"/>
      <c r="AF634" s="2"/>
      <c r="AG634" s="2"/>
      <c r="AH634" s="2"/>
    </row>
    <row r="635" spans="1:34" s="3" customFormat="1" x14ac:dyDescent="0.25">
      <c r="A635"/>
      <c r="B635"/>
      <c r="C635" s="2"/>
      <c r="D635" s="2"/>
      <c r="E635" s="2"/>
      <c r="F635" s="2"/>
      <c r="G635" s="2"/>
      <c r="H635" s="2"/>
      <c r="I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AA635" s="2"/>
      <c r="AB635" s="2"/>
      <c r="AC635" s="2"/>
      <c r="AD635" s="2"/>
      <c r="AE635" s="2"/>
      <c r="AF635" s="2"/>
      <c r="AG635" s="2"/>
      <c r="AH635" s="2"/>
    </row>
    <row r="636" spans="1:34" s="3" customFormat="1" x14ac:dyDescent="0.25">
      <c r="A636"/>
      <c r="B636"/>
      <c r="C636" s="2"/>
      <c r="D636" s="2"/>
      <c r="E636" s="2"/>
      <c r="F636" s="2"/>
      <c r="G636" s="2"/>
      <c r="H636" s="2"/>
      <c r="I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AA636" s="2"/>
      <c r="AB636" s="2"/>
      <c r="AC636" s="2"/>
      <c r="AD636" s="2"/>
      <c r="AE636" s="2"/>
      <c r="AF636" s="2"/>
      <c r="AG636" s="2"/>
      <c r="AH636" s="2"/>
    </row>
    <row r="637" spans="1:34" s="3" customFormat="1" x14ac:dyDescent="0.25">
      <c r="A637"/>
      <c r="B637"/>
      <c r="C637" s="2"/>
      <c r="D637" s="2"/>
      <c r="E637" s="2"/>
      <c r="F637" s="2"/>
      <c r="G637" s="2"/>
      <c r="H637" s="2"/>
      <c r="I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AA637" s="2"/>
      <c r="AB637" s="2"/>
      <c r="AC637" s="2"/>
      <c r="AD637" s="2"/>
      <c r="AE637" s="2"/>
      <c r="AF637" s="2"/>
      <c r="AG637" s="2"/>
      <c r="AH637" s="2"/>
    </row>
    <row r="638" spans="1:34" s="3" customFormat="1" x14ac:dyDescent="0.25">
      <c r="A638"/>
      <c r="B638"/>
      <c r="C638" s="2"/>
      <c r="D638" s="2"/>
      <c r="E638" s="2"/>
      <c r="F638" s="2"/>
      <c r="G638" s="2"/>
      <c r="H638" s="2"/>
      <c r="I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AA638" s="2"/>
      <c r="AB638" s="2"/>
      <c r="AC638" s="2"/>
      <c r="AD638" s="2"/>
      <c r="AE638" s="2"/>
      <c r="AF638" s="2"/>
      <c r="AG638" s="2"/>
      <c r="AH638" s="2"/>
    </row>
    <row r="639" spans="1:34" s="3" customFormat="1" x14ac:dyDescent="0.25">
      <c r="A639"/>
      <c r="B639"/>
      <c r="C639" s="2"/>
      <c r="D639" s="2"/>
      <c r="E639" s="2"/>
      <c r="F639" s="2"/>
      <c r="G639" s="2"/>
      <c r="H639" s="2"/>
      <c r="I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AA639" s="2"/>
      <c r="AB639" s="2"/>
      <c r="AC639" s="2"/>
      <c r="AD639" s="2"/>
      <c r="AE639" s="2"/>
      <c r="AF639" s="2"/>
      <c r="AG639" s="2"/>
      <c r="AH639" s="2"/>
    </row>
    <row r="640" spans="1:34" s="3" customFormat="1" x14ac:dyDescent="0.25">
      <c r="A640"/>
      <c r="B640"/>
      <c r="C640" s="2"/>
      <c r="D640" s="2"/>
      <c r="E640" s="2"/>
      <c r="F640" s="2"/>
      <c r="G640" s="2"/>
      <c r="H640" s="2"/>
      <c r="I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AA640" s="2"/>
      <c r="AB640" s="2"/>
      <c r="AC640" s="2"/>
      <c r="AD640" s="2"/>
      <c r="AE640" s="2"/>
      <c r="AF640" s="2"/>
      <c r="AG640" s="2"/>
      <c r="AH640" s="2"/>
    </row>
    <row r="641" spans="1:34" s="3" customFormat="1" x14ac:dyDescent="0.25">
      <c r="A641"/>
      <c r="B641"/>
      <c r="C641" s="2"/>
      <c r="D641" s="2"/>
      <c r="E641" s="2"/>
      <c r="F641" s="2"/>
      <c r="G641" s="2"/>
      <c r="H641" s="2"/>
      <c r="I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AA641" s="2"/>
      <c r="AB641" s="2"/>
      <c r="AC641" s="2"/>
      <c r="AD641" s="2"/>
      <c r="AE641" s="2"/>
      <c r="AF641" s="2"/>
      <c r="AG641" s="2"/>
      <c r="AH641" s="2"/>
    </row>
    <row r="642" spans="1:34" s="3" customFormat="1" x14ac:dyDescent="0.25">
      <c r="A642"/>
      <c r="B642"/>
      <c r="C642" s="2"/>
      <c r="D642" s="2"/>
      <c r="E642" s="2"/>
      <c r="F642" s="2"/>
      <c r="G642" s="2"/>
      <c r="H642" s="2"/>
      <c r="I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AA642" s="2"/>
      <c r="AB642" s="2"/>
      <c r="AC642" s="2"/>
      <c r="AD642" s="2"/>
      <c r="AE642" s="2"/>
      <c r="AF642" s="2"/>
      <c r="AG642" s="2"/>
      <c r="AH642" s="2"/>
    </row>
    <row r="643" spans="1:34" s="3" customFormat="1" x14ac:dyDescent="0.25">
      <c r="A643"/>
      <c r="B643"/>
      <c r="C643" s="2"/>
      <c r="D643" s="2"/>
      <c r="E643" s="2"/>
      <c r="F643" s="2"/>
      <c r="G643" s="2"/>
      <c r="H643" s="2"/>
      <c r="I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AA643" s="2"/>
      <c r="AB643" s="2"/>
      <c r="AC643" s="2"/>
      <c r="AD643" s="2"/>
      <c r="AE643" s="2"/>
      <c r="AF643" s="2"/>
      <c r="AG643" s="2"/>
      <c r="AH643" s="2"/>
    </row>
    <row r="644" spans="1:34" s="3" customFormat="1" x14ac:dyDescent="0.25">
      <c r="A644"/>
      <c r="B644"/>
      <c r="C644" s="2"/>
      <c r="D644" s="2"/>
      <c r="E644" s="2"/>
      <c r="F644" s="2"/>
      <c r="G644" s="2"/>
      <c r="H644" s="2"/>
      <c r="I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AA644" s="2"/>
      <c r="AB644" s="2"/>
      <c r="AC644" s="2"/>
      <c r="AD644" s="2"/>
      <c r="AE644" s="2"/>
      <c r="AF644" s="2"/>
      <c r="AG644" s="2"/>
      <c r="AH644" s="2"/>
    </row>
    <row r="645" spans="1:34" s="3" customFormat="1" x14ac:dyDescent="0.25">
      <c r="A645"/>
      <c r="B645"/>
      <c r="C645" s="2"/>
      <c r="D645" s="2"/>
      <c r="E645" s="2"/>
      <c r="F645" s="2"/>
      <c r="G645" s="2"/>
      <c r="H645" s="2"/>
      <c r="I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AA645" s="2"/>
      <c r="AB645" s="2"/>
      <c r="AC645" s="2"/>
      <c r="AD645" s="2"/>
      <c r="AE645" s="2"/>
      <c r="AF645" s="2"/>
      <c r="AG645" s="2"/>
      <c r="AH645" s="2"/>
    </row>
    <row r="646" spans="1:34" s="3" customFormat="1" x14ac:dyDescent="0.25">
      <c r="A646"/>
      <c r="B646"/>
      <c r="C646" s="2"/>
      <c r="D646" s="2"/>
      <c r="E646" s="2"/>
      <c r="F646" s="2"/>
      <c r="G646" s="2"/>
      <c r="H646" s="2"/>
      <c r="I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AA646" s="2"/>
      <c r="AB646" s="2"/>
      <c r="AC646" s="2"/>
      <c r="AD646" s="2"/>
      <c r="AE646" s="2"/>
      <c r="AF646" s="2"/>
      <c r="AG646" s="2"/>
      <c r="AH646" s="2"/>
    </row>
    <row r="647" spans="1:34" s="3" customFormat="1" x14ac:dyDescent="0.25">
      <c r="A647"/>
      <c r="B647"/>
      <c r="C647" s="2"/>
      <c r="D647" s="2"/>
      <c r="E647" s="2"/>
      <c r="F647" s="2"/>
      <c r="G647" s="2"/>
      <c r="H647" s="2"/>
      <c r="I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AA647" s="2"/>
      <c r="AB647" s="2"/>
      <c r="AC647" s="2"/>
      <c r="AD647" s="2"/>
      <c r="AE647" s="2"/>
      <c r="AF647" s="2"/>
      <c r="AG647" s="2"/>
      <c r="AH647" s="2"/>
    </row>
    <row r="648" spans="1:34" s="3" customFormat="1" x14ac:dyDescent="0.25">
      <c r="A648"/>
      <c r="B648"/>
      <c r="C648" s="2"/>
      <c r="D648" s="2"/>
      <c r="E648" s="2"/>
      <c r="F648" s="2"/>
      <c r="G648" s="2"/>
      <c r="H648" s="2"/>
      <c r="I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AA648" s="2"/>
      <c r="AB648" s="2"/>
      <c r="AC648" s="2"/>
      <c r="AD648" s="2"/>
      <c r="AE648" s="2"/>
      <c r="AF648" s="2"/>
      <c r="AG648" s="2"/>
      <c r="AH648" s="2"/>
    </row>
    <row r="649" spans="1:34" s="3" customFormat="1" x14ac:dyDescent="0.25">
      <c r="A649"/>
      <c r="B649"/>
      <c r="C649" s="2"/>
      <c r="D649" s="2"/>
      <c r="E649" s="2"/>
      <c r="F649" s="2"/>
      <c r="G649" s="2"/>
      <c r="H649" s="2"/>
      <c r="I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AA649" s="2"/>
      <c r="AB649" s="2"/>
      <c r="AC649" s="2"/>
      <c r="AD649" s="2"/>
      <c r="AE649" s="2"/>
      <c r="AF649" s="2"/>
      <c r="AG649" s="2"/>
      <c r="AH649" s="2"/>
    </row>
    <row r="650" spans="1:34" s="3" customFormat="1" x14ac:dyDescent="0.25">
      <c r="A650"/>
      <c r="B650"/>
      <c r="C650" s="2"/>
      <c r="D650" s="2"/>
      <c r="E650" s="2"/>
      <c r="F650" s="2"/>
      <c r="G650" s="2"/>
      <c r="H650" s="2"/>
      <c r="I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AA650" s="2"/>
      <c r="AB650" s="2"/>
      <c r="AC650" s="2"/>
      <c r="AD650" s="2"/>
      <c r="AE650" s="2"/>
      <c r="AF650" s="2"/>
      <c r="AG650" s="2"/>
      <c r="AH650" s="2"/>
    </row>
    <row r="651" spans="1:34" s="3" customFormat="1" x14ac:dyDescent="0.25">
      <c r="A651"/>
      <c r="B651"/>
      <c r="C651" s="2"/>
      <c r="D651" s="2"/>
      <c r="E651" s="2"/>
      <c r="F651" s="2"/>
      <c r="G651" s="2"/>
      <c r="H651" s="2"/>
      <c r="I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AA651" s="2"/>
      <c r="AB651" s="2"/>
      <c r="AC651" s="2"/>
      <c r="AD651" s="2"/>
      <c r="AE651" s="2"/>
      <c r="AF651" s="2"/>
      <c r="AG651" s="2"/>
      <c r="AH651" s="2"/>
    </row>
    <row r="652" spans="1:34" s="3" customFormat="1" x14ac:dyDescent="0.25">
      <c r="A652"/>
      <c r="B652"/>
      <c r="C652" s="2"/>
      <c r="D652" s="2"/>
      <c r="E652" s="2"/>
      <c r="F652" s="2"/>
      <c r="G652" s="2"/>
      <c r="H652" s="2"/>
      <c r="I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AA652" s="2"/>
      <c r="AB652" s="2"/>
      <c r="AC652" s="2"/>
      <c r="AD652" s="2"/>
      <c r="AE652" s="2"/>
      <c r="AF652" s="2"/>
      <c r="AG652" s="2"/>
      <c r="AH652" s="2"/>
    </row>
    <row r="653" spans="1:34" s="3" customFormat="1" x14ac:dyDescent="0.25">
      <c r="A653"/>
      <c r="B653"/>
      <c r="C653" s="2"/>
      <c r="D653" s="2"/>
      <c r="E653" s="2"/>
      <c r="F653" s="2"/>
      <c r="G653" s="2"/>
      <c r="H653" s="2"/>
      <c r="I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AA653" s="2"/>
      <c r="AB653" s="2"/>
      <c r="AC653" s="2"/>
      <c r="AD653" s="2"/>
      <c r="AE653" s="2"/>
      <c r="AF653" s="2"/>
      <c r="AG653" s="2"/>
      <c r="AH653" s="2"/>
    </row>
    <row r="654" spans="1:34" s="3" customFormat="1" x14ac:dyDescent="0.25">
      <c r="A654"/>
      <c r="B654"/>
      <c r="C654" s="2"/>
      <c r="D654" s="2"/>
      <c r="E654" s="2"/>
      <c r="F654" s="2"/>
      <c r="G654" s="2"/>
      <c r="H654" s="2"/>
      <c r="I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AA654" s="2"/>
      <c r="AB654" s="2"/>
      <c r="AC654" s="2"/>
      <c r="AD654" s="2"/>
      <c r="AE654" s="2"/>
      <c r="AF654" s="2"/>
      <c r="AG654" s="2"/>
      <c r="AH654" s="2"/>
    </row>
    <row r="655" spans="1:34" s="3" customFormat="1" x14ac:dyDescent="0.25">
      <c r="A655"/>
      <c r="B655"/>
      <c r="C655" s="2"/>
      <c r="D655" s="2"/>
      <c r="E655" s="2"/>
      <c r="F655" s="2"/>
      <c r="G655" s="2"/>
      <c r="H655" s="2"/>
      <c r="I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AA655" s="2"/>
      <c r="AB655" s="2"/>
      <c r="AC655" s="2"/>
      <c r="AD655" s="2"/>
      <c r="AE655" s="2"/>
      <c r="AF655" s="2"/>
      <c r="AG655" s="2"/>
      <c r="AH655" s="2"/>
    </row>
    <row r="656" spans="1:34" s="3" customFormat="1" x14ac:dyDescent="0.25">
      <c r="A656"/>
      <c r="B656"/>
      <c r="C656" s="2"/>
      <c r="D656" s="2"/>
      <c r="E656" s="2"/>
      <c r="F656" s="2"/>
      <c r="G656" s="2"/>
      <c r="H656" s="2"/>
      <c r="I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AA656" s="2"/>
      <c r="AB656" s="2"/>
      <c r="AC656" s="2"/>
      <c r="AD656" s="2"/>
      <c r="AE656" s="2"/>
      <c r="AF656" s="2"/>
      <c r="AG656" s="2"/>
      <c r="AH656" s="2"/>
    </row>
    <row r="657" spans="1:34" s="3" customFormat="1" x14ac:dyDescent="0.25">
      <c r="A657"/>
      <c r="B657"/>
      <c r="C657" s="2"/>
      <c r="D657" s="2"/>
      <c r="E657" s="2"/>
      <c r="F657" s="2"/>
      <c r="G657" s="2"/>
      <c r="H657" s="2"/>
      <c r="I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AA657" s="2"/>
      <c r="AB657" s="2"/>
      <c r="AC657" s="2"/>
      <c r="AD657" s="2"/>
      <c r="AE657" s="2"/>
      <c r="AF657" s="2"/>
      <c r="AG657" s="2"/>
      <c r="AH657" s="2"/>
    </row>
    <row r="658" spans="1:34" s="3" customFormat="1" x14ac:dyDescent="0.25">
      <c r="A658"/>
      <c r="B658"/>
      <c r="C658" s="2"/>
      <c r="D658" s="2"/>
      <c r="E658" s="2"/>
      <c r="F658" s="2"/>
      <c r="G658" s="2"/>
      <c r="H658" s="2"/>
      <c r="I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AA658" s="2"/>
      <c r="AB658" s="2"/>
      <c r="AC658" s="2"/>
      <c r="AD658" s="2"/>
      <c r="AE658" s="2"/>
      <c r="AF658" s="2"/>
      <c r="AG658" s="2"/>
      <c r="AH658" s="2"/>
    </row>
    <row r="659" spans="1:34" s="3" customFormat="1" x14ac:dyDescent="0.25">
      <c r="A659"/>
      <c r="B659"/>
      <c r="C659" s="2"/>
      <c r="D659" s="2"/>
      <c r="E659" s="2"/>
      <c r="F659" s="2"/>
      <c r="G659" s="2"/>
      <c r="H659" s="2"/>
      <c r="I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AA659" s="2"/>
      <c r="AB659" s="2"/>
      <c r="AC659" s="2"/>
      <c r="AD659" s="2"/>
      <c r="AE659" s="2"/>
      <c r="AF659" s="2"/>
      <c r="AG659" s="2"/>
      <c r="AH659" s="2"/>
    </row>
    <row r="660" spans="1:34" s="3" customFormat="1" x14ac:dyDescent="0.25">
      <c r="A660"/>
      <c r="B660"/>
      <c r="C660" s="2"/>
      <c r="D660" s="2"/>
      <c r="E660" s="2"/>
      <c r="F660" s="2"/>
      <c r="G660" s="2"/>
      <c r="H660" s="2"/>
      <c r="I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AA660" s="2"/>
      <c r="AB660" s="2"/>
      <c r="AC660" s="2"/>
      <c r="AD660" s="2"/>
      <c r="AE660" s="2"/>
      <c r="AF660" s="2"/>
      <c r="AG660" s="2"/>
      <c r="AH660" s="2"/>
    </row>
    <row r="661" spans="1:34" s="3" customFormat="1" x14ac:dyDescent="0.25">
      <c r="A661"/>
      <c r="B661"/>
      <c r="C661" s="2"/>
      <c r="D661" s="2"/>
      <c r="E661" s="2"/>
      <c r="F661" s="2"/>
      <c r="G661" s="2"/>
      <c r="H661" s="2"/>
      <c r="I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AA661" s="2"/>
      <c r="AB661" s="2"/>
      <c r="AC661" s="2"/>
      <c r="AD661" s="2"/>
      <c r="AE661" s="2"/>
      <c r="AF661" s="2"/>
      <c r="AG661" s="2"/>
      <c r="AH661" s="2"/>
    </row>
    <row r="662" spans="1:34" s="3" customFormat="1" x14ac:dyDescent="0.25">
      <c r="A662"/>
      <c r="B662"/>
      <c r="C662" s="2"/>
      <c r="D662" s="2"/>
      <c r="E662" s="2"/>
      <c r="F662" s="2"/>
      <c r="G662" s="2"/>
      <c r="H662" s="2"/>
      <c r="I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AA662" s="2"/>
      <c r="AB662" s="2"/>
      <c r="AC662" s="2"/>
      <c r="AD662" s="2"/>
      <c r="AE662" s="2"/>
      <c r="AF662" s="2"/>
      <c r="AG662" s="2"/>
      <c r="AH662" s="2"/>
    </row>
    <row r="663" spans="1:34" s="3" customFormat="1" x14ac:dyDescent="0.25">
      <c r="A663"/>
      <c r="B663"/>
      <c r="C663" s="2"/>
      <c r="D663" s="2"/>
      <c r="E663" s="2"/>
      <c r="F663" s="2"/>
      <c r="G663" s="2"/>
      <c r="H663" s="2"/>
      <c r="I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AA663" s="2"/>
      <c r="AB663" s="2"/>
      <c r="AC663" s="2"/>
      <c r="AD663" s="2"/>
      <c r="AE663" s="2"/>
      <c r="AF663" s="2"/>
      <c r="AG663" s="2"/>
      <c r="AH663" s="2"/>
    </row>
    <row r="664" spans="1:34" s="3" customFormat="1" x14ac:dyDescent="0.25">
      <c r="A664"/>
      <c r="B664"/>
      <c r="C664" s="2"/>
      <c r="D664" s="2"/>
      <c r="E664" s="2"/>
      <c r="F664" s="2"/>
      <c r="G664" s="2"/>
      <c r="H664" s="2"/>
      <c r="I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AA664" s="2"/>
      <c r="AB664" s="2"/>
      <c r="AC664" s="2"/>
      <c r="AD664" s="2"/>
      <c r="AE664" s="2"/>
      <c r="AF664" s="2"/>
      <c r="AG664" s="2"/>
      <c r="AH664" s="2"/>
    </row>
    <row r="665" spans="1:34" s="3" customFormat="1" x14ac:dyDescent="0.25">
      <c r="A665"/>
      <c r="B665"/>
      <c r="C665" s="2"/>
      <c r="D665" s="2"/>
      <c r="E665" s="2"/>
      <c r="F665" s="2"/>
      <c r="G665" s="2"/>
      <c r="H665" s="2"/>
      <c r="I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AA665" s="2"/>
      <c r="AB665" s="2"/>
      <c r="AC665" s="2"/>
      <c r="AD665" s="2"/>
      <c r="AE665" s="2"/>
      <c r="AF665" s="2"/>
      <c r="AG665" s="2"/>
      <c r="AH665" s="2"/>
    </row>
    <row r="666" spans="1:34" s="3" customFormat="1" x14ac:dyDescent="0.25">
      <c r="A666"/>
      <c r="B666"/>
      <c r="C666" s="2"/>
      <c r="D666" s="2"/>
      <c r="E666" s="2"/>
      <c r="F666" s="2"/>
      <c r="G666" s="2"/>
      <c r="H666" s="2"/>
      <c r="I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AA666" s="2"/>
      <c r="AB666" s="2"/>
      <c r="AC666" s="2"/>
      <c r="AD666" s="2"/>
      <c r="AE666" s="2"/>
      <c r="AF666" s="2"/>
      <c r="AG666" s="2"/>
      <c r="AH666" s="2"/>
    </row>
    <row r="667" spans="1:34" s="3" customFormat="1" x14ac:dyDescent="0.25">
      <c r="A667"/>
      <c r="B667"/>
      <c r="C667" s="2"/>
      <c r="D667" s="2"/>
      <c r="E667" s="2"/>
      <c r="F667" s="2"/>
      <c r="G667" s="2"/>
      <c r="H667" s="2"/>
      <c r="I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AA667" s="2"/>
      <c r="AB667" s="2"/>
      <c r="AC667" s="2"/>
      <c r="AD667" s="2"/>
      <c r="AE667" s="2"/>
      <c r="AF667" s="2"/>
      <c r="AG667" s="2"/>
      <c r="AH667" s="2"/>
    </row>
    <row r="668" spans="1:34" s="3" customFormat="1" x14ac:dyDescent="0.25">
      <c r="A668"/>
      <c r="B668"/>
      <c r="C668" s="2"/>
      <c r="D668" s="2"/>
      <c r="E668" s="2"/>
      <c r="F668" s="2"/>
      <c r="G668" s="2"/>
      <c r="H668" s="2"/>
      <c r="I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AA668" s="2"/>
      <c r="AB668" s="2"/>
      <c r="AC668" s="2"/>
      <c r="AD668" s="2"/>
      <c r="AE668" s="2"/>
      <c r="AF668" s="2"/>
      <c r="AG668" s="2"/>
      <c r="AH668" s="2"/>
    </row>
    <row r="669" spans="1:34" s="3" customFormat="1" x14ac:dyDescent="0.25">
      <c r="A669"/>
      <c r="B669"/>
      <c r="C669" s="2"/>
      <c r="D669" s="2"/>
      <c r="E669" s="2"/>
      <c r="F669" s="2"/>
      <c r="G669" s="2"/>
      <c r="H669" s="2"/>
      <c r="I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AA669" s="2"/>
      <c r="AB669" s="2"/>
      <c r="AC669" s="2"/>
      <c r="AD669" s="2"/>
      <c r="AE669" s="2"/>
      <c r="AF669" s="2"/>
      <c r="AG669" s="2"/>
      <c r="AH669" s="2"/>
    </row>
    <row r="670" spans="1:34" s="3" customFormat="1" x14ac:dyDescent="0.25">
      <c r="A670"/>
      <c r="B670"/>
      <c r="C670" s="2"/>
      <c r="D670" s="2"/>
      <c r="E670" s="2"/>
      <c r="F670" s="2"/>
      <c r="G670" s="2"/>
      <c r="H670" s="2"/>
      <c r="I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AA670" s="2"/>
      <c r="AB670" s="2"/>
      <c r="AC670" s="2"/>
      <c r="AD670" s="2"/>
      <c r="AE670" s="2"/>
      <c r="AF670" s="2"/>
      <c r="AG670" s="2"/>
      <c r="AH670" s="2"/>
    </row>
    <row r="671" spans="1:34" s="3" customFormat="1" x14ac:dyDescent="0.25">
      <c r="A671"/>
      <c r="B671"/>
      <c r="C671" s="2"/>
      <c r="D671" s="2"/>
      <c r="E671" s="2"/>
      <c r="F671" s="2"/>
      <c r="G671" s="2"/>
      <c r="H671" s="2"/>
      <c r="I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AA671" s="2"/>
      <c r="AB671" s="2"/>
      <c r="AC671" s="2"/>
      <c r="AD671" s="2"/>
      <c r="AE671" s="2"/>
      <c r="AF671" s="2"/>
      <c r="AG671" s="2"/>
      <c r="AH671" s="2"/>
    </row>
    <row r="672" spans="1:34" s="3" customFormat="1" x14ac:dyDescent="0.25">
      <c r="A672"/>
      <c r="B672"/>
      <c r="C672" s="2"/>
      <c r="D672" s="2"/>
      <c r="E672" s="2"/>
      <c r="F672" s="2"/>
      <c r="G672" s="2"/>
      <c r="H672" s="2"/>
      <c r="I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AA672" s="2"/>
      <c r="AB672" s="2"/>
      <c r="AC672" s="2"/>
      <c r="AD672" s="2"/>
      <c r="AE672" s="2"/>
      <c r="AF672" s="2"/>
      <c r="AG672" s="2"/>
      <c r="AH672" s="2"/>
    </row>
    <row r="673" spans="1:34" s="3" customFormat="1" x14ac:dyDescent="0.25">
      <c r="A673"/>
      <c r="B673"/>
      <c r="C673" s="2"/>
      <c r="D673" s="2"/>
      <c r="E673" s="2"/>
      <c r="F673" s="2"/>
      <c r="G673" s="2"/>
      <c r="H673" s="2"/>
      <c r="I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AA673" s="2"/>
      <c r="AB673" s="2"/>
      <c r="AC673" s="2"/>
      <c r="AD673" s="2"/>
      <c r="AE673" s="2"/>
      <c r="AF673" s="2"/>
      <c r="AG673" s="2"/>
      <c r="AH673" s="2"/>
    </row>
    <row r="674" spans="1:34" s="3" customFormat="1" x14ac:dyDescent="0.25">
      <c r="A674"/>
      <c r="B674"/>
      <c r="C674" s="2"/>
      <c r="D674" s="2"/>
      <c r="E674" s="2"/>
      <c r="F674" s="2"/>
      <c r="G674" s="2"/>
      <c r="H674" s="2"/>
      <c r="I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AA674" s="2"/>
      <c r="AB674" s="2"/>
      <c r="AC674" s="2"/>
      <c r="AD674" s="2"/>
      <c r="AE674" s="2"/>
      <c r="AF674" s="2"/>
      <c r="AG674" s="2"/>
      <c r="AH674" s="2"/>
    </row>
    <row r="675" spans="1:34" s="3" customFormat="1" x14ac:dyDescent="0.25">
      <c r="A675"/>
      <c r="B675"/>
      <c r="C675" s="2"/>
      <c r="D675" s="2"/>
      <c r="E675" s="2"/>
      <c r="F675" s="2"/>
      <c r="G675" s="2"/>
      <c r="H675" s="2"/>
      <c r="I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AA675" s="2"/>
      <c r="AB675" s="2"/>
      <c r="AC675" s="2"/>
      <c r="AD675" s="2"/>
      <c r="AE675" s="2"/>
      <c r="AF675" s="2"/>
      <c r="AG675" s="2"/>
      <c r="AH675" s="2"/>
    </row>
    <row r="676" spans="1:34" s="3" customFormat="1" x14ac:dyDescent="0.25">
      <c r="A676"/>
      <c r="B676"/>
      <c r="C676" s="2"/>
      <c r="D676" s="2"/>
      <c r="E676" s="2"/>
      <c r="F676" s="2"/>
      <c r="G676" s="2"/>
      <c r="H676" s="2"/>
      <c r="I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AA676" s="2"/>
      <c r="AB676" s="2"/>
      <c r="AC676" s="2"/>
      <c r="AD676" s="2"/>
      <c r="AE676" s="2"/>
      <c r="AF676" s="2"/>
      <c r="AG676" s="2"/>
      <c r="AH676" s="2"/>
    </row>
    <row r="677" spans="1:34" s="3" customFormat="1" x14ac:dyDescent="0.25">
      <c r="A677"/>
      <c r="B677"/>
      <c r="C677" s="2"/>
      <c r="D677" s="2"/>
      <c r="E677" s="2"/>
      <c r="F677" s="2"/>
      <c r="G677" s="2"/>
      <c r="H677" s="2"/>
      <c r="I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AA677" s="2"/>
      <c r="AB677" s="2"/>
      <c r="AC677" s="2"/>
      <c r="AD677" s="2"/>
      <c r="AE677" s="2"/>
      <c r="AF677" s="2"/>
      <c r="AG677" s="2"/>
      <c r="AH677" s="2"/>
    </row>
    <row r="678" spans="1:34" s="3" customFormat="1" x14ac:dyDescent="0.25">
      <c r="A678"/>
      <c r="B678"/>
      <c r="C678" s="2"/>
      <c r="D678" s="2"/>
      <c r="E678" s="2"/>
      <c r="F678" s="2"/>
      <c r="G678" s="2"/>
      <c r="H678" s="2"/>
      <c r="I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AA678" s="2"/>
      <c r="AB678" s="2"/>
      <c r="AC678" s="2"/>
      <c r="AD678" s="2"/>
      <c r="AE678" s="2"/>
      <c r="AF678" s="2"/>
      <c r="AG678" s="2"/>
      <c r="AH678" s="2"/>
    </row>
    <row r="679" spans="1:34" s="3" customFormat="1" x14ac:dyDescent="0.25">
      <c r="A679"/>
      <c r="B679"/>
      <c r="C679" s="2"/>
      <c r="D679" s="2"/>
      <c r="E679" s="2"/>
      <c r="F679" s="2"/>
      <c r="G679" s="2"/>
      <c r="H679" s="2"/>
      <c r="I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AA679" s="2"/>
      <c r="AB679" s="2"/>
      <c r="AC679" s="2"/>
      <c r="AD679" s="2"/>
      <c r="AE679" s="2"/>
      <c r="AF679" s="2"/>
      <c r="AG679" s="2"/>
      <c r="AH679" s="2"/>
    </row>
    <row r="680" spans="1:34" s="3" customFormat="1" x14ac:dyDescent="0.25">
      <c r="A680"/>
      <c r="B680"/>
      <c r="C680" s="2"/>
      <c r="D680" s="2"/>
      <c r="E680" s="2"/>
      <c r="F680" s="2"/>
      <c r="G680" s="2"/>
      <c r="H680" s="2"/>
      <c r="I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AA680" s="2"/>
      <c r="AB680" s="2"/>
      <c r="AC680" s="2"/>
      <c r="AD680" s="2"/>
      <c r="AE680" s="2"/>
      <c r="AF680" s="2"/>
      <c r="AG680" s="2"/>
      <c r="AH680" s="2"/>
    </row>
    <row r="681" spans="1:34" s="3" customFormat="1" x14ac:dyDescent="0.25">
      <c r="A681"/>
      <c r="B681"/>
      <c r="C681" s="2"/>
      <c r="D681" s="2"/>
      <c r="E681" s="2"/>
      <c r="F681" s="2"/>
      <c r="G681" s="2"/>
      <c r="H681" s="2"/>
      <c r="I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AA681" s="2"/>
      <c r="AB681" s="2"/>
      <c r="AC681" s="2"/>
      <c r="AD681" s="2"/>
      <c r="AE681" s="2"/>
      <c r="AF681" s="2"/>
      <c r="AG681" s="2"/>
      <c r="AH681" s="2"/>
    </row>
    <row r="682" spans="1:34" s="3" customFormat="1" x14ac:dyDescent="0.25">
      <c r="A682"/>
      <c r="B682"/>
      <c r="C682" s="2"/>
      <c r="D682" s="2"/>
      <c r="E682" s="2"/>
      <c r="F682" s="2"/>
      <c r="G682" s="2"/>
      <c r="H682" s="2"/>
      <c r="I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AA682" s="2"/>
      <c r="AB682" s="2"/>
      <c r="AC682" s="2"/>
      <c r="AD682" s="2"/>
      <c r="AE682" s="2"/>
      <c r="AF682" s="2"/>
      <c r="AG682" s="2"/>
      <c r="AH682" s="2"/>
    </row>
    <row r="683" spans="1:34" s="3" customFormat="1" x14ac:dyDescent="0.25">
      <c r="A683"/>
      <c r="B683"/>
      <c r="C683" s="2"/>
      <c r="D683" s="2"/>
      <c r="E683" s="2"/>
      <c r="F683" s="2"/>
      <c r="G683" s="2"/>
      <c r="H683" s="2"/>
      <c r="I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AA683" s="2"/>
      <c r="AB683" s="2"/>
      <c r="AC683" s="2"/>
      <c r="AD683" s="2"/>
      <c r="AE683" s="2"/>
      <c r="AF683" s="2"/>
      <c r="AG683" s="2"/>
      <c r="AH683" s="2"/>
    </row>
    <row r="684" spans="1:34" s="3" customFormat="1" x14ac:dyDescent="0.25">
      <c r="A684"/>
      <c r="B684"/>
      <c r="C684" s="2"/>
      <c r="D684" s="2"/>
      <c r="E684" s="2"/>
      <c r="F684" s="2"/>
      <c r="G684" s="2"/>
      <c r="H684" s="2"/>
      <c r="I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AA684" s="2"/>
      <c r="AB684" s="2"/>
      <c r="AC684" s="2"/>
      <c r="AD684" s="2"/>
      <c r="AE684" s="2"/>
      <c r="AF684" s="2"/>
      <c r="AG684" s="2"/>
      <c r="AH684" s="2"/>
    </row>
    <row r="685" spans="1:34" s="3" customFormat="1" x14ac:dyDescent="0.25">
      <c r="A685"/>
      <c r="B685"/>
      <c r="C685" s="2"/>
      <c r="D685" s="2"/>
      <c r="E685" s="2"/>
      <c r="F685" s="2"/>
      <c r="G685" s="2"/>
      <c r="H685" s="2"/>
      <c r="I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AA685" s="2"/>
      <c r="AB685" s="2"/>
      <c r="AC685" s="2"/>
      <c r="AD685" s="2"/>
      <c r="AE685" s="2"/>
      <c r="AF685" s="2"/>
      <c r="AG685" s="2"/>
      <c r="AH685" s="2"/>
    </row>
    <row r="686" spans="1:34" s="3" customFormat="1" x14ac:dyDescent="0.25">
      <c r="A686"/>
      <c r="B686"/>
      <c r="C686" s="2"/>
      <c r="D686" s="2"/>
      <c r="E686" s="2"/>
      <c r="F686" s="2"/>
      <c r="G686" s="2"/>
      <c r="H686" s="2"/>
      <c r="I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AA686" s="2"/>
      <c r="AB686" s="2"/>
      <c r="AC686" s="2"/>
      <c r="AD686" s="2"/>
      <c r="AE686" s="2"/>
      <c r="AF686" s="2"/>
      <c r="AG686" s="2"/>
      <c r="AH686" s="2"/>
    </row>
    <row r="687" spans="1:34" s="3" customFormat="1" x14ac:dyDescent="0.25">
      <c r="A687"/>
      <c r="B687"/>
      <c r="C687" s="2"/>
      <c r="D687" s="2"/>
      <c r="E687" s="2"/>
      <c r="F687" s="2"/>
      <c r="G687" s="2"/>
      <c r="H687" s="2"/>
      <c r="I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AA687" s="2"/>
      <c r="AB687" s="2"/>
      <c r="AC687" s="2"/>
      <c r="AD687" s="2"/>
      <c r="AE687" s="2"/>
      <c r="AF687" s="2"/>
      <c r="AG687" s="2"/>
      <c r="AH687" s="2"/>
    </row>
    <row r="688" spans="1:34" s="3" customFormat="1" x14ac:dyDescent="0.25">
      <c r="A688"/>
      <c r="B688"/>
      <c r="C688" s="2"/>
      <c r="D688" s="2"/>
      <c r="E688" s="2"/>
      <c r="F688" s="2"/>
      <c r="G688" s="2"/>
      <c r="H688" s="2"/>
      <c r="I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AA688" s="2"/>
      <c r="AB688" s="2"/>
      <c r="AC688" s="2"/>
      <c r="AD688" s="2"/>
      <c r="AE688" s="2"/>
      <c r="AF688" s="2"/>
      <c r="AG688" s="2"/>
      <c r="AH688" s="2"/>
    </row>
    <row r="689" spans="1:34" s="3" customFormat="1" x14ac:dyDescent="0.25">
      <c r="A689"/>
      <c r="B689"/>
      <c r="C689" s="2"/>
      <c r="D689" s="2"/>
      <c r="E689" s="2"/>
      <c r="F689" s="2"/>
      <c r="G689" s="2"/>
      <c r="H689" s="2"/>
      <c r="I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AA689" s="2"/>
      <c r="AB689" s="2"/>
      <c r="AC689" s="2"/>
      <c r="AD689" s="2"/>
      <c r="AE689" s="2"/>
      <c r="AF689" s="2"/>
      <c r="AG689" s="2"/>
      <c r="AH689" s="2"/>
    </row>
    <row r="690" spans="1:34" s="3" customFormat="1" x14ac:dyDescent="0.25">
      <c r="A690"/>
      <c r="B690"/>
      <c r="C690" s="2"/>
      <c r="D690" s="2"/>
      <c r="E690" s="2"/>
      <c r="F690" s="2"/>
      <c r="G690" s="2"/>
      <c r="H690" s="2"/>
      <c r="I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AA690" s="2"/>
      <c r="AB690" s="2"/>
      <c r="AC690" s="2"/>
      <c r="AD690" s="2"/>
      <c r="AE690" s="2"/>
      <c r="AF690" s="2"/>
      <c r="AG690" s="2"/>
      <c r="AH690" s="2"/>
    </row>
    <row r="691" spans="1:34" s="3" customFormat="1" x14ac:dyDescent="0.25">
      <c r="A691"/>
      <c r="B691"/>
      <c r="C691" s="2"/>
      <c r="D691" s="2"/>
      <c r="E691" s="2"/>
      <c r="F691" s="2"/>
      <c r="G691" s="2"/>
      <c r="H691" s="2"/>
      <c r="I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AA691" s="2"/>
      <c r="AB691" s="2"/>
      <c r="AC691" s="2"/>
      <c r="AD691" s="2"/>
      <c r="AE691" s="2"/>
      <c r="AF691" s="2"/>
      <c r="AG691" s="2"/>
      <c r="AH691" s="2"/>
    </row>
    <row r="692" spans="1:34" s="3" customFormat="1" x14ac:dyDescent="0.25">
      <c r="A692"/>
      <c r="B692"/>
      <c r="C692" s="2"/>
      <c r="D692" s="2"/>
      <c r="E692" s="2"/>
      <c r="F692" s="2"/>
      <c r="G692" s="2"/>
      <c r="H692" s="2"/>
      <c r="I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AA692" s="2"/>
      <c r="AB692" s="2"/>
      <c r="AC692" s="2"/>
      <c r="AD692" s="2"/>
      <c r="AE692" s="2"/>
      <c r="AF692" s="2"/>
      <c r="AG692" s="2"/>
      <c r="AH692" s="2"/>
    </row>
    <row r="693" spans="1:34" s="3" customFormat="1" x14ac:dyDescent="0.25">
      <c r="A693"/>
      <c r="B693"/>
      <c r="C693" s="2"/>
      <c r="D693" s="2"/>
      <c r="E693" s="2"/>
      <c r="F693" s="2"/>
      <c r="G693" s="2"/>
      <c r="H693" s="2"/>
      <c r="I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AA693" s="2"/>
      <c r="AB693" s="2"/>
      <c r="AC693" s="2"/>
      <c r="AD693" s="2"/>
      <c r="AE693" s="2"/>
      <c r="AF693" s="2"/>
      <c r="AG693" s="2"/>
      <c r="AH693" s="2"/>
    </row>
    <row r="694" spans="1:34" s="3" customFormat="1" x14ac:dyDescent="0.25">
      <c r="A694"/>
      <c r="B694"/>
      <c r="C694" s="2"/>
      <c r="D694" s="2"/>
      <c r="E694" s="2"/>
      <c r="F694" s="2"/>
      <c r="G694" s="2"/>
      <c r="H694" s="2"/>
      <c r="I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AA694" s="2"/>
      <c r="AB694" s="2"/>
      <c r="AC694" s="2"/>
      <c r="AD694" s="2"/>
      <c r="AE694" s="2"/>
      <c r="AF694" s="2"/>
      <c r="AG694" s="2"/>
      <c r="AH694" s="2"/>
    </row>
    <row r="695" spans="1:34" s="3" customFormat="1" x14ac:dyDescent="0.25">
      <c r="A695"/>
      <c r="B695"/>
      <c r="C695" s="2"/>
      <c r="D695" s="2"/>
      <c r="E695" s="2"/>
      <c r="F695" s="2"/>
      <c r="G695" s="2"/>
      <c r="H695" s="2"/>
      <c r="I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AA695" s="2"/>
      <c r="AB695" s="2"/>
      <c r="AC695" s="2"/>
      <c r="AD695" s="2"/>
      <c r="AE695" s="2"/>
      <c r="AF695" s="2"/>
      <c r="AG695" s="2"/>
      <c r="AH695" s="2"/>
    </row>
    <row r="696" spans="1:34" s="3" customFormat="1" x14ac:dyDescent="0.25">
      <c r="A696"/>
      <c r="B696"/>
      <c r="C696" s="2"/>
      <c r="D696" s="2"/>
      <c r="E696" s="2"/>
      <c r="F696" s="2"/>
      <c r="G696" s="2"/>
      <c r="H696" s="2"/>
      <c r="I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AA696" s="2"/>
      <c r="AB696" s="2"/>
      <c r="AC696" s="2"/>
      <c r="AD696" s="2"/>
      <c r="AE696" s="2"/>
      <c r="AF696" s="2"/>
      <c r="AG696" s="2"/>
      <c r="AH696" s="2"/>
    </row>
    <row r="697" spans="1:34" s="3" customFormat="1" x14ac:dyDescent="0.25">
      <c r="A697"/>
      <c r="B697"/>
      <c r="C697" s="2"/>
      <c r="D697" s="2"/>
      <c r="E697" s="2"/>
      <c r="F697" s="2"/>
      <c r="G697" s="2"/>
      <c r="H697" s="2"/>
      <c r="I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AA697" s="2"/>
      <c r="AB697" s="2"/>
      <c r="AC697" s="2"/>
      <c r="AD697" s="2"/>
      <c r="AE697" s="2"/>
      <c r="AF697" s="2"/>
      <c r="AG697" s="2"/>
      <c r="AH697" s="2"/>
    </row>
    <row r="698" spans="1:34" s="3" customFormat="1" x14ac:dyDescent="0.25">
      <c r="A698"/>
      <c r="B698"/>
      <c r="C698" s="2"/>
      <c r="D698" s="2"/>
      <c r="E698" s="2"/>
      <c r="F698" s="2"/>
      <c r="G698" s="2"/>
      <c r="H698" s="2"/>
      <c r="I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AA698" s="2"/>
      <c r="AB698" s="2"/>
      <c r="AC698" s="2"/>
      <c r="AD698" s="2"/>
      <c r="AE698" s="2"/>
      <c r="AF698" s="2"/>
      <c r="AG698" s="2"/>
      <c r="AH698" s="2"/>
    </row>
    <row r="699" spans="1:34" s="3" customFormat="1" x14ac:dyDescent="0.25">
      <c r="A699"/>
      <c r="B699"/>
      <c r="C699" s="2"/>
      <c r="D699" s="2"/>
      <c r="E699" s="2"/>
      <c r="F699" s="2"/>
      <c r="G699" s="2"/>
      <c r="H699" s="2"/>
      <c r="I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AA699" s="2"/>
      <c r="AB699" s="2"/>
      <c r="AC699" s="2"/>
      <c r="AD699" s="2"/>
      <c r="AE699" s="2"/>
      <c r="AF699" s="2"/>
      <c r="AG699" s="2"/>
      <c r="AH699" s="2"/>
    </row>
    <row r="700" spans="1:34" s="3" customFormat="1" x14ac:dyDescent="0.25">
      <c r="A700"/>
      <c r="B700"/>
      <c r="C700" s="2"/>
      <c r="D700" s="2"/>
      <c r="E700" s="2"/>
      <c r="F700" s="2"/>
      <c r="G700" s="2"/>
      <c r="H700" s="2"/>
      <c r="I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AA700" s="2"/>
      <c r="AB700" s="2"/>
      <c r="AC700" s="2"/>
      <c r="AD700" s="2"/>
      <c r="AE700" s="2"/>
      <c r="AF700" s="2"/>
      <c r="AG700" s="2"/>
      <c r="AH700" s="2"/>
    </row>
    <row r="701" spans="1:34" s="3" customFormat="1" x14ac:dyDescent="0.25">
      <c r="A701"/>
      <c r="B701"/>
      <c r="C701" s="2"/>
      <c r="D701" s="2"/>
      <c r="E701" s="2"/>
      <c r="F701" s="2"/>
      <c r="G701" s="2"/>
      <c r="H701" s="2"/>
      <c r="I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AA701" s="2"/>
      <c r="AB701" s="2"/>
      <c r="AC701" s="2"/>
      <c r="AD701" s="2"/>
      <c r="AE701" s="2"/>
      <c r="AF701" s="2"/>
      <c r="AG701" s="2"/>
      <c r="AH701" s="2"/>
    </row>
    <row r="702" spans="1:34" s="3" customFormat="1" x14ac:dyDescent="0.25">
      <c r="A702"/>
      <c r="B702"/>
      <c r="C702" s="2"/>
      <c r="D702" s="2"/>
      <c r="E702" s="2"/>
      <c r="F702" s="2"/>
      <c r="G702" s="2"/>
      <c r="H702" s="2"/>
      <c r="I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AA702" s="2"/>
      <c r="AB702" s="2"/>
      <c r="AC702" s="2"/>
      <c r="AD702" s="2"/>
      <c r="AE702" s="2"/>
      <c r="AF702" s="2"/>
      <c r="AG702" s="2"/>
      <c r="AH702" s="2"/>
    </row>
    <row r="703" spans="1:34" s="3" customFormat="1" x14ac:dyDescent="0.25">
      <c r="A703"/>
      <c r="B703"/>
      <c r="C703" s="2"/>
      <c r="D703" s="2"/>
      <c r="E703" s="2"/>
      <c r="F703" s="2"/>
      <c r="G703" s="2"/>
      <c r="H703" s="2"/>
      <c r="I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AA703" s="2"/>
      <c r="AB703" s="2"/>
      <c r="AC703" s="2"/>
      <c r="AD703" s="2"/>
      <c r="AE703" s="2"/>
      <c r="AF703" s="2"/>
      <c r="AG703" s="2"/>
      <c r="AH703" s="2"/>
    </row>
    <row r="704" spans="1:34" s="3" customFormat="1" x14ac:dyDescent="0.25">
      <c r="A704"/>
      <c r="B704"/>
      <c r="C704" s="2"/>
      <c r="D704" s="2"/>
      <c r="E704" s="2"/>
      <c r="F704" s="2"/>
      <c r="G704" s="2"/>
      <c r="H704" s="2"/>
      <c r="I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AA704" s="2"/>
      <c r="AB704" s="2"/>
      <c r="AC704" s="2"/>
      <c r="AD704" s="2"/>
      <c r="AE704" s="2"/>
      <c r="AF704" s="2"/>
      <c r="AG704" s="2"/>
      <c r="AH704" s="2"/>
    </row>
    <row r="705" spans="1:34" s="3" customFormat="1" x14ac:dyDescent="0.25">
      <c r="A705"/>
      <c r="B705"/>
      <c r="C705" s="2"/>
      <c r="D705" s="2"/>
      <c r="E705" s="2"/>
      <c r="F705" s="2"/>
      <c r="G705" s="2"/>
      <c r="H705" s="2"/>
      <c r="I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AA705" s="2"/>
      <c r="AB705" s="2"/>
      <c r="AC705" s="2"/>
      <c r="AD705" s="2"/>
      <c r="AE705" s="2"/>
      <c r="AF705" s="2"/>
      <c r="AG705" s="2"/>
      <c r="AH705" s="2"/>
    </row>
    <row r="706" spans="1:34" s="3" customFormat="1" x14ac:dyDescent="0.25">
      <c r="A706"/>
      <c r="B706"/>
      <c r="C706" s="2"/>
      <c r="D706" s="2"/>
      <c r="E706" s="2"/>
      <c r="F706" s="2"/>
      <c r="G706" s="2"/>
      <c r="H706" s="2"/>
      <c r="I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AA706" s="2"/>
      <c r="AB706" s="2"/>
      <c r="AC706" s="2"/>
      <c r="AD706" s="2"/>
      <c r="AE706" s="2"/>
      <c r="AF706" s="2"/>
      <c r="AG706" s="2"/>
      <c r="AH706" s="2"/>
    </row>
    <row r="707" spans="1:34" s="3" customFormat="1" x14ac:dyDescent="0.25">
      <c r="A707"/>
      <c r="B707"/>
      <c r="C707" s="2"/>
      <c r="D707" s="2"/>
      <c r="E707" s="2"/>
      <c r="F707" s="2"/>
      <c r="G707" s="2"/>
      <c r="H707" s="2"/>
      <c r="I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AA707" s="2"/>
      <c r="AB707" s="2"/>
      <c r="AC707" s="2"/>
      <c r="AD707" s="2"/>
      <c r="AE707" s="2"/>
      <c r="AF707" s="2"/>
      <c r="AG707" s="2"/>
      <c r="AH707" s="2"/>
    </row>
    <row r="708" spans="1:34" s="3" customFormat="1" x14ac:dyDescent="0.25">
      <c r="A708"/>
      <c r="B708"/>
      <c r="C708" s="2"/>
      <c r="D708" s="2"/>
      <c r="E708" s="2"/>
      <c r="F708" s="2"/>
      <c r="G708" s="2"/>
      <c r="H708" s="2"/>
      <c r="I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AA708" s="2"/>
      <c r="AB708" s="2"/>
      <c r="AC708" s="2"/>
      <c r="AD708" s="2"/>
      <c r="AE708" s="2"/>
      <c r="AF708" s="2"/>
      <c r="AG708" s="2"/>
      <c r="AH708" s="2"/>
    </row>
    <row r="709" spans="1:34" s="3" customFormat="1" x14ac:dyDescent="0.25">
      <c r="A709"/>
      <c r="B709"/>
      <c r="C709" s="2"/>
      <c r="D709" s="2"/>
      <c r="E709" s="2"/>
      <c r="F709" s="2"/>
      <c r="G709" s="2"/>
      <c r="H709" s="2"/>
      <c r="I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AA709" s="2"/>
      <c r="AB709" s="2"/>
      <c r="AC709" s="2"/>
      <c r="AD709" s="2"/>
      <c r="AE709" s="2"/>
      <c r="AF709" s="2"/>
      <c r="AG709" s="2"/>
      <c r="AH709" s="2"/>
    </row>
    <row r="710" spans="1:34" s="3" customFormat="1" x14ac:dyDescent="0.25">
      <c r="A710"/>
      <c r="B710"/>
      <c r="C710" s="2"/>
      <c r="D710" s="2"/>
      <c r="E710" s="2"/>
      <c r="F710" s="2"/>
      <c r="G710" s="2"/>
      <c r="H710" s="2"/>
      <c r="I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AA710" s="2"/>
      <c r="AB710" s="2"/>
      <c r="AC710" s="2"/>
      <c r="AD710" s="2"/>
      <c r="AE710" s="2"/>
      <c r="AF710" s="2"/>
      <c r="AG710" s="2"/>
      <c r="AH710" s="2"/>
    </row>
    <row r="711" spans="1:34" s="3" customFormat="1" x14ac:dyDescent="0.25">
      <c r="A711"/>
      <c r="B711"/>
      <c r="C711" s="2"/>
      <c r="D711" s="2"/>
      <c r="E711" s="2"/>
      <c r="F711" s="2"/>
      <c r="G711" s="2"/>
      <c r="H711" s="2"/>
      <c r="I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AA711" s="2"/>
      <c r="AB711" s="2"/>
      <c r="AC711" s="2"/>
      <c r="AD711" s="2"/>
      <c r="AE711" s="2"/>
      <c r="AF711" s="2"/>
      <c r="AG711" s="2"/>
      <c r="AH711" s="2"/>
    </row>
    <row r="712" spans="1:34" s="3" customFormat="1" x14ac:dyDescent="0.25">
      <c r="A712"/>
      <c r="B712"/>
      <c r="C712" s="2"/>
      <c r="D712" s="2"/>
      <c r="E712" s="2"/>
      <c r="F712" s="2"/>
      <c r="G712" s="2"/>
      <c r="H712" s="2"/>
      <c r="I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AA712" s="2"/>
      <c r="AB712" s="2"/>
      <c r="AC712" s="2"/>
      <c r="AD712" s="2"/>
      <c r="AE712" s="2"/>
      <c r="AF712" s="2"/>
      <c r="AG712" s="2"/>
      <c r="AH712" s="2"/>
    </row>
    <row r="713" spans="1:34" s="3" customFormat="1" x14ac:dyDescent="0.25">
      <c r="A713"/>
      <c r="B713"/>
      <c r="C713" s="2"/>
      <c r="D713" s="2"/>
      <c r="E713" s="2"/>
      <c r="F713" s="2"/>
      <c r="G713" s="2"/>
      <c r="H713" s="2"/>
      <c r="I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AA713" s="2"/>
      <c r="AB713" s="2"/>
      <c r="AC713" s="2"/>
      <c r="AD713" s="2"/>
      <c r="AE713" s="2"/>
      <c r="AF713" s="2"/>
      <c r="AG713" s="2"/>
      <c r="AH713" s="2"/>
    </row>
    <row r="714" spans="1:34" s="3" customFormat="1" x14ac:dyDescent="0.25">
      <c r="A714"/>
      <c r="B714"/>
      <c r="C714" s="2"/>
      <c r="D714" s="2"/>
      <c r="E714" s="2"/>
      <c r="F714" s="2"/>
      <c r="G714" s="2"/>
      <c r="H714" s="2"/>
      <c r="I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AA714" s="2"/>
      <c r="AB714" s="2"/>
      <c r="AC714" s="2"/>
      <c r="AD714" s="2"/>
      <c r="AE714" s="2"/>
      <c r="AF714" s="2"/>
      <c r="AG714" s="2"/>
      <c r="AH714" s="2"/>
    </row>
    <row r="715" spans="1:34" s="3" customFormat="1" x14ac:dyDescent="0.25">
      <c r="A715"/>
      <c r="B715"/>
      <c r="C715" s="2"/>
      <c r="D715" s="2"/>
      <c r="E715" s="2"/>
      <c r="F715" s="2"/>
      <c r="G715" s="2"/>
      <c r="H715" s="2"/>
      <c r="I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AA715" s="2"/>
      <c r="AB715" s="2"/>
      <c r="AC715" s="2"/>
      <c r="AD715" s="2"/>
      <c r="AE715" s="2"/>
      <c r="AF715" s="2"/>
      <c r="AG715" s="2"/>
      <c r="AH715" s="2"/>
    </row>
    <row r="716" spans="1:34" s="3" customFormat="1" x14ac:dyDescent="0.25">
      <c r="A716"/>
      <c r="B716"/>
      <c r="C716" s="2"/>
      <c r="D716" s="2"/>
      <c r="E716" s="2"/>
      <c r="F716" s="2"/>
      <c r="G716" s="2"/>
      <c r="H716" s="2"/>
      <c r="I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AA716" s="2"/>
      <c r="AB716" s="2"/>
      <c r="AC716" s="2"/>
      <c r="AD716" s="2"/>
      <c r="AE716" s="2"/>
      <c r="AF716" s="2"/>
      <c r="AG716" s="2"/>
      <c r="AH716" s="2"/>
    </row>
    <row r="717" spans="1:34" s="3" customFormat="1" x14ac:dyDescent="0.25">
      <c r="A717"/>
      <c r="B717"/>
      <c r="C717" s="2"/>
      <c r="D717" s="2"/>
      <c r="E717" s="2"/>
      <c r="F717" s="2"/>
      <c r="G717" s="2"/>
      <c r="H717" s="2"/>
      <c r="I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AA717" s="2"/>
      <c r="AB717" s="2"/>
      <c r="AC717" s="2"/>
      <c r="AD717" s="2"/>
      <c r="AE717" s="2"/>
      <c r="AF717" s="2"/>
      <c r="AG717" s="2"/>
      <c r="AH717" s="2"/>
    </row>
    <row r="718" spans="1:34" s="3" customFormat="1" x14ac:dyDescent="0.25">
      <c r="A718"/>
      <c r="B718"/>
      <c r="C718" s="2"/>
      <c r="D718" s="2"/>
      <c r="E718" s="2"/>
      <c r="F718" s="2"/>
      <c r="G718" s="2"/>
      <c r="H718" s="2"/>
      <c r="I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AA718" s="2"/>
      <c r="AB718" s="2"/>
      <c r="AC718" s="2"/>
      <c r="AD718" s="2"/>
      <c r="AE718" s="2"/>
      <c r="AF718" s="2"/>
      <c r="AG718" s="2"/>
      <c r="AH718" s="2"/>
    </row>
    <row r="719" spans="1:34" s="3" customFormat="1" x14ac:dyDescent="0.25">
      <c r="A719"/>
      <c r="B719"/>
      <c r="C719" s="2"/>
      <c r="D719" s="2"/>
      <c r="E719" s="2"/>
      <c r="F719" s="2"/>
      <c r="G719" s="2"/>
      <c r="H719" s="2"/>
      <c r="I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AA719" s="2"/>
      <c r="AB719" s="2"/>
      <c r="AC719" s="2"/>
      <c r="AD719" s="2"/>
      <c r="AE719" s="2"/>
      <c r="AF719" s="2"/>
      <c r="AG719" s="2"/>
      <c r="AH719" s="2"/>
    </row>
    <row r="720" spans="1:34" s="3" customFormat="1" x14ac:dyDescent="0.25">
      <c r="A720"/>
      <c r="B720"/>
      <c r="C720" s="2"/>
      <c r="D720" s="2"/>
      <c r="E720" s="2"/>
      <c r="F720" s="2"/>
      <c r="G720" s="2"/>
      <c r="H720" s="2"/>
      <c r="I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AA720" s="2"/>
      <c r="AB720" s="2"/>
      <c r="AC720" s="2"/>
      <c r="AD720" s="2"/>
      <c r="AE720" s="2"/>
      <c r="AF720" s="2"/>
      <c r="AG720" s="2"/>
      <c r="AH720" s="2"/>
    </row>
    <row r="721" spans="1:34" s="3" customFormat="1" x14ac:dyDescent="0.25">
      <c r="A721"/>
      <c r="B721"/>
      <c r="C721" s="2"/>
      <c r="D721" s="2"/>
      <c r="E721" s="2"/>
      <c r="F721" s="2"/>
      <c r="G721" s="2"/>
      <c r="H721" s="2"/>
      <c r="I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AA721" s="2"/>
      <c r="AB721" s="2"/>
      <c r="AC721" s="2"/>
      <c r="AD721" s="2"/>
      <c r="AE721" s="2"/>
      <c r="AF721" s="2"/>
      <c r="AG721" s="2"/>
      <c r="AH721" s="2"/>
    </row>
    <row r="722" spans="1:34" s="3" customFormat="1" x14ac:dyDescent="0.25">
      <c r="A722"/>
      <c r="B722"/>
      <c r="C722" s="2"/>
      <c r="D722" s="2"/>
      <c r="E722" s="2"/>
      <c r="F722" s="2"/>
      <c r="G722" s="2"/>
      <c r="H722" s="2"/>
      <c r="I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AA722" s="2"/>
      <c r="AB722" s="2"/>
      <c r="AC722" s="2"/>
      <c r="AD722" s="2"/>
      <c r="AE722" s="2"/>
      <c r="AF722" s="2"/>
      <c r="AG722" s="2"/>
      <c r="AH722" s="2"/>
    </row>
    <row r="723" spans="1:34" s="3" customFormat="1" x14ac:dyDescent="0.25">
      <c r="A723"/>
      <c r="B723"/>
      <c r="C723" s="2"/>
      <c r="D723" s="2"/>
      <c r="E723" s="2"/>
      <c r="F723" s="2"/>
      <c r="G723" s="2"/>
      <c r="H723" s="2"/>
      <c r="I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AA723" s="2"/>
      <c r="AB723" s="2"/>
      <c r="AC723" s="2"/>
      <c r="AD723" s="2"/>
      <c r="AE723" s="2"/>
      <c r="AF723" s="2"/>
      <c r="AG723" s="2"/>
      <c r="AH723" s="2"/>
    </row>
    <row r="724" spans="1:34" s="3" customFormat="1" x14ac:dyDescent="0.25">
      <c r="A724"/>
      <c r="B724"/>
      <c r="C724" s="2"/>
      <c r="D724" s="2"/>
      <c r="E724" s="2"/>
      <c r="F724" s="2"/>
      <c r="G724" s="2"/>
      <c r="H724" s="2"/>
      <c r="I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AA724" s="2"/>
      <c r="AB724" s="2"/>
      <c r="AC724" s="2"/>
      <c r="AD724" s="2"/>
      <c r="AE724" s="2"/>
      <c r="AF724" s="2"/>
      <c r="AG724" s="2"/>
      <c r="AH724" s="2"/>
    </row>
    <row r="725" spans="1:34" s="3" customFormat="1" x14ac:dyDescent="0.25">
      <c r="A725"/>
      <c r="B725"/>
      <c r="C725" s="2"/>
      <c r="D725" s="2"/>
      <c r="E725" s="2"/>
      <c r="F725" s="2"/>
      <c r="G725" s="2"/>
      <c r="H725" s="2"/>
      <c r="I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AA725" s="2"/>
      <c r="AB725" s="2"/>
      <c r="AC725" s="2"/>
      <c r="AD725" s="2"/>
      <c r="AE725" s="2"/>
      <c r="AF725" s="2"/>
      <c r="AG725" s="2"/>
      <c r="AH725" s="2"/>
    </row>
    <row r="726" spans="1:34" s="3" customFormat="1" x14ac:dyDescent="0.25">
      <c r="A726"/>
      <c r="B726"/>
      <c r="C726" s="2"/>
      <c r="D726" s="2"/>
      <c r="E726" s="2"/>
      <c r="F726" s="2"/>
      <c r="G726" s="2"/>
      <c r="H726" s="2"/>
      <c r="I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AA726" s="2"/>
      <c r="AB726" s="2"/>
      <c r="AC726" s="2"/>
      <c r="AD726" s="2"/>
      <c r="AE726" s="2"/>
      <c r="AF726" s="2"/>
      <c r="AG726" s="2"/>
      <c r="AH726" s="2"/>
    </row>
    <row r="727" spans="1:34" s="3" customFormat="1" x14ac:dyDescent="0.25">
      <c r="A727"/>
      <c r="B727"/>
      <c r="C727" s="2"/>
      <c r="D727" s="2"/>
      <c r="E727" s="2"/>
      <c r="F727" s="2"/>
      <c r="G727" s="2"/>
      <c r="H727" s="2"/>
      <c r="I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AA727" s="2"/>
      <c r="AB727" s="2"/>
      <c r="AC727" s="2"/>
      <c r="AD727" s="2"/>
      <c r="AE727" s="2"/>
      <c r="AF727" s="2"/>
      <c r="AG727" s="2"/>
      <c r="AH727" s="2"/>
    </row>
    <row r="728" spans="1:34" s="3" customFormat="1" x14ac:dyDescent="0.25">
      <c r="A728"/>
      <c r="B728"/>
      <c r="C728" s="2"/>
      <c r="D728" s="2"/>
      <c r="E728" s="2"/>
      <c r="F728" s="2"/>
      <c r="G728" s="2"/>
      <c r="H728" s="2"/>
      <c r="I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AA728" s="2"/>
      <c r="AB728" s="2"/>
      <c r="AC728" s="2"/>
      <c r="AD728" s="2"/>
      <c r="AE728" s="2"/>
      <c r="AF728" s="2"/>
      <c r="AG728" s="2"/>
      <c r="AH728" s="2"/>
    </row>
    <row r="729" spans="1:34" s="3" customFormat="1" x14ac:dyDescent="0.25">
      <c r="A729"/>
      <c r="B729"/>
      <c r="C729" s="2"/>
      <c r="D729" s="2"/>
      <c r="E729" s="2"/>
      <c r="F729" s="2"/>
      <c r="G729" s="2"/>
      <c r="H729" s="2"/>
      <c r="I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AA729" s="2"/>
      <c r="AB729" s="2"/>
      <c r="AC729" s="2"/>
      <c r="AD729" s="2"/>
      <c r="AE729" s="2"/>
      <c r="AF729" s="2"/>
      <c r="AG729" s="2"/>
      <c r="AH729" s="2"/>
    </row>
    <row r="730" spans="1:34" s="3" customFormat="1" x14ac:dyDescent="0.25">
      <c r="A730"/>
      <c r="B730"/>
      <c r="C730" s="2"/>
      <c r="D730" s="2"/>
      <c r="E730" s="2"/>
      <c r="F730" s="2"/>
      <c r="G730" s="2"/>
      <c r="H730" s="2"/>
      <c r="I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AA730" s="2"/>
      <c r="AB730" s="2"/>
      <c r="AC730" s="2"/>
      <c r="AD730" s="2"/>
      <c r="AE730" s="2"/>
      <c r="AF730" s="2"/>
      <c r="AG730" s="2"/>
      <c r="AH730" s="2"/>
    </row>
    <row r="731" spans="1:34" s="3" customFormat="1" x14ac:dyDescent="0.25">
      <c r="A731"/>
      <c r="B731"/>
      <c r="C731" s="2"/>
      <c r="D731" s="2"/>
      <c r="E731" s="2"/>
      <c r="F731" s="2"/>
      <c r="G731" s="2"/>
      <c r="H731" s="2"/>
      <c r="I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AA731" s="2"/>
      <c r="AB731" s="2"/>
      <c r="AC731" s="2"/>
      <c r="AD731" s="2"/>
      <c r="AE731" s="2"/>
      <c r="AF731" s="2"/>
      <c r="AG731" s="2"/>
      <c r="AH731" s="2"/>
    </row>
    <row r="732" spans="1:34" s="3" customFormat="1" x14ac:dyDescent="0.25">
      <c r="A732"/>
      <c r="B732"/>
      <c r="C732" s="2"/>
      <c r="D732" s="2"/>
      <c r="E732" s="2"/>
      <c r="F732" s="2"/>
      <c r="G732" s="2"/>
      <c r="H732" s="2"/>
      <c r="I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AA732" s="2"/>
      <c r="AB732" s="2"/>
      <c r="AC732" s="2"/>
      <c r="AD732" s="2"/>
      <c r="AE732" s="2"/>
      <c r="AF732" s="2"/>
      <c r="AG732" s="2"/>
      <c r="AH732" s="2"/>
    </row>
    <row r="733" spans="1:34" s="3" customFormat="1" x14ac:dyDescent="0.25">
      <c r="A733"/>
      <c r="B733"/>
      <c r="C733" s="2"/>
      <c r="D733" s="2"/>
      <c r="E733" s="2"/>
      <c r="F733" s="2"/>
      <c r="G733" s="2"/>
      <c r="H733" s="2"/>
      <c r="I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AA733" s="2"/>
      <c r="AB733" s="2"/>
      <c r="AC733" s="2"/>
      <c r="AD733" s="2"/>
      <c r="AE733" s="2"/>
      <c r="AF733" s="2"/>
      <c r="AG733" s="2"/>
      <c r="AH733" s="2"/>
    </row>
    <row r="734" spans="1:34" s="3" customFormat="1" x14ac:dyDescent="0.25">
      <c r="A734"/>
      <c r="B734"/>
      <c r="C734" s="2"/>
      <c r="D734" s="2"/>
      <c r="E734" s="2"/>
      <c r="F734" s="2"/>
      <c r="G734" s="2"/>
      <c r="H734" s="2"/>
      <c r="I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AA734" s="2"/>
      <c r="AB734" s="2"/>
      <c r="AC734" s="2"/>
      <c r="AD734" s="2"/>
      <c r="AE734" s="2"/>
      <c r="AF734" s="2"/>
      <c r="AG734" s="2"/>
      <c r="AH734" s="2"/>
    </row>
    <row r="735" spans="1:34" s="3" customFormat="1" x14ac:dyDescent="0.25">
      <c r="A735"/>
      <c r="B735"/>
      <c r="C735" s="2"/>
      <c r="D735" s="2"/>
      <c r="E735" s="2"/>
      <c r="F735" s="2"/>
      <c r="G735" s="2"/>
      <c r="H735" s="2"/>
      <c r="I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AA735" s="2"/>
      <c r="AB735" s="2"/>
      <c r="AC735" s="2"/>
      <c r="AD735" s="2"/>
      <c r="AE735" s="2"/>
      <c r="AF735" s="2"/>
      <c r="AG735" s="2"/>
      <c r="AH735" s="2"/>
    </row>
    <row r="736" spans="1:34" s="3" customFormat="1" x14ac:dyDescent="0.25">
      <c r="A736"/>
      <c r="B736"/>
      <c r="C736" s="2"/>
      <c r="D736" s="2"/>
      <c r="E736" s="2"/>
      <c r="F736" s="2"/>
      <c r="G736" s="2"/>
      <c r="H736" s="2"/>
      <c r="I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AA736" s="2"/>
      <c r="AB736" s="2"/>
      <c r="AC736" s="2"/>
      <c r="AD736" s="2"/>
      <c r="AE736" s="2"/>
      <c r="AF736" s="2"/>
      <c r="AG736" s="2"/>
      <c r="AH736" s="2"/>
    </row>
    <row r="737" spans="1:34" s="3" customFormat="1" x14ac:dyDescent="0.25">
      <c r="A737"/>
      <c r="B737"/>
      <c r="C737" s="2"/>
      <c r="D737" s="2"/>
      <c r="E737" s="2"/>
      <c r="F737" s="2"/>
      <c r="G737" s="2"/>
      <c r="H737" s="2"/>
      <c r="I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AA737" s="2"/>
      <c r="AB737" s="2"/>
      <c r="AC737" s="2"/>
      <c r="AD737" s="2"/>
      <c r="AE737" s="2"/>
      <c r="AF737" s="2"/>
      <c r="AG737" s="2"/>
      <c r="AH737" s="2"/>
    </row>
    <row r="738" spans="1:34" s="3" customFormat="1" x14ac:dyDescent="0.25">
      <c r="A738"/>
      <c r="B738"/>
      <c r="C738" s="2"/>
      <c r="D738" s="2"/>
      <c r="E738" s="2"/>
      <c r="F738" s="2"/>
      <c r="G738" s="2"/>
      <c r="H738" s="2"/>
      <c r="I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AA738" s="2"/>
      <c r="AB738" s="2"/>
      <c r="AC738" s="2"/>
      <c r="AD738" s="2"/>
      <c r="AE738" s="2"/>
      <c r="AF738" s="2"/>
      <c r="AG738" s="2"/>
      <c r="AH738" s="2"/>
    </row>
    <row r="739" spans="1:34" s="3" customFormat="1" x14ac:dyDescent="0.25">
      <c r="A739"/>
      <c r="B739"/>
      <c r="C739" s="2"/>
      <c r="D739" s="2"/>
      <c r="E739" s="2"/>
      <c r="F739" s="2"/>
      <c r="G739" s="2"/>
      <c r="H739" s="2"/>
      <c r="I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AA739" s="2"/>
      <c r="AB739" s="2"/>
      <c r="AC739" s="2"/>
      <c r="AD739" s="2"/>
      <c r="AE739" s="2"/>
      <c r="AF739" s="2"/>
      <c r="AG739" s="2"/>
      <c r="AH739" s="2"/>
    </row>
    <row r="740" spans="1:34" s="3" customFormat="1" x14ac:dyDescent="0.25">
      <c r="A740"/>
      <c r="B740"/>
      <c r="C740" s="2"/>
      <c r="D740" s="2"/>
      <c r="E740" s="2"/>
      <c r="F740" s="2"/>
      <c r="G740" s="2"/>
      <c r="H740" s="2"/>
      <c r="I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AA740" s="2"/>
      <c r="AB740" s="2"/>
      <c r="AC740" s="2"/>
      <c r="AD740" s="2"/>
      <c r="AE740" s="2"/>
      <c r="AF740" s="2"/>
      <c r="AG740" s="2"/>
      <c r="AH740" s="2"/>
    </row>
    <row r="741" spans="1:34" s="3" customFormat="1" x14ac:dyDescent="0.25">
      <c r="A741"/>
      <c r="B741"/>
      <c r="C741" s="2"/>
      <c r="D741" s="2"/>
      <c r="E741" s="2"/>
      <c r="F741" s="2"/>
      <c r="G741" s="2"/>
      <c r="H741" s="2"/>
      <c r="I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AA741" s="2"/>
      <c r="AB741" s="2"/>
      <c r="AC741" s="2"/>
      <c r="AD741" s="2"/>
      <c r="AE741" s="2"/>
      <c r="AF741" s="2"/>
      <c r="AG741" s="2"/>
      <c r="AH741" s="2"/>
    </row>
    <row r="742" spans="1:34" s="3" customFormat="1" x14ac:dyDescent="0.25">
      <c r="A742"/>
      <c r="B742"/>
      <c r="C742" s="2"/>
      <c r="D742" s="2"/>
      <c r="E742" s="2"/>
      <c r="F742" s="2"/>
      <c r="G742" s="2"/>
      <c r="H742" s="2"/>
      <c r="I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AA742" s="2"/>
      <c r="AB742" s="2"/>
      <c r="AC742" s="2"/>
      <c r="AD742" s="2"/>
      <c r="AE742" s="2"/>
      <c r="AF742" s="2"/>
      <c r="AG742" s="2"/>
      <c r="AH742" s="2"/>
    </row>
    <row r="743" spans="1:34" s="3" customFormat="1" x14ac:dyDescent="0.25">
      <c r="A743"/>
      <c r="B743"/>
      <c r="C743" s="2"/>
      <c r="D743" s="2"/>
      <c r="E743" s="2"/>
      <c r="F743" s="2"/>
      <c r="G743" s="2"/>
      <c r="H743" s="2"/>
      <c r="I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AA743" s="2"/>
      <c r="AB743" s="2"/>
      <c r="AC743" s="2"/>
      <c r="AD743" s="2"/>
      <c r="AE743" s="2"/>
      <c r="AF743" s="2"/>
      <c r="AG743" s="2"/>
      <c r="AH743" s="2"/>
    </row>
    <row r="744" spans="1:34" s="3" customFormat="1" x14ac:dyDescent="0.25">
      <c r="A744"/>
      <c r="B744"/>
      <c r="C744" s="2"/>
      <c r="D744" s="2"/>
      <c r="E744" s="2"/>
      <c r="F744" s="2"/>
      <c r="G744" s="2"/>
      <c r="H744" s="2"/>
      <c r="I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AA744" s="2"/>
      <c r="AB744" s="2"/>
      <c r="AC744" s="2"/>
      <c r="AD744" s="2"/>
      <c r="AE744" s="2"/>
      <c r="AF744" s="2"/>
      <c r="AG744" s="2"/>
      <c r="AH744" s="2"/>
    </row>
    <row r="745" spans="1:34" s="3" customFormat="1" x14ac:dyDescent="0.25">
      <c r="A745"/>
      <c r="B745"/>
      <c r="C745" s="2"/>
      <c r="D745" s="2"/>
      <c r="E745" s="2"/>
      <c r="F745" s="2"/>
      <c r="G745" s="2"/>
      <c r="H745" s="2"/>
      <c r="I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AA745" s="2"/>
      <c r="AB745" s="2"/>
      <c r="AC745" s="2"/>
      <c r="AD745" s="2"/>
      <c r="AE745" s="2"/>
      <c r="AF745" s="2"/>
      <c r="AG745" s="2"/>
      <c r="AH745" s="2"/>
    </row>
    <row r="746" spans="1:34" s="3" customFormat="1" x14ac:dyDescent="0.25">
      <c r="A746"/>
      <c r="B746"/>
      <c r="C746" s="2"/>
      <c r="D746" s="2"/>
      <c r="E746" s="2"/>
      <c r="F746" s="2"/>
      <c r="G746" s="2"/>
      <c r="H746" s="2"/>
      <c r="I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AA746" s="2"/>
      <c r="AB746" s="2"/>
      <c r="AC746" s="2"/>
      <c r="AD746" s="2"/>
      <c r="AE746" s="2"/>
      <c r="AF746" s="2"/>
      <c r="AG746" s="2"/>
      <c r="AH746" s="2"/>
    </row>
    <row r="747" spans="1:34" s="3" customFormat="1" x14ac:dyDescent="0.25">
      <c r="A747"/>
      <c r="B747"/>
      <c r="C747" s="2"/>
      <c r="D747" s="2"/>
      <c r="E747" s="2"/>
      <c r="F747" s="2"/>
      <c r="G747" s="2"/>
      <c r="H747" s="2"/>
      <c r="I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AA747" s="2"/>
      <c r="AB747" s="2"/>
      <c r="AC747" s="2"/>
      <c r="AD747" s="2"/>
      <c r="AE747" s="2"/>
      <c r="AF747" s="2"/>
      <c r="AG747" s="2"/>
      <c r="AH747" s="2"/>
    </row>
    <row r="748" spans="1:34" s="3" customFormat="1" x14ac:dyDescent="0.25">
      <c r="A748"/>
      <c r="B748"/>
      <c r="C748" s="2"/>
      <c r="D748" s="2"/>
      <c r="E748" s="2"/>
      <c r="F748" s="2"/>
      <c r="G748" s="2"/>
      <c r="H748" s="2"/>
      <c r="I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AA748" s="2"/>
      <c r="AB748" s="2"/>
      <c r="AC748" s="2"/>
      <c r="AD748" s="2"/>
      <c r="AE748" s="2"/>
      <c r="AF748" s="2"/>
      <c r="AG748" s="2"/>
      <c r="AH748" s="2"/>
    </row>
    <row r="749" spans="1:34" s="3" customFormat="1" x14ac:dyDescent="0.25">
      <c r="A749"/>
      <c r="B749"/>
      <c r="C749" s="2"/>
      <c r="D749" s="2"/>
      <c r="E749" s="2"/>
      <c r="F749" s="2"/>
      <c r="G749" s="2"/>
      <c r="H749" s="2"/>
      <c r="I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AA749" s="2"/>
      <c r="AB749" s="2"/>
      <c r="AC749" s="2"/>
      <c r="AD749" s="2"/>
      <c r="AE749" s="2"/>
      <c r="AF749" s="2"/>
      <c r="AG749" s="2"/>
      <c r="AH749" s="2"/>
    </row>
    <row r="750" spans="1:34" s="3" customFormat="1" x14ac:dyDescent="0.25">
      <c r="A750"/>
      <c r="B750"/>
      <c r="C750" s="2"/>
      <c r="D750" s="2"/>
      <c r="E750" s="2"/>
      <c r="F750" s="2"/>
      <c r="G750" s="2"/>
      <c r="H750" s="2"/>
      <c r="I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AA750" s="2"/>
      <c r="AB750" s="2"/>
      <c r="AC750" s="2"/>
      <c r="AD750" s="2"/>
      <c r="AE750" s="2"/>
      <c r="AF750" s="2"/>
      <c r="AG750" s="2"/>
      <c r="AH750" s="2"/>
    </row>
    <row r="751" spans="1:34" s="3" customFormat="1" x14ac:dyDescent="0.25">
      <c r="A751"/>
      <c r="B751"/>
      <c r="C751" s="2"/>
      <c r="D751" s="2"/>
      <c r="E751" s="2"/>
      <c r="F751" s="2"/>
      <c r="G751" s="2"/>
      <c r="H751" s="2"/>
      <c r="I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AA751" s="2"/>
      <c r="AB751" s="2"/>
      <c r="AC751" s="2"/>
      <c r="AD751" s="2"/>
      <c r="AE751" s="2"/>
      <c r="AF751" s="2"/>
      <c r="AG751" s="2"/>
      <c r="AH751" s="2"/>
    </row>
    <row r="752" spans="1:34" s="3" customFormat="1" x14ac:dyDescent="0.25">
      <c r="A752"/>
      <c r="B752"/>
      <c r="C752" s="2"/>
      <c r="D752" s="2"/>
      <c r="E752" s="2"/>
      <c r="F752" s="2"/>
      <c r="G752" s="2"/>
      <c r="H752" s="2"/>
      <c r="I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AA752" s="2"/>
      <c r="AB752" s="2"/>
      <c r="AC752" s="2"/>
      <c r="AD752" s="2"/>
      <c r="AE752" s="2"/>
      <c r="AF752" s="2"/>
      <c r="AG752" s="2"/>
      <c r="AH752" s="2"/>
    </row>
    <row r="753" spans="1:34" s="3" customFormat="1" x14ac:dyDescent="0.25">
      <c r="A753"/>
      <c r="B753"/>
      <c r="C753" s="2"/>
      <c r="D753" s="2"/>
      <c r="E753" s="2"/>
      <c r="F753" s="2"/>
      <c r="G753" s="2"/>
      <c r="H753" s="2"/>
      <c r="I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AA753" s="2"/>
      <c r="AB753" s="2"/>
      <c r="AC753" s="2"/>
      <c r="AD753" s="2"/>
      <c r="AE753" s="2"/>
      <c r="AF753" s="2"/>
      <c r="AG753" s="2"/>
      <c r="AH753" s="2"/>
    </row>
    <row r="754" spans="1:34" s="3" customFormat="1" x14ac:dyDescent="0.25">
      <c r="A754"/>
      <c r="B754"/>
      <c r="C754" s="2"/>
      <c r="D754" s="2"/>
      <c r="E754" s="2"/>
      <c r="F754" s="2"/>
      <c r="G754" s="2"/>
      <c r="H754" s="2"/>
      <c r="I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AA754" s="2"/>
      <c r="AB754" s="2"/>
      <c r="AC754" s="2"/>
      <c r="AD754" s="2"/>
      <c r="AE754" s="2"/>
      <c r="AF754" s="2"/>
      <c r="AG754" s="2"/>
      <c r="AH754" s="2"/>
    </row>
    <row r="755" spans="1:34" s="3" customFormat="1" x14ac:dyDescent="0.25">
      <c r="A755"/>
      <c r="B755"/>
      <c r="C755" s="2"/>
      <c r="D755" s="2"/>
      <c r="E755" s="2"/>
      <c r="F755" s="2"/>
      <c r="G755" s="2"/>
      <c r="H755" s="2"/>
      <c r="I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AA755" s="2"/>
      <c r="AB755" s="2"/>
      <c r="AC755" s="2"/>
      <c r="AD755" s="2"/>
      <c r="AE755" s="2"/>
      <c r="AF755" s="2"/>
      <c r="AG755" s="2"/>
      <c r="AH755" s="2"/>
    </row>
    <row r="756" spans="1:34" s="3" customFormat="1" x14ac:dyDescent="0.25">
      <c r="A756"/>
      <c r="B756"/>
      <c r="C756" s="2"/>
      <c r="D756" s="2"/>
      <c r="E756" s="2"/>
      <c r="F756" s="2"/>
      <c r="G756" s="2"/>
      <c r="H756" s="2"/>
      <c r="I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AA756" s="2"/>
      <c r="AB756" s="2"/>
      <c r="AC756" s="2"/>
      <c r="AD756" s="2"/>
      <c r="AE756" s="2"/>
      <c r="AF756" s="2"/>
      <c r="AG756" s="2"/>
      <c r="AH756" s="2"/>
    </row>
    <row r="757" spans="1:34" s="3" customFormat="1" x14ac:dyDescent="0.25">
      <c r="A757"/>
      <c r="B757"/>
      <c r="C757" s="2"/>
      <c r="D757" s="2"/>
      <c r="E757" s="2"/>
      <c r="F757" s="2"/>
      <c r="G757" s="2"/>
      <c r="H757" s="2"/>
      <c r="I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AA757" s="2"/>
      <c r="AB757" s="2"/>
      <c r="AC757" s="2"/>
      <c r="AD757" s="2"/>
      <c r="AE757" s="2"/>
      <c r="AF757" s="2"/>
      <c r="AG757" s="2"/>
      <c r="AH757" s="2"/>
    </row>
    <row r="758" spans="1:34" s="3" customFormat="1" x14ac:dyDescent="0.25">
      <c r="A758"/>
      <c r="B758"/>
      <c r="C758" s="2"/>
      <c r="D758" s="2"/>
      <c r="E758" s="2"/>
      <c r="F758" s="2"/>
      <c r="G758" s="2"/>
      <c r="H758" s="2"/>
      <c r="I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AA758" s="2"/>
      <c r="AB758" s="2"/>
      <c r="AC758" s="2"/>
      <c r="AD758" s="2"/>
      <c r="AE758" s="2"/>
      <c r="AF758" s="2"/>
      <c r="AG758" s="2"/>
      <c r="AH758" s="2"/>
    </row>
    <row r="759" spans="1:34" s="3" customFormat="1" x14ac:dyDescent="0.25">
      <c r="A759"/>
      <c r="B759"/>
      <c r="C759" s="2"/>
      <c r="D759" s="2"/>
      <c r="E759" s="2"/>
      <c r="F759" s="2"/>
      <c r="G759" s="2"/>
      <c r="H759" s="2"/>
      <c r="I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AA759" s="2"/>
      <c r="AB759" s="2"/>
      <c r="AC759" s="2"/>
      <c r="AD759" s="2"/>
      <c r="AE759" s="2"/>
      <c r="AF759" s="2"/>
      <c r="AG759" s="2"/>
      <c r="AH759" s="2"/>
    </row>
    <row r="760" spans="1:34" s="3" customFormat="1" x14ac:dyDescent="0.25">
      <c r="A760"/>
      <c r="B760"/>
      <c r="C760" s="2"/>
      <c r="D760" s="2"/>
      <c r="E760" s="2"/>
      <c r="F760" s="2"/>
      <c r="G760" s="2"/>
      <c r="H760" s="2"/>
      <c r="I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AA760" s="2"/>
      <c r="AB760" s="2"/>
      <c r="AC760" s="2"/>
      <c r="AD760" s="2"/>
      <c r="AE760" s="2"/>
      <c r="AF760" s="2"/>
      <c r="AG760" s="2"/>
      <c r="AH760" s="2"/>
    </row>
    <row r="761" spans="1:34" s="3" customFormat="1" x14ac:dyDescent="0.25">
      <c r="A761"/>
      <c r="B761"/>
      <c r="C761" s="2"/>
      <c r="D761" s="2"/>
      <c r="E761" s="2"/>
      <c r="F761" s="2"/>
      <c r="G761" s="2"/>
      <c r="H761" s="2"/>
      <c r="I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AA761" s="2"/>
      <c r="AB761" s="2"/>
      <c r="AC761" s="2"/>
      <c r="AD761" s="2"/>
      <c r="AE761" s="2"/>
      <c r="AF761" s="2"/>
      <c r="AG761" s="2"/>
      <c r="AH761" s="2"/>
    </row>
    <row r="762" spans="1:34" s="3" customFormat="1" x14ac:dyDescent="0.25">
      <c r="A762"/>
      <c r="B762"/>
      <c r="C762" s="2"/>
      <c r="D762" s="2"/>
      <c r="E762" s="2"/>
      <c r="F762" s="2"/>
      <c r="G762" s="2"/>
      <c r="H762" s="2"/>
      <c r="I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AA762" s="2"/>
      <c r="AB762" s="2"/>
      <c r="AC762" s="2"/>
      <c r="AD762" s="2"/>
      <c r="AE762" s="2"/>
      <c r="AF762" s="2"/>
      <c r="AG762" s="2"/>
      <c r="AH762" s="2"/>
    </row>
    <row r="763" spans="1:34" s="3" customFormat="1" x14ac:dyDescent="0.25">
      <c r="A763"/>
      <c r="B763"/>
      <c r="C763" s="2"/>
      <c r="D763" s="2"/>
      <c r="E763" s="2"/>
      <c r="F763" s="2"/>
      <c r="G763" s="2"/>
      <c r="H763" s="2"/>
      <c r="I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AA763" s="2"/>
      <c r="AB763" s="2"/>
      <c r="AC763" s="2"/>
      <c r="AD763" s="2"/>
      <c r="AE763" s="2"/>
      <c r="AF763" s="2"/>
      <c r="AG763" s="2"/>
      <c r="AH763" s="2"/>
    </row>
    <row r="764" spans="1:34" s="3" customFormat="1" x14ac:dyDescent="0.25">
      <c r="A764"/>
      <c r="B764"/>
      <c r="C764" s="2"/>
      <c r="D764" s="2"/>
      <c r="E764" s="2"/>
      <c r="F764" s="2"/>
      <c r="G764" s="2"/>
      <c r="H764" s="2"/>
      <c r="I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AA764" s="2"/>
      <c r="AB764" s="2"/>
      <c r="AC764" s="2"/>
      <c r="AD764" s="2"/>
      <c r="AE764" s="2"/>
      <c r="AF764" s="2"/>
      <c r="AG764" s="2"/>
      <c r="AH764" s="2"/>
    </row>
    <row r="765" spans="1:34" s="3" customFormat="1" x14ac:dyDescent="0.25">
      <c r="A765"/>
      <c r="B765"/>
      <c r="C765" s="2"/>
      <c r="D765" s="2"/>
      <c r="E765" s="2"/>
      <c r="F765" s="2"/>
      <c r="G765" s="2"/>
      <c r="H765" s="2"/>
      <c r="I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AA765" s="2"/>
      <c r="AB765" s="2"/>
      <c r="AC765" s="2"/>
      <c r="AD765" s="2"/>
      <c r="AE765" s="2"/>
      <c r="AF765" s="2"/>
      <c r="AG765" s="2"/>
      <c r="AH765" s="2"/>
    </row>
    <row r="766" spans="1:34" s="3" customFormat="1" x14ac:dyDescent="0.25">
      <c r="A766"/>
      <c r="B766"/>
      <c r="C766" s="2"/>
      <c r="D766" s="2"/>
      <c r="E766" s="2"/>
      <c r="F766" s="2"/>
      <c r="G766" s="2"/>
      <c r="H766" s="2"/>
      <c r="I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AA766" s="2"/>
      <c r="AB766" s="2"/>
      <c r="AC766" s="2"/>
      <c r="AD766" s="2"/>
      <c r="AE766" s="2"/>
      <c r="AF766" s="2"/>
      <c r="AG766" s="2"/>
      <c r="AH766" s="2"/>
    </row>
    <row r="767" spans="1:34" s="3" customFormat="1" x14ac:dyDescent="0.25">
      <c r="A767"/>
      <c r="B767"/>
      <c r="C767" s="2"/>
      <c r="D767" s="2"/>
      <c r="E767" s="2"/>
      <c r="F767" s="2"/>
      <c r="G767" s="2"/>
      <c r="H767" s="2"/>
      <c r="I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AA767" s="2"/>
      <c r="AB767" s="2"/>
      <c r="AC767" s="2"/>
      <c r="AD767" s="2"/>
      <c r="AE767" s="2"/>
      <c r="AF767" s="2"/>
      <c r="AG767" s="2"/>
      <c r="AH767" s="2"/>
    </row>
    <row r="768" spans="1:34" s="3" customFormat="1" x14ac:dyDescent="0.25">
      <c r="A768"/>
      <c r="B768"/>
      <c r="C768" s="2"/>
      <c r="D768" s="2"/>
      <c r="E768" s="2"/>
      <c r="F768" s="2"/>
      <c r="G768" s="2"/>
      <c r="H768" s="2"/>
      <c r="I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AA768" s="2"/>
      <c r="AB768" s="2"/>
      <c r="AC768" s="2"/>
      <c r="AD768" s="2"/>
      <c r="AE768" s="2"/>
      <c r="AF768" s="2"/>
      <c r="AG768" s="2"/>
      <c r="AH768" s="2"/>
    </row>
    <row r="769" spans="1:34" s="3" customFormat="1" x14ac:dyDescent="0.25">
      <c r="A769"/>
      <c r="B769"/>
      <c r="C769" s="2"/>
      <c r="D769" s="2"/>
      <c r="E769" s="2"/>
      <c r="F769" s="2"/>
      <c r="G769" s="2"/>
      <c r="H769" s="2"/>
      <c r="I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AA769" s="2"/>
      <c r="AB769" s="2"/>
      <c r="AC769" s="2"/>
      <c r="AD769" s="2"/>
      <c r="AE769" s="2"/>
      <c r="AF769" s="2"/>
      <c r="AG769" s="2"/>
      <c r="AH769" s="2"/>
    </row>
    <row r="770" spans="1:34" s="3" customFormat="1" x14ac:dyDescent="0.25">
      <c r="A770"/>
      <c r="B770"/>
      <c r="C770" s="2"/>
      <c r="D770" s="2"/>
      <c r="E770" s="2"/>
      <c r="F770" s="2"/>
      <c r="G770" s="2"/>
      <c r="H770" s="2"/>
      <c r="I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AA770" s="2"/>
      <c r="AB770" s="2"/>
      <c r="AC770" s="2"/>
      <c r="AD770" s="2"/>
      <c r="AE770" s="2"/>
      <c r="AF770" s="2"/>
      <c r="AG770" s="2"/>
      <c r="AH770" s="2"/>
    </row>
    <row r="771" spans="1:34" s="3" customFormat="1" x14ac:dyDescent="0.25">
      <c r="A771"/>
      <c r="B771"/>
      <c r="C771" s="2"/>
      <c r="D771" s="2"/>
      <c r="E771" s="2"/>
      <c r="F771" s="2"/>
      <c r="G771" s="2"/>
      <c r="H771" s="2"/>
      <c r="I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AA771" s="2"/>
      <c r="AB771" s="2"/>
      <c r="AC771" s="2"/>
      <c r="AD771" s="2"/>
      <c r="AE771" s="2"/>
      <c r="AF771" s="2"/>
      <c r="AG771" s="2"/>
      <c r="AH771" s="2"/>
    </row>
    <row r="772" spans="1:34" s="3" customFormat="1" x14ac:dyDescent="0.25">
      <c r="A772"/>
      <c r="B772"/>
      <c r="C772" s="2"/>
      <c r="D772" s="2"/>
      <c r="E772" s="2"/>
      <c r="F772" s="2"/>
      <c r="G772" s="2"/>
      <c r="H772" s="2"/>
      <c r="I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AA772" s="2"/>
      <c r="AB772" s="2"/>
      <c r="AC772" s="2"/>
      <c r="AD772" s="2"/>
      <c r="AE772" s="2"/>
      <c r="AF772" s="2"/>
      <c r="AG772" s="2"/>
      <c r="AH772" s="2"/>
    </row>
    <row r="773" spans="1:34" s="3" customFormat="1" x14ac:dyDescent="0.25">
      <c r="A773"/>
      <c r="B773"/>
      <c r="C773" s="2"/>
      <c r="D773" s="2"/>
      <c r="E773" s="2"/>
      <c r="F773" s="2"/>
      <c r="G773" s="2"/>
      <c r="H773" s="2"/>
      <c r="I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AA773" s="2"/>
      <c r="AB773" s="2"/>
      <c r="AC773" s="2"/>
      <c r="AD773" s="2"/>
      <c r="AE773" s="2"/>
      <c r="AF773" s="2"/>
      <c r="AG773" s="2"/>
      <c r="AH773" s="2"/>
    </row>
    <row r="774" spans="1:34" s="3" customFormat="1" x14ac:dyDescent="0.25">
      <c r="A774"/>
      <c r="B774"/>
      <c r="C774" s="2"/>
      <c r="D774" s="2"/>
      <c r="E774" s="2"/>
      <c r="F774" s="2"/>
      <c r="G774" s="2"/>
      <c r="H774" s="2"/>
      <c r="I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AA774" s="2"/>
      <c r="AB774" s="2"/>
      <c r="AC774" s="2"/>
      <c r="AD774" s="2"/>
      <c r="AE774" s="2"/>
      <c r="AF774" s="2"/>
      <c r="AG774" s="2"/>
      <c r="AH774" s="2"/>
    </row>
    <row r="775" spans="1:34" s="3" customFormat="1" x14ac:dyDescent="0.25">
      <c r="A775"/>
      <c r="B775"/>
      <c r="C775" s="2"/>
      <c r="D775" s="2"/>
      <c r="E775" s="2"/>
      <c r="F775" s="2"/>
      <c r="G775" s="2"/>
      <c r="H775" s="2"/>
      <c r="I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AA775" s="2"/>
      <c r="AB775" s="2"/>
      <c r="AC775" s="2"/>
      <c r="AD775" s="2"/>
      <c r="AE775" s="2"/>
      <c r="AF775" s="2"/>
      <c r="AG775" s="2"/>
      <c r="AH775" s="2"/>
    </row>
    <row r="776" spans="1:34" s="3" customFormat="1" x14ac:dyDescent="0.25">
      <c r="A776"/>
      <c r="B776"/>
      <c r="C776" s="2"/>
      <c r="D776" s="2"/>
      <c r="E776" s="2"/>
      <c r="F776" s="2"/>
      <c r="G776" s="2"/>
      <c r="H776" s="2"/>
      <c r="I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AA776" s="2"/>
      <c r="AB776" s="2"/>
      <c r="AC776" s="2"/>
      <c r="AD776" s="2"/>
      <c r="AE776" s="2"/>
      <c r="AF776" s="2"/>
      <c r="AG776" s="2"/>
      <c r="AH776" s="2"/>
    </row>
    <row r="777" spans="1:34" s="3" customFormat="1" x14ac:dyDescent="0.25">
      <c r="A777"/>
      <c r="B777"/>
      <c r="C777" s="2"/>
      <c r="D777" s="2"/>
      <c r="E777" s="2"/>
      <c r="F777" s="2"/>
      <c r="G777" s="2"/>
      <c r="H777" s="2"/>
      <c r="I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AA777" s="2"/>
      <c r="AB777" s="2"/>
      <c r="AC777" s="2"/>
      <c r="AD777" s="2"/>
      <c r="AE777" s="2"/>
      <c r="AF777" s="2"/>
      <c r="AG777" s="2"/>
      <c r="AH777" s="2"/>
    </row>
    <row r="778" spans="1:34" s="3" customFormat="1" x14ac:dyDescent="0.25">
      <c r="A778"/>
      <c r="B778"/>
      <c r="C778" s="2"/>
      <c r="D778" s="2"/>
      <c r="E778" s="2"/>
      <c r="F778" s="2"/>
      <c r="G778" s="2"/>
      <c r="H778" s="2"/>
      <c r="I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AA778" s="2"/>
      <c r="AB778" s="2"/>
      <c r="AC778" s="2"/>
      <c r="AD778" s="2"/>
      <c r="AE778" s="2"/>
      <c r="AF778" s="2"/>
      <c r="AG778" s="2"/>
      <c r="AH778" s="2"/>
    </row>
    <row r="779" spans="1:34" s="3" customFormat="1" x14ac:dyDescent="0.25">
      <c r="A779"/>
      <c r="B779"/>
      <c r="C779" s="2"/>
      <c r="D779" s="2"/>
      <c r="E779" s="2"/>
      <c r="F779" s="2"/>
      <c r="G779" s="2"/>
      <c r="H779" s="2"/>
      <c r="I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AA779" s="2"/>
      <c r="AB779" s="2"/>
      <c r="AC779" s="2"/>
      <c r="AD779" s="2"/>
      <c r="AE779" s="2"/>
      <c r="AF779" s="2"/>
      <c r="AG779" s="2"/>
      <c r="AH779" s="2"/>
    </row>
    <row r="780" spans="1:34" s="3" customFormat="1" x14ac:dyDescent="0.25">
      <c r="A780"/>
      <c r="B780"/>
      <c r="C780" s="2"/>
      <c r="D780" s="2"/>
      <c r="E780" s="2"/>
      <c r="F780" s="2"/>
      <c r="G780" s="2"/>
      <c r="H780" s="2"/>
      <c r="I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AA780" s="2"/>
      <c r="AB780" s="2"/>
      <c r="AC780" s="2"/>
      <c r="AD780" s="2"/>
      <c r="AE780" s="2"/>
      <c r="AF780" s="2"/>
      <c r="AG780" s="2"/>
      <c r="AH780" s="2"/>
    </row>
    <row r="781" spans="1:34" s="3" customFormat="1" x14ac:dyDescent="0.25">
      <c r="A781"/>
      <c r="B781"/>
      <c r="C781" s="2"/>
      <c r="D781" s="2"/>
      <c r="E781" s="2"/>
      <c r="F781" s="2"/>
      <c r="G781" s="2"/>
      <c r="H781" s="2"/>
      <c r="I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AA781" s="2"/>
      <c r="AB781" s="2"/>
      <c r="AC781" s="2"/>
      <c r="AD781" s="2"/>
      <c r="AE781" s="2"/>
      <c r="AF781" s="2"/>
      <c r="AG781" s="2"/>
      <c r="AH781" s="2"/>
    </row>
    <row r="782" spans="1:34" s="3" customFormat="1" x14ac:dyDescent="0.25">
      <c r="A782"/>
      <c r="B782"/>
      <c r="C782" s="2"/>
      <c r="D782" s="2"/>
      <c r="E782" s="2"/>
      <c r="F782" s="2"/>
      <c r="G782" s="2"/>
      <c r="H782" s="2"/>
      <c r="I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AA782" s="2"/>
      <c r="AB782" s="2"/>
      <c r="AC782" s="2"/>
      <c r="AD782" s="2"/>
      <c r="AE782" s="2"/>
      <c r="AF782" s="2"/>
      <c r="AG782" s="2"/>
      <c r="AH782" s="2"/>
    </row>
    <row r="783" spans="1:34" s="3" customFormat="1" x14ac:dyDescent="0.25">
      <c r="A783"/>
      <c r="B783"/>
      <c r="C783" s="2"/>
      <c r="D783" s="2"/>
      <c r="E783" s="2"/>
      <c r="F783" s="2"/>
      <c r="G783" s="2"/>
      <c r="H783" s="2"/>
      <c r="I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AA783" s="2"/>
      <c r="AB783" s="2"/>
      <c r="AC783" s="2"/>
      <c r="AD783" s="2"/>
      <c r="AE783" s="2"/>
      <c r="AF783" s="2"/>
      <c r="AG783" s="2"/>
      <c r="AH783" s="2"/>
    </row>
    <row r="784" spans="1:34" s="3" customFormat="1" x14ac:dyDescent="0.25">
      <c r="A784"/>
      <c r="B784"/>
      <c r="C784" s="2"/>
      <c r="D784" s="2"/>
      <c r="E784" s="2"/>
      <c r="F784" s="2"/>
      <c r="G784" s="2"/>
      <c r="H784" s="2"/>
      <c r="I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AA784" s="2"/>
      <c r="AB784" s="2"/>
      <c r="AC784" s="2"/>
      <c r="AD784" s="2"/>
      <c r="AE784" s="2"/>
      <c r="AF784" s="2"/>
      <c r="AG784" s="2"/>
      <c r="AH784" s="2"/>
    </row>
    <row r="785" spans="1:34" s="3" customFormat="1" x14ac:dyDescent="0.25">
      <c r="A785"/>
      <c r="B785"/>
      <c r="C785" s="2"/>
      <c r="D785" s="2"/>
      <c r="E785" s="2"/>
      <c r="F785" s="2"/>
      <c r="G785" s="2"/>
      <c r="H785" s="2"/>
      <c r="I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AA785" s="2"/>
      <c r="AB785" s="2"/>
      <c r="AC785" s="2"/>
      <c r="AD785" s="2"/>
      <c r="AE785" s="2"/>
      <c r="AF785" s="2"/>
      <c r="AG785" s="2"/>
      <c r="AH785" s="2"/>
    </row>
    <row r="786" spans="1:34" s="3" customFormat="1" x14ac:dyDescent="0.25">
      <c r="A786"/>
      <c r="B786"/>
      <c r="C786" s="2"/>
      <c r="D786" s="2"/>
      <c r="E786" s="2"/>
      <c r="F786" s="2"/>
      <c r="G786" s="2"/>
      <c r="H786" s="2"/>
      <c r="I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AA786" s="2"/>
      <c r="AB786" s="2"/>
      <c r="AC786" s="2"/>
      <c r="AD786" s="2"/>
      <c r="AE786" s="2"/>
      <c r="AF786" s="2"/>
      <c r="AG786" s="2"/>
      <c r="AH786" s="2"/>
    </row>
    <row r="787" spans="1:34" s="3" customFormat="1" x14ac:dyDescent="0.25">
      <c r="A787"/>
      <c r="B787"/>
      <c r="C787" s="2"/>
      <c r="D787" s="2"/>
      <c r="E787" s="2"/>
      <c r="F787" s="2"/>
      <c r="G787" s="2"/>
      <c r="H787" s="2"/>
      <c r="I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AA787" s="2"/>
      <c r="AB787" s="2"/>
      <c r="AC787" s="2"/>
      <c r="AD787" s="2"/>
      <c r="AE787" s="2"/>
      <c r="AF787" s="2"/>
      <c r="AG787" s="2"/>
      <c r="AH787" s="2"/>
    </row>
    <row r="788" spans="1:34" s="3" customFormat="1" x14ac:dyDescent="0.25">
      <c r="A788"/>
      <c r="B788"/>
      <c r="C788" s="2"/>
      <c r="D788" s="2"/>
      <c r="E788" s="2"/>
      <c r="F788" s="2"/>
      <c r="G788" s="2"/>
      <c r="H788" s="2"/>
      <c r="I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AA788" s="2"/>
      <c r="AB788" s="2"/>
      <c r="AC788" s="2"/>
      <c r="AD788" s="2"/>
      <c r="AE788" s="2"/>
      <c r="AF788" s="2"/>
      <c r="AG788" s="2"/>
      <c r="AH788" s="2"/>
    </row>
    <row r="789" spans="1:34" s="3" customFormat="1" x14ac:dyDescent="0.25">
      <c r="A789"/>
      <c r="B789"/>
      <c r="C789" s="2"/>
      <c r="D789" s="2"/>
      <c r="E789" s="2"/>
      <c r="F789" s="2"/>
      <c r="G789" s="2"/>
      <c r="H789" s="2"/>
      <c r="I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AA789" s="2"/>
      <c r="AB789" s="2"/>
      <c r="AC789" s="2"/>
      <c r="AD789" s="2"/>
      <c r="AE789" s="2"/>
      <c r="AF789" s="2"/>
      <c r="AG789" s="2"/>
      <c r="AH789" s="2"/>
    </row>
    <row r="790" spans="1:34" s="3" customFormat="1" x14ac:dyDescent="0.25">
      <c r="A790"/>
      <c r="B790"/>
      <c r="C790" s="2"/>
      <c r="D790" s="2"/>
      <c r="E790" s="2"/>
      <c r="F790" s="2"/>
      <c r="G790" s="2"/>
      <c r="H790" s="2"/>
      <c r="I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AA790" s="2"/>
      <c r="AB790" s="2"/>
      <c r="AC790" s="2"/>
      <c r="AD790" s="2"/>
      <c r="AE790" s="2"/>
      <c r="AF790" s="2"/>
      <c r="AG790" s="2"/>
      <c r="AH790" s="2"/>
    </row>
    <row r="791" spans="1:34" s="3" customFormat="1" x14ac:dyDescent="0.25">
      <c r="A791"/>
      <c r="B791"/>
      <c r="C791" s="2"/>
      <c r="D791" s="2"/>
      <c r="E791" s="2"/>
      <c r="F791" s="2"/>
      <c r="G791" s="2"/>
      <c r="H791" s="2"/>
      <c r="I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AA791" s="2"/>
      <c r="AB791" s="2"/>
      <c r="AC791" s="2"/>
      <c r="AD791" s="2"/>
      <c r="AE791" s="2"/>
      <c r="AF791" s="2"/>
      <c r="AG791" s="2"/>
      <c r="AH791" s="2"/>
    </row>
    <row r="792" spans="1:34" s="3" customFormat="1" x14ac:dyDescent="0.25">
      <c r="A792"/>
      <c r="B792"/>
      <c r="C792" s="2"/>
      <c r="D792" s="2"/>
      <c r="E792" s="2"/>
      <c r="F792" s="2"/>
      <c r="G792" s="2"/>
      <c r="H792" s="2"/>
      <c r="I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AA792" s="2"/>
      <c r="AB792" s="2"/>
      <c r="AC792" s="2"/>
      <c r="AD792" s="2"/>
      <c r="AE792" s="2"/>
      <c r="AF792" s="2"/>
      <c r="AG792" s="2"/>
      <c r="AH792" s="2"/>
    </row>
    <row r="793" spans="1:34" s="3" customFormat="1" x14ac:dyDescent="0.25">
      <c r="A793"/>
      <c r="B793"/>
      <c r="C793" s="2"/>
      <c r="D793" s="2"/>
      <c r="E793" s="2"/>
      <c r="F793" s="2"/>
      <c r="G793" s="2"/>
      <c r="H793" s="2"/>
      <c r="I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AA793" s="2"/>
      <c r="AB793" s="2"/>
      <c r="AC793" s="2"/>
      <c r="AD793" s="2"/>
      <c r="AE793" s="2"/>
      <c r="AF793" s="2"/>
      <c r="AG793" s="2"/>
      <c r="AH793" s="2"/>
    </row>
    <row r="794" spans="1:34" s="3" customFormat="1" x14ac:dyDescent="0.25">
      <c r="A794"/>
      <c r="B794"/>
      <c r="C794" s="2"/>
      <c r="D794" s="2"/>
      <c r="E794" s="2"/>
      <c r="F794" s="2"/>
      <c r="G794" s="2"/>
      <c r="H794" s="2"/>
      <c r="I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AA794" s="2"/>
      <c r="AB794" s="2"/>
      <c r="AC794" s="2"/>
      <c r="AD794" s="2"/>
      <c r="AE794" s="2"/>
      <c r="AF794" s="2"/>
      <c r="AG794" s="2"/>
      <c r="AH794" s="2"/>
    </row>
    <row r="795" spans="1:34" s="3" customFormat="1" x14ac:dyDescent="0.25">
      <c r="A795"/>
      <c r="B795"/>
      <c r="C795" s="2"/>
      <c r="D795" s="2"/>
      <c r="E795" s="2"/>
      <c r="F795" s="2"/>
      <c r="G795" s="2"/>
      <c r="H795" s="2"/>
      <c r="I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AA795" s="2"/>
      <c r="AB795" s="2"/>
      <c r="AC795" s="2"/>
      <c r="AD795" s="2"/>
      <c r="AE795" s="2"/>
      <c r="AF795" s="2"/>
      <c r="AG795" s="2"/>
      <c r="AH795" s="2"/>
    </row>
    <row r="796" spans="1:34" s="3" customFormat="1" x14ac:dyDescent="0.25">
      <c r="A796"/>
      <c r="B796"/>
      <c r="C796" s="2"/>
      <c r="D796" s="2"/>
      <c r="E796" s="2"/>
      <c r="F796" s="2"/>
      <c r="G796" s="2"/>
      <c r="H796" s="2"/>
      <c r="I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AA796" s="2"/>
      <c r="AB796" s="2"/>
      <c r="AC796" s="2"/>
      <c r="AD796" s="2"/>
      <c r="AE796" s="2"/>
      <c r="AF796" s="2"/>
      <c r="AG796" s="2"/>
      <c r="AH796" s="2"/>
    </row>
    <row r="797" spans="1:34" s="3" customFormat="1" x14ac:dyDescent="0.25">
      <c r="A797"/>
      <c r="B797"/>
      <c r="C797" s="2"/>
      <c r="D797" s="2"/>
      <c r="E797" s="2"/>
      <c r="F797" s="2"/>
      <c r="G797" s="2"/>
      <c r="H797" s="2"/>
      <c r="I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AA797" s="2"/>
      <c r="AB797" s="2"/>
      <c r="AC797" s="2"/>
      <c r="AD797" s="2"/>
      <c r="AE797" s="2"/>
      <c r="AF797" s="2"/>
      <c r="AG797" s="2"/>
      <c r="AH797" s="2"/>
    </row>
    <row r="798" spans="1:34" s="3" customFormat="1" x14ac:dyDescent="0.25">
      <c r="A798"/>
      <c r="B798"/>
      <c r="C798" s="2"/>
      <c r="D798" s="2"/>
      <c r="E798" s="2"/>
      <c r="F798" s="2"/>
      <c r="G798" s="2"/>
      <c r="H798" s="2"/>
      <c r="I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AA798" s="2"/>
      <c r="AB798" s="2"/>
      <c r="AC798" s="2"/>
      <c r="AD798" s="2"/>
      <c r="AE798" s="2"/>
      <c r="AF798" s="2"/>
      <c r="AG798" s="2"/>
      <c r="AH798" s="2"/>
    </row>
    <row r="799" spans="1:34" s="3" customFormat="1" x14ac:dyDescent="0.25">
      <c r="A799"/>
      <c r="B799"/>
      <c r="C799" s="2"/>
      <c r="D799" s="2"/>
      <c r="E799" s="2"/>
      <c r="F799" s="2"/>
      <c r="G799" s="2"/>
      <c r="H799" s="2"/>
      <c r="I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AA799" s="2"/>
      <c r="AB799" s="2"/>
      <c r="AC799" s="2"/>
      <c r="AD799" s="2"/>
      <c r="AE799" s="2"/>
      <c r="AF799" s="2"/>
      <c r="AG799" s="2"/>
      <c r="AH799" s="2"/>
    </row>
    <row r="800" spans="1:34" s="3" customFormat="1" x14ac:dyDescent="0.25">
      <c r="A800"/>
      <c r="B800"/>
      <c r="C800" s="2"/>
      <c r="D800" s="2"/>
      <c r="E800" s="2"/>
      <c r="F800" s="2"/>
      <c r="G800" s="2"/>
      <c r="H800" s="2"/>
      <c r="I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AA800" s="2"/>
      <c r="AB800" s="2"/>
      <c r="AC800" s="2"/>
      <c r="AD800" s="2"/>
      <c r="AE800" s="2"/>
      <c r="AF800" s="2"/>
      <c r="AG800" s="2"/>
      <c r="AH800" s="2"/>
    </row>
    <row r="801" spans="1:34" s="3" customFormat="1" x14ac:dyDescent="0.25">
      <c r="A801"/>
      <c r="B801"/>
      <c r="C801" s="2"/>
      <c r="D801" s="2"/>
      <c r="E801" s="2"/>
      <c r="F801" s="2"/>
      <c r="G801" s="2"/>
      <c r="H801" s="2"/>
      <c r="I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AA801" s="2"/>
      <c r="AB801" s="2"/>
      <c r="AC801" s="2"/>
      <c r="AD801" s="2"/>
      <c r="AE801" s="2"/>
      <c r="AF801" s="2"/>
      <c r="AG801" s="2"/>
      <c r="AH801" s="2"/>
    </row>
    <row r="802" spans="1:34" s="3" customFormat="1" x14ac:dyDescent="0.25">
      <c r="A802"/>
      <c r="B802"/>
      <c r="C802" s="2"/>
      <c r="D802" s="2"/>
      <c r="E802" s="2"/>
      <c r="F802" s="2"/>
      <c r="G802" s="2"/>
      <c r="H802" s="2"/>
      <c r="I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AA802" s="2"/>
      <c r="AB802" s="2"/>
      <c r="AC802" s="2"/>
      <c r="AD802" s="2"/>
      <c r="AE802" s="2"/>
      <c r="AF802" s="2"/>
      <c r="AG802" s="2"/>
      <c r="AH802" s="2"/>
    </row>
    <row r="803" spans="1:34" s="3" customFormat="1" x14ac:dyDescent="0.25">
      <c r="A803"/>
      <c r="B803"/>
      <c r="C803" s="2"/>
      <c r="D803" s="2"/>
      <c r="E803" s="2"/>
      <c r="F803" s="2"/>
      <c r="G803" s="2"/>
      <c r="H803" s="2"/>
      <c r="I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AA803" s="2"/>
      <c r="AB803" s="2"/>
      <c r="AC803" s="2"/>
      <c r="AD803" s="2"/>
      <c r="AE803" s="2"/>
      <c r="AF803" s="2"/>
      <c r="AG803" s="2"/>
      <c r="AH803" s="2"/>
    </row>
    <row r="804" spans="1:34" s="3" customFormat="1" x14ac:dyDescent="0.25">
      <c r="A804"/>
      <c r="B804"/>
      <c r="C804" s="2"/>
      <c r="D804" s="2"/>
      <c r="E804" s="2"/>
      <c r="F804" s="2"/>
      <c r="G804" s="2"/>
      <c r="H804" s="2"/>
      <c r="I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AA804" s="2"/>
      <c r="AB804" s="2"/>
      <c r="AC804" s="2"/>
      <c r="AD804" s="2"/>
      <c r="AE804" s="2"/>
      <c r="AF804" s="2"/>
      <c r="AG804" s="2"/>
      <c r="AH804" s="2"/>
    </row>
    <row r="805" spans="1:34" s="3" customFormat="1" x14ac:dyDescent="0.25">
      <c r="A805"/>
      <c r="B805"/>
      <c r="C805" s="2"/>
      <c r="D805" s="2"/>
      <c r="E805" s="2"/>
      <c r="F805" s="2"/>
      <c r="G805" s="2"/>
      <c r="H805" s="2"/>
      <c r="I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AA805" s="2"/>
      <c r="AB805" s="2"/>
      <c r="AC805" s="2"/>
      <c r="AD805" s="2"/>
      <c r="AE805" s="2"/>
      <c r="AF805" s="2"/>
      <c r="AG805" s="2"/>
      <c r="AH805" s="2"/>
    </row>
    <row r="806" spans="1:34" s="3" customFormat="1" x14ac:dyDescent="0.25">
      <c r="A806"/>
      <c r="B806"/>
      <c r="C806" s="2"/>
      <c r="D806" s="2"/>
      <c r="E806" s="2"/>
      <c r="F806" s="2"/>
      <c r="G806" s="2"/>
      <c r="H806" s="2"/>
      <c r="I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AA806" s="2"/>
      <c r="AB806" s="2"/>
      <c r="AC806" s="2"/>
      <c r="AD806" s="2"/>
      <c r="AE806" s="2"/>
      <c r="AF806" s="2"/>
      <c r="AG806" s="2"/>
      <c r="AH806" s="2"/>
    </row>
    <row r="807" spans="1:34" s="3" customFormat="1" x14ac:dyDescent="0.25">
      <c r="A807"/>
      <c r="B807"/>
      <c r="C807" s="2"/>
      <c r="D807" s="2"/>
      <c r="E807" s="2"/>
      <c r="F807" s="2"/>
      <c r="G807" s="2"/>
      <c r="H807" s="2"/>
      <c r="I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AA807" s="2"/>
      <c r="AB807" s="2"/>
      <c r="AC807" s="2"/>
      <c r="AD807" s="2"/>
      <c r="AE807" s="2"/>
      <c r="AF807" s="2"/>
      <c r="AG807" s="2"/>
      <c r="AH807" s="2"/>
    </row>
    <row r="808" spans="1:34" s="3" customFormat="1" x14ac:dyDescent="0.25">
      <c r="A808"/>
      <c r="B808"/>
      <c r="C808" s="2"/>
      <c r="D808" s="2"/>
      <c r="E808" s="2"/>
      <c r="F808" s="2"/>
      <c r="G808" s="2"/>
      <c r="H808" s="2"/>
      <c r="I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AA808" s="2"/>
      <c r="AB808" s="2"/>
      <c r="AC808" s="2"/>
      <c r="AD808" s="2"/>
      <c r="AE808" s="2"/>
      <c r="AF808" s="2"/>
      <c r="AG808" s="2"/>
      <c r="AH808" s="2"/>
    </row>
    <row r="809" spans="1:34" s="3" customFormat="1" x14ac:dyDescent="0.25">
      <c r="A809"/>
      <c r="B809"/>
      <c r="C809" s="2"/>
      <c r="D809" s="2"/>
      <c r="E809" s="2"/>
      <c r="F809" s="2"/>
      <c r="G809" s="2"/>
      <c r="H809" s="2"/>
      <c r="I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AA809" s="2"/>
      <c r="AB809" s="2"/>
      <c r="AC809" s="2"/>
      <c r="AD809" s="2"/>
      <c r="AE809" s="2"/>
      <c r="AF809" s="2"/>
      <c r="AG809" s="2"/>
      <c r="AH809" s="2"/>
    </row>
    <row r="810" spans="1:34" s="3" customFormat="1" x14ac:dyDescent="0.25">
      <c r="A810"/>
      <c r="B810"/>
      <c r="C810" s="2"/>
      <c r="D810" s="2"/>
      <c r="E810" s="2"/>
      <c r="F810" s="2"/>
      <c r="G810" s="2"/>
      <c r="H810" s="2"/>
      <c r="I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AA810" s="2"/>
      <c r="AB810" s="2"/>
      <c r="AC810" s="2"/>
      <c r="AD810" s="2"/>
      <c r="AE810" s="2"/>
      <c r="AF810" s="2"/>
      <c r="AG810" s="2"/>
      <c r="AH810" s="2"/>
    </row>
    <row r="811" spans="1:34" s="3" customFormat="1" x14ac:dyDescent="0.25">
      <c r="A811"/>
      <c r="B811"/>
      <c r="C811" s="2"/>
      <c r="D811" s="2"/>
      <c r="E811" s="2"/>
      <c r="F811" s="2"/>
      <c r="G811" s="2"/>
      <c r="H811" s="2"/>
      <c r="I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AA811" s="2"/>
      <c r="AB811" s="2"/>
      <c r="AC811" s="2"/>
      <c r="AD811" s="2"/>
      <c r="AE811" s="2"/>
      <c r="AF811" s="2"/>
      <c r="AG811" s="2"/>
      <c r="AH811" s="2"/>
    </row>
    <row r="812" spans="1:34" s="3" customFormat="1" x14ac:dyDescent="0.25">
      <c r="A812"/>
      <c r="B812"/>
      <c r="C812" s="2"/>
      <c r="D812" s="2"/>
      <c r="E812" s="2"/>
      <c r="F812" s="2"/>
      <c r="G812" s="2"/>
      <c r="H812" s="2"/>
      <c r="I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AA812" s="2"/>
      <c r="AB812" s="2"/>
      <c r="AC812" s="2"/>
      <c r="AD812" s="2"/>
      <c r="AE812" s="2"/>
      <c r="AF812" s="2"/>
      <c r="AG812" s="2"/>
      <c r="AH812" s="2"/>
    </row>
    <row r="813" spans="1:34" s="3" customFormat="1" x14ac:dyDescent="0.25">
      <c r="A813"/>
      <c r="B813"/>
      <c r="C813" s="2"/>
      <c r="D813" s="2"/>
      <c r="E813" s="2"/>
      <c r="F813" s="2"/>
      <c r="G813" s="2"/>
      <c r="H813" s="2"/>
      <c r="I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AA813" s="2"/>
      <c r="AB813" s="2"/>
      <c r="AC813" s="2"/>
      <c r="AD813" s="2"/>
      <c r="AE813" s="2"/>
      <c r="AF813" s="2"/>
      <c r="AG813" s="2"/>
      <c r="AH813" s="2"/>
    </row>
    <row r="814" spans="1:34" s="3" customFormat="1" x14ac:dyDescent="0.25">
      <c r="A814"/>
      <c r="B814"/>
      <c r="C814" s="2"/>
      <c r="D814" s="2"/>
      <c r="E814" s="2"/>
      <c r="F814" s="2"/>
      <c r="G814" s="2"/>
      <c r="H814" s="2"/>
      <c r="I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AA814" s="2"/>
      <c r="AB814" s="2"/>
      <c r="AC814" s="2"/>
      <c r="AD814" s="2"/>
      <c r="AE814" s="2"/>
      <c r="AF814" s="2"/>
      <c r="AG814" s="2"/>
      <c r="AH814" s="2"/>
    </row>
    <row r="815" spans="1:34" s="3" customFormat="1" x14ac:dyDescent="0.25">
      <c r="A815"/>
      <c r="B815"/>
      <c r="C815" s="2"/>
      <c r="D815" s="2"/>
      <c r="E815" s="2"/>
      <c r="F815" s="2"/>
      <c r="G815" s="2"/>
      <c r="H815" s="2"/>
      <c r="I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AA815" s="2"/>
      <c r="AB815" s="2"/>
      <c r="AC815" s="2"/>
      <c r="AD815" s="2"/>
      <c r="AE815" s="2"/>
      <c r="AF815" s="2"/>
      <c r="AG815" s="2"/>
      <c r="AH815" s="2"/>
    </row>
    <row r="816" spans="1:34" s="3" customFormat="1" x14ac:dyDescent="0.25">
      <c r="A816"/>
      <c r="B816"/>
      <c r="C816" s="2"/>
      <c r="D816" s="2"/>
      <c r="E816" s="2"/>
      <c r="F816" s="2"/>
      <c r="G816" s="2"/>
      <c r="H816" s="2"/>
      <c r="I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AA816" s="2"/>
      <c r="AB816" s="2"/>
      <c r="AC816" s="2"/>
      <c r="AD816" s="2"/>
      <c r="AE816" s="2"/>
      <c r="AF816" s="2"/>
      <c r="AG816" s="2"/>
      <c r="AH816" s="2"/>
    </row>
    <row r="817" spans="1:34" s="3" customFormat="1" x14ac:dyDescent="0.25">
      <c r="A817"/>
      <c r="B817"/>
      <c r="C817" s="2"/>
      <c r="D817" s="2"/>
      <c r="E817" s="2"/>
      <c r="F817" s="2"/>
      <c r="G817" s="2"/>
      <c r="H817" s="2"/>
      <c r="I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AA817" s="2"/>
      <c r="AB817" s="2"/>
      <c r="AC817" s="2"/>
      <c r="AD817" s="2"/>
      <c r="AE817" s="2"/>
      <c r="AF817" s="2"/>
      <c r="AG817" s="2"/>
      <c r="AH817" s="2"/>
    </row>
    <row r="818" spans="1:34" s="3" customFormat="1" x14ac:dyDescent="0.25">
      <c r="A818"/>
      <c r="B818"/>
      <c r="C818" s="2"/>
      <c r="D818" s="2"/>
      <c r="E818" s="2"/>
      <c r="F818" s="2"/>
      <c r="G818" s="2"/>
      <c r="H818" s="2"/>
      <c r="I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AA818" s="2"/>
      <c r="AB818" s="2"/>
      <c r="AC818" s="2"/>
      <c r="AD818" s="2"/>
      <c r="AE818" s="2"/>
      <c r="AF818" s="2"/>
      <c r="AG818" s="2"/>
      <c r="AH818" s="2"/>
    </row>
    <row r="819" spans="1:34" s="3" customFormat="1" x14ac:dyDescent="0.25">
      <c r="A819"/>
      <c r="B819"/>
      <c r="C819" s="2"/>
      <c r="D819" s="2"/>
      <c r="E819" s="2"/>
      <c r="F819" s="2"/>
      <c r="G819" s="2"/>
      <c r="H819" s="2"/>
      <c r="I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AA819" s="2"/>
      <c r="AB819" s="2"/>
      <c r="AC819" s="2"/>
      <c r="AD819" s="2"/>
      <c r="AE819" s="2"/>
      <c r="AF819" s="2"/>
      <c r="AG819" s="2"/>
      <c r="AH819" s="2"/>
    </row>
    <row r="820" spans="1:34" s="3" customFormat="1" x14ac:dyDescent="0.25">
      <c r="A820"/>
      <c r="B820"/>
      <c r="C820" s="2"/>
      <c r="D820" s="2"/>
      <c r="E820" s="2"/>
      <c r="F820" s="2"/>
      <c r="G820" s="2"/>
      <c r="H820" s="2"/>
      <c r="I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AA820" s="2"/>
      <c r="AB820" s="2"/>
      <c r="AC820" s="2"/>
      <c r="AD820" s="2"/>
      <c r="AE820" s="2"/>
      <c r="AF820" s="2"/>
      <c r="AG820" s="2"/>
      <c r="AH820" s="2"/>
    </row>
    <row r="821" spans="1:34" s="3" customFormat="1" x14ac:dyDescent="0.25">
      <c r="A821"/>
      <c r="B821"/>
      <c r="C821" s="2"/>
      <c r="D821" s="2"/>
      <c r="E821" s="2"/>
      <c r="F821" s="2"/>
      <c r="G821" s="2"/>
      <c r="H821" s="2"/>
      <c r="I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AA821" s="2"/>
      <c r="AB821" s="2"/>
      <c r="AC821" s="2"/>
      <c r="AD821" s="2"/>
      <c r="AE821" s="2"/>
      <c r="AF821" s="2"/>
      <c r="AG821" s="2"/>
      <c r="AH821" s="2"/>
    </row>
    <row r="822" spans="1:34" s="3" customFormat="1" x14ac:dyDescent="0.25">
      <c r="A822"/>
      <c r="B822"/>
      <c r="C822" s="2"/>
      <c r="D822" s="2"/>
      <c r="E822" s="2"/>
      <c r="F822" s="2"/>
      <c r="G822" s="2"/>
      <c r="H822" s="2"/>
      <c r="I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AA822" s="2"/>
      <c r="AB822" s="2"/>
      <c r="AC822" s="2"/>
      <c r="AD822" s="2"/>
      <c r="AE822" s="2"/>
      <c r="AF822" s="2"/>
      <c r="AG822" s="2"/>
      <c r="AH822" s="2"/>
    </row>
    <row r="823" spans="1:34" s="3" customFormat="1" x14ac:dyDescent="0.25">
      <c r="A823"/>
      <c r="B823"/>
      <c r="C823" s="2"/>
      <c r="D823" s="2"/>
      <c r="E823" s="2"/>
      <c r="F823" s="2"/>
      <c r="G823" s="2"/>
      <c r="H823" s="2"/>
      <c r="I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AA823" s="2"/>
      <c r="AB823" s="2"/>
      <c r="AC823" s="2"/>
      <c r="AD823" s="2"/>
      <c r="AE823" s="2"/>
      <c r="AF823" s="2"/>
      <c r="AG823" s="2"/>
      <c r="AH823" s="2"/>
    </row>
    <row r="824" spans="1:34" s="3" customFormat="1" x14ac:dyDescent="0.25">
      <c r="A824"/>
      <c r="B824"/>
      <c r="C824" s="2"/>
      <c r="D824" s="2"/>
      <c r="E824" s="2"/>
      <c r="F824" s="2"/>
      <c r="G824" s="2"/>
      <c r="H824" s="2"/>
      <c r="I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AA824" s="2"/>
      <c r="AB824" s="2"/>
      <c r="AC824" s="2"/>
      <c r="AD824" s="2"/>
      <c r="AE824" s="2"/>
      <c r="AF824" s="2"/>
      <c r="AG824" s="2"/>
      <c r="AH824" s="2"/>
    </row>
    <row r="825" spans="1:34" s="3" customFormat="1" x14ac:dyDescent="0.25">
      <c r="A825"/>
      <c r="B825"/>
      <c r="C825" s="2"/>
      <c r="D825" s="2"/>
      <c r="E825" s="2"/>
      <c r="F825" s="2"/>
      <c r="G825" s="2"/>
      <c r="H825" s="2"/>
      <c r="I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AA825" s="2"/>
      <c r="AB825" s="2"/>
      <c r="AC825" s="2"/>
      <c r="AD825" s="2"/>
      <c r="AE825" s="2"/>
      <c r="AF825" s="2"/>
      <c r="AG825" s="2"/>
      <c r="AH825" s="2"/>
    </row>
    <row r="826" spans="1:34" s="3" customFormat="1" x14ac:dyDescent="0.25">
      <c r="A826"/>
      <c r="B826"/>
      <c r="C826" s="2"/>
      <c r="D826" s="2"/>
      <c r="E826" s="2"/>
      <c r="F826" s="2"/>
      <c r="G826" s="2"/>
      <c r="H826" s="2"/>
      <c r="I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AA826" s="2"/>
      <c r="AB826" s="2"/>
      <c r="AC826" s="2"/>
      <c r="AD826" s="2"/>
      <c r="AE826" s="2"/>
      <c r="AF826" s="2"/>
      <c r="AG826" s="2"/>
      <c r="AH826" s="2"/>
    </row>
    <row r="827" spans="1:34" s="3" customFormat="1" x14ac:dyDescent="0.25">
      <c r="A827"/>
      <c r="B827"/>
      <c r="C827" s="2"/>
      <c r="D827" s="2"/>
      <c r="E827" s="2"/>
      <c r="F827" s="2"/>
      <c r="G827" s="2"/>
      <c r="H827" s="2"/>
      <c r="I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AA827" s="2"/>
      <c r="AB827" s="2"/>
      <c r="AC827" s="2"/>
      <c r="AD827" s="2"/>
      <c r="AE827" s="2"/>
      <c r="AF827" s="2"/>
      <c r="AG827" s="2"/>
      <c r="AH827" s="2"/>
    </row>
    <row r="828" spans="1:34" s="3" customFormat="1" x14ac:dyDescent="0.25">
      <c r="A828"/>
      <c r="B828"/>
      <c r="C828" s="2"/>
      <c r="D828" s="2"/>
      <c r="E828" s="2"/>
      <c r="F828" s="2"/>
      <c r="G828" s="2"/>
      <c r="H828" s="2"/>
      <c r="I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AA828" s="2"/>
      <c r="AB828" s="2"/>
      <c r="AC828" s="2"/>
      <c r="AD828" s="2"/>
      <c r="AE828" s="2"/>
      <c r="AF828" s="2"/>
      <c r="AG828" s="2"/>
      <c r="AH828" s="2"/>
    </row>
    <row r="829" spans="1:34" s="3" customFormat="1" x14ac:dyDescent="0.25">
      <c r="A829"/>
      <c r="B829"/>
      <c r="C829" s="2"/>
      <c r="D829" s="2"/>
      <c r="E829" s="2"/>
      <c r="F829" s="2"/>
      <c r="G829" s="2"/>
      <c r="H829" s="2"/>
      <c r="I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AA829" s="2"/>
      <c r="AB829" s="2"/>
      <c r="AC829" s="2"/>
      <c r="AD829" s="2"/>
      <c r="AE829" s="2"/>
      <c r="AF829" s="2"/>
      <c r="AG829" s="2"/>
      <c r="AH829" s="2"/>
    </row>
    <row r="830" spans="1:34" s="3" customFormat="1" x14ac:dyDescent="0.25">
      <c r="A830"/>
      <c r="B830"/>
      <c r="C830" s="2"/>
      <c r="D830" s="2"/>
      <c r="E830" s="2"/>
      <c r="F830" s="2"/>
      <c r="G830" s="2"/>
      <c r="H830" s="2"/>
      <c r="I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AA830" s="2"/>
      <c r="AB830" s="2"/>
      <c r="AC830" s="2"/>
      <c r="AD830" s="2"/>
      <c r="AE830" s="2"/>
      <c r="AF830" s="2"/>
      <c r="AG830" s="2"/>
      <c r="AH830" s="2"/>
    </row>
    <row r="831" spans="1:34" s="3" customFormat="1" x14ac:dyDescent="0.25">
      <c r="A831"/>
      <c r="B831"/>
      <c r="C831" s="2"/>
      <c r="D831" s="2"/>
      <c r="E831" s="2"/>
      <c r="F831" s="2"/>
      <c r="G831" s="2"/>
      <c r="H831" s="2"/>
      <c r="I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AA831" s="2"/>
      <c r="AB831" s="2"/>
      <c r="AC831" s="2"/>
      <c r="AD831" s="2"/>
      <c r="AE831" s="2"/>
      <c r="AF831" s="2"/>
      <c r="AG831" s="2"/>
      <c r="AH831" s="2"/>
    </row>
    <row r="832" spans="1:34" s="3" customFormat="1" x14ac:dyDescent="0.25">
      <c r="A832"/>
      <c r="B832"/>
      <c r="C832" s="2"/>
      <c r="D832" s="2"/>
      <c r="E832" s="2"/>
      <c r="F832" s="2"/>
      <c r="G832" s="2"/>
      <c r="H832" s="2"/>
      <c r="I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AA832" s="2"/>
      <c r="AB832" s="2"/>
      <c r="AC832" s="2"/>
      <c r="AD832" s="2"/>
      <c r="AE832" s="2"/>
      <c r="AF832" s="2"/>
      <c r="AG832" s="2"/>
      <c r="AH832" s="2"/>
    </row>
    <row r="833" spans="1:34" s="3" customFormat="1" x14ac:dyDescent="0.25">
      <c r="A833"/>
      <c r="B833"/>
      <c r="C833" s="2"/>
      <c r="D833" s="2"/>
      <c r="E833" s="2"/>
      <c r="F833" s="2"/>
      <c r="G833" s="2"/>
      <c r="H833" s="2"/>
      <c r="I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AA833" s="2"/>
      <c r="AB833" s="2"/>
      <c r="AC833" s="2"/>
      <c r="AD833" s="2"/>
      <c r="AE833" s="2"/>
      <c r="AF833" s="2"/>
      <c r="AG833" s="2"/>
      <c r="AH833" s="2"/>
    </row>
    <row r="834" spans="1:34" s="3" customFormat="1" x14ac:dyDescent="0.25">
      <c r="A834"/>
      <c r="B834"/>
      <c r="C834" s="2"/>
      <c r="D834" s="2"/>
      <c r="E834" s="2"/>
      <c r="F834" s="2"/>
      <c r="G834" s="2"/>
      <c r="H834" s="2"/>
      <c r="I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AA834" s="2"/>
      <c r="AB834" s="2"/>
      <c r="AC834" s="2"/>
      <c r="AD834" s="2"/>
      <c r="AE834" s="2"/>
      <c r="AF834" s="2"/>
      <c r="AG834" s="2"/>
      <c r="AH834" s="2"/>
    </row>
    <row r="835" spans="1:34" s="3" customFormat="1" x14ac:dyDescent="0.25">
      <c r="A835"/>
      <c r="B835"/>
      <c r="C835" s="2"/>
      <c r="D835" s="2"/>
      <c r="E835" s="2"/>
      <c r="F835" s="2"/>
      <c r="G835" s="2"/>
      <c r="H835" s="2"/>
      <c r="I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AA835" s="2"/>
      <c r="AB835" s="2"/>
      <c r="AC835" s="2"/>
      <c r="AD835" s="2"/>
      <c r="AE835" s="2"/>
      <c r="AF835" s="2"/>
      <c r="AG835" s="2"/>
      <c r="AH835" s="2"/>
    </row>
    <row r="836" spans="1:34" s="3" customFormat="1" x14ac:dyDescent="0.25">
      <c r="A836"/>
      <c r="B836"/>
      <c r="C836" s="2"/>
      <c r="D836" s="2"/>
      <c r="E836" s="2"/>
      <c r="F836" s="2"/>
      <c r="G836" s="2"/>
      <c r="H836" s="2"/>
      <c r="I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AA836" s="2"/>
      <c r="AB836" s="2"/>
      <c r="AC836" s="2"/>
      <c r="AD836" s="2"/>
      <c r="AE836" s="2"/>
      <c r="AF836" s="2"/>
      <c r="AG836" s="2"/>
      <c r="AH836" s="2"/>
    </row>
    <row r="837" spans="1:34" s="3" customFormat="1" x14ac:dyDescent="0.25">
      <c r="A837"/>
      <c r="B837"/>
      <c r="C837" s="2"/>
      <c r="D837" s="2"/>
      <c r="E837" s="2"/>
      <c r="F837" s="2"/>
      <c r="G837" s="2"/>
      <c r="H837" s="2"/>
      <c r="I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AA837" s="2"/>
      <c r="AB837" s="2"/>
      <c r="AC837" s="2"/>
      <c r="AD837" s="2"/>
      <c r="AE837" s="2"/>
      <c r="AF837" s="2"/>
      <c r="AG837" s="2"/>
      <c r="AH837" s="2"/>
    </row>
    <row r="838" spans="1:34" s="3" customFormat="1" x14ac:dyDescent="0.25">
      <c r="A838"/>
      <c r="B838"/>
      <c r="C838" s="2"/>
      <c r="D838" s="2"/>
      <c r="E838" s="2"/>
      <c r="F838" s="2"/>
      <c r="G838" s="2"/>
      <c r="H838" s="2"/>
      <c r="I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AA838" s="2"/>
      <c r="AB838" s="2"/>
      <c r="AC838" s="2"/>
      <c r="AD838" s="2"/>
      <c r="AE838" s="2"/>
      <c r="AF838" s="2"/>
      <c r="AG838" s="2"/>
      <c r="AH838" s="2"/>
    </row>
    <row r="839" spans="1:34" s="3" customFormat="1" x14ac:dyDescent="0.25">
      <c r="A839"/>
      <c r="B839"/>
      <c r="C839" s="2"/>
      <c r="D839" s="2"/>
      <c r="E839" s="2"/>
      <c r="F839" s="2"/>
      <c r="G839" s="2"/>
      <c r="H839" s="2"/>
      <c r="I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AA839" s="2"/>
      <c r="AB839" s="2"/>
      <c r="AC839" s="2"/>
      <c r="AD839" s="2"/>
      <c r="AE839" s="2"/>
      <c r="AF839" s="2"/>
      <c r="AG839" s="2"/>
      <c r="AH839" s="2"/>
    </row>
    <row r="840" spans="1:34" s="3" customFormat="1" x14ac:dyDescent="0.25">
      <c r="A840"/>
      <c r="B840"/>
      <c r="C840" s="2"/>
      <c r="D840" s="2"/>
      <c r="E840" s="2"/>
      <c r="F840" s="2"/>
      <c r="G840" s="2"/>
      <c r="H840" s="2"/>
      <c r="I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AA840" s="2"/>
      <c r="AB840" s="2"/>
      <c r="AC840" s="2"/>
      <c r="AD840" s="2"/>
      <c r="AE840" s="2"/>
      <c r="AF840" s="2"/>
      <c r="AG840" s="2"/>
      <c r="AH840" s="2"/>
    </row>
    <row r="841" spans="1:34" s="3" customFormat="1" x14ac:dyDescent="0.25">
      <c r="A841"/>
      <c r="B841"/>
      <c r="C841" s="2"/>
      <c r="D841" s="2"/>
      <c r="E841" s="2"/>
      <c r="F841" s="2"/>
      <c r="G841" s="2"/>
      <c r="H841" s="2"/>
      <c r="I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AA841" s="2"/>
      <c r="AB841" s="2"/>
      <c r="AC841" s="2"/>
      <c r="AD841" s="2"/>
      <c r="AE841" s="2"/>
      <c r="AF841" s="2"/>
      <c r="AG841" s="2"/>
      <c r="AH841" s="2"/>
    </row>
    <row r="842" spans="1:34" s="3" customFormat="1" x14ac:dyDescent="0.25">
      <c r="A842"/>
      <c r="B842"/>
      <c r="C842" s="2"/>
      <c r="D842" s="2"/>
      <c r="E842" s="2"/>
      <c r="F842" s="2"/>
      <c r="G842" s="2"/>
      <c r="H842" s="2"/>
      <c r="I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AA842" s="2"/>
      <c r="AB842" s="2"/>
      <c r="AC842" s="2"/>
      <c r="AD842" s="2"/>
      <c r="AE842" s="2"/>
      <c r="AF842" s="2"/>
      <c r="AG842" s="2"/>
      <c r="AH842" s="2"/>
    </row>
    <row r="843" spans="1:34" s="3" customFormat="1" x14ac:dyDescent="0.25">
      <c r="A843"/>
      <c r="B843"/>
      <c r="C843" s="2"/>
      <c r="D843" s="2"/>
      <c r="E843" s="2"/>
      <c r="F843" s="2"/>
      <c r="G843" s="2"/>
      <c r="H843" s="2"/>
      <c r="I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AA843" s="2"/>
      <c r="AB843" s="2"/>
      <c r="AC843" s="2"/>
      <c r="AD843" s="2"/>
      <c r="AE843" s="2"/>
      <c r="AF843" s="2"/>
      <c r="AG843" s="2"/>
      <c r="AH843" s="2"/>
    </row>
    <row r="844" spans="1:34" s="3" customFormat="1" x14ac:dyDescent="0.25">
      <c r="A844"/>
      <c r="B844"/>
      <c r="C844" s="2"/>
      <c r="D844" s="2"/>
      <c r="E844" s="2"/>
      <c r="F844" s="2"/>
      <c r="G844" s="2"/>
      <c r="H844" s="2"/>
      <c r="I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AA844" s="2"/>
      <c r="AB844" s="2"/>
      <c r="AC844" s="2"/>
      <c r="AD844" s="2"/>
      <c r="AE844" s="2"/>
      <c r="AF844" s="2"/>
      <c r="AG844" s="2"/>
      <c r="AH844" s="2"/>
    </row>
    <row r="845" spans="1:34" s="3" customFormat="1" x14ac:dyDescent="0.25">
      <c r="A845"/>
      <c r="B845"/>
      <c r="C845" s="2"/>
      <c r="D845" s="2"/>
      <c r="E845" s="2"/>
      <c r="F845" s="2"/>
      <c r="G845" s="2"/>
      <c r="H845" s="2"/>
      <c r="I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AA845" s="2"/>
      <c r="AB845" s="2"/>
      <c r="AC845" s="2"/>
      <c r="AD845" s="2"/>
      <c r="AE845" s="2"/>
      <c r="AF845" s="2"/>
      <c r="AG845" s="2"/>
      <c r="AH845" s="2"/>
    </row>
    <row r="846" spans="1:34" s="3" customFormat="1" x14ac:dyDescent="0.25">
      <c r="A846"/>
      <c r="B846"/>
      <c r="C846" s="2"/>
      <c r="D846" s="2"/>
      <c r="E846" s="2"/>
      <c r="F846" s="2"/>
      <c r="G846" s="2"/>
      <c r="H846" s="2"/>
      <c r="I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AA846" s="2"/>
      <c r="AB846" s="2"/>
      <c r="AC846" s="2"/>
      <c r="AD846" s="2"/>
      <c r="AE846" s="2"/>
      <c r="AF846" s="2"/>
      <c r="AG846" s="2"/>
      <c r="AH846" s="2"/>
    </row>
    <row r="847" spans="1:34" s="3" customFormat="1" x14ac:dyDescent="0.25">
      <c r="A847"/>
      <c r="B847"/>
      <c r="C847" s="2"/>
      <c r="D847" s="2"/>
      <c r="E847" s="2"/>
      <c r="F847" s="2"/>
      <c r="G847" s="2"/>
      <c r="H847" s="2"/>
      <c r="I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AA847" s="2"/>
      <c r="AB847" s="2"/>
      <c r="AC847" s="2"/>
      <c r="AD847" s="2"/>
      <c r="AE847" s="2"/>
      <c r="AF847" s="2"/>
      <c r="AG847" s="2"/>
      <c r="AH847" s="2"/>
    </row>
    <row r="848" spans="1:34" s="3" customFormat="1" x14ac:dyDescent="0.25">
      <c r="A848"/>
      <c r="B848"/>
      <c r="C848" s="2"/>
      <c r="D848" s="2"/>
      <c r="E848" s="2"/>
      <c r="F848" s="2"/>
      <c r="G848" s="2"/>
      <c r="H848" s="2"/>
      <c r="I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AA848" s="2"/>
      <c r="AB848" s="2"/>
      <c r="AC848" s="2"/>
      <c r="AD848" s="2"/>
      <c r="AE848" s="2"/>
      <c r="AF848" s="2"/>
      <c r="AG848" s="2"/>
      <c r="AH848" s="2"/>
    </row>
    <row r="849" spans="1:34" s="3" customFormat="1" x14ac:dyDescent="0.25">
      <c r="A849"/>
      <c r="B849"/>
      <c r="C849" s="2"/>
      <c r="D849" s="2"/>
      <c r="E849" s="2"/>
      <c r="F849" s="2"/>
      <c r="G849" s="2"/>
      <c r="H849" s="2"/>
      <c r="I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AA849" s="2"/>
      <c r="AB849" s="2"/>
      <c r="AC849" s="2"/>
      <c r="AD849" s="2"/>
      <c r="AE849" s="2"/>
      <c r="AF849" s="2"/>
      <c r="AG849" s="2"/>
      <c r="AH849" s="2"/>
    </row>
    <row r="850" spans="1:34" s="3" customFormat="1" x14ac:dyDescent="0.25">
      <c r="A850"/>
      <c r="B850"/>
      <c r="C850" s="2"/>
      <c r="D850" s="2"/>
      <c r="E850" s="2"/>
      <c r="F850" s="2"/>
      <c r="G850" s="2"/>
      <c r="H850" s="2"/>
      <c r="I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AA850" s="2"/>
      <c r="AB850" s="2"/>
      <c r="AC850" s="2"/>
      <c r="AD850" s="2"/>
      <c r="AE850" s="2"/>
      <c r="AF850" s="2"/>
      <c r="AG850" s="2"/>
      <c r="AH850" s="2"/>
    </row>
    <row r="851" spans="1:34" s="3" customFormat="1" x14ac:dyDescent="0.25">
      <c r="A851"/>
      <c r="B851"/>
      <c r="C851" s="2"/>
      <c r="D851" s="2"/>
      <c r="E851" s="2"/>
      <c r="F851" s="2"/>
      <c r="G851" s="2"/>
      <c r="H851" s="2"/>
      <c r="I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AA851" s="2"/>
      <c r="AB851" s="2"/>
      <c r="AC851" s="2"/>
      <c r="AD851" s="2"/>
      <c r="AE851" s="2"/>
      <c r="AF851" s="2"/>
      <c r="AG851" s="2"/>
      <c r="AH851" s="2"/>
    </row>
    <row r="852" spans="1:34" s="3" customFormat="1" x14ac:dyDescent="0.25">
      <c r="A852"/>
      <c r="B852"/>
      <c r="C852" s="2"/>
      <c r="D852" s="2"/>
      <c r="E852" s="2"/>
      <c r="F852" s="2"/>
      <c r="G852" s="2"/>
      <c r="H852" s="2"/>
      <c r="I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AA852" s="2"/>
      <c r="AB852" s="2"/>
      <c r="AC852" s="2"/>
      <c r="AD852" s="2"/>
      <c r="AE852" s="2"/>
      <c r="AF852" s="2"/>
      <c r="AG852" s="2"/>
      <c r="AH852" s="2"/>
    </row>
    <row r="853" spans="1:34" s="3" customFormat="1" x14ac:dyDescent="0.25">
      <c r="A853"/>
      <c r="B853"/>
      <c r="C853" s="2"/>
      <c r="D853" s="2"/>
      <c r="E853" s="2"/>
      <c r="F853" s="2"/>
      <c r="G853" s="2"/>
      <c r="H853" s="2"/>
      <c r="I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AA853" s="2"/>
      <c r="AB853" s="2"/>
      <c r="AC853" s="2"/>
      <c r="AD853" s="2"/>
      <c r="AE853" s="2"/>
      <c r="AF853" s="2"/>
      <c r="AG853" s="2"/>
      <c r="AH853" s="2"/>
    </row>
    <row r="854" spans="1:34" s="3" customFormat="1" x14ac:dyDescent="0.25">
      <c r="A854"/>
      <c r="B854"/>
      <c r="C854" s="2"/>
      <c r="D854" s="2"/>
      <c r="E854" s="2"/>
      <c r="F854" s="2"/>
      <c r="G854" s="2"/>
      <c r="H854" s="2"/>
      <c r="I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AA854" s="2"/>
      <c r="AB854" s="2"/>
      <c r="AC854" s="2"/>
      <c r="AD854" s="2"/>
      <c r="AE854" s="2"/>
      <c r="AF854" s="2"/>
      <c r="AG854" s="2"/>
      <c r="AH854" s="2"/>
    </row>
    <row r="855" spans="1:34" s="3" customFormat="1" x14ac:dyDescent="0.25">
      <c r="A855"/>
      <c r="B855"/>
      <c r="C855" s="2"/>
      <c r="D855" s="2"/>
      <c r="E855" s="2"/>
      <c r="F855" s="2"/>
      <c r="G855" s="2"/>
      <c r="H855" s="2"/>
      <c r="I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AA855" s="2"/>
      <c r="AB855" s="2"/>
      <c r="AC855" s="2"/>
      <c r="AD855" s="2"/>
      <c r="AE855" s="2"/>
      <c r="AF855" s="2"/>
      <c r="AG855" s="2"/>
      <c r="AH855" s="2"/>
    </row>
    <row r="856" spans="1:34" s="3" customFormat="1" x14ac:dyDescent="0.25">
      <c r="A856"/>
      <c r="B856"/>
      <c r="C856" s="2"/>
      <c r="D856" s="2"/>
      <c r="E856" s="2"/>
      <c r="F856" s="2"/>
      <c r="G856" s="2"/>
      <c r="H856" s="2"/>
      <c r="I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AA856" s="2"/>
      <c r="AB856" s="2"/>
      <c r="AC856" s="2"/>
      <c r="AD856" s="2"/>
      <c r="AE856" s="2"/>
      <c r="AF856" s="2"/>
      <c r="AG856" s="2"/>
      <c r="AH856" s="2"/>
    </row>
    <row r="857" spans="1:34" s="3" customFormat="1" x14ac:dyDescent="0.25">
      <c r="A857"/>
      <c r="B857"/>
      <c r="C857" s="2"/>
      <c r="D857" s="2"/>
      <c r="E857" s="2"/>
      <c r="F857" s="2"/>
      <c r="G857" s="2"/>
      <c r="H857" s="2"/>
      <c r="I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AA857" s="2"/>
      <c r="AB857" s="2"/>
      <c r="AC857" s="2"/>
      <c r="AD857" s="2"/>
      <c r="AE857" s="2"/>
      <c r="AF857" s="2"/>
      <c r="AG857" s="2"/>
      <c r="AH857" s="2"/>
    </row>
    <row r="858" spans="1:34" s="3" customFormat="1" x14ac:dyDescent="0.25">
      <c r="A858"/>
      <c r="B858"/>
      <c r="C858" s="2"/>
      <c r="D858" s="2"/>
      <c r="E858" s="2"/>
      <c r="F858" s="2"/>
      <c r="G858" s="2"/>
      <c r="H858" s="2"/>
      <c r="I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AA858" s="2"/>
      <c r="AB858" s="2"/>
      <c r="AC858" s="2"/>
      <c r="AD858" s="2"/>
      <c r="AE858" s="2"/>
      <c r="AF858" s="2"/>
      <c r="AG858" s="2"/>
      <c r="AH858" s="2"/>
    </row>
    <row r="859" spans="1:34" s="3" customFormat="1" x14ac:dyDescent="0.25">
      <c r="A859"/>
      <c r="B859"/>
      <c r="C859" s="2"/>
      <c r="D859" s="2"/>
      <c r="E859" s="2"/>
      <c r="F859" s="2"/>
      <c r="G859" s="2"/>
      <c r="H859" s="2"/>
      <c r="I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AA859" s="2"/>
      <c r="AB859" s="2"/>
      <c r="AC859" s="2"/>
      <c r="AD859" s="2"/>
      <c r="AE859" s="2"/>
      <c r="AF859" s="2"/>
      <c r="AG859" s="2"/>
      <c r="AH859" s="2"/>
    </row>
    <row r="860" spans="1:34" s="3" customFormat="1" x14ac:dyDescent="0.25">
      <c r="A860"/>
      <c r="B860"/>
      <c r="C860" s="2"/>
      <c r="D860" s="2"/>
      <c r="E860" s="2"/>
      <c r="F860" s="2"/>
      <c r="G860" s="2"/>
      <c r="H860" s="2"/>
      <c r="I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AA860" s="2"/>
      <c r="AB860" s="2"/>
      <c r="AC860" s="2"/>
      <c r="AD860" s="2"/>
      <c r="AE860" s="2"/>
      <c r="AF860" s="2"/>
      <c r="AG860" s="2"/>
      <c r="AH860" s="2"/>
    </row>
    <row r="861" spans="1:34" s="3" customFormat="1" x14ac:dyDescent="0.25">
      <c r="A861"/>
      <c r="B861"/>
      <c r="C861" s="2"/>
      <c r="D861" s="2"/>
      <c r="E861" s="2"/>
      <c r="F861" s="2"/>
      <c r="G861" s="2"/>
      <c r="H861" s="2"/>
      <c r="I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AA861" s="2"/>
      <c r="AB861" s="2"/>
      <c r="AC861" s="2"/>
      <c r="AD861" s="2"/>
      <c r="AE861" s="2"/>
      <c r="AF861" s="2"/>
      <c r="AG861" s="2"/>
      <c r="AH861" s="2"/>
    </row>
    <row r="862" spans="1:34" s="3" customFormat="1" x14ac:dyDescent="0.25">
      <c r="A862"/>
      <c r="B862"/>
      <c r="C862" s="2"/>
      <c r="D862" s="2"/>
      <c r="E862" s="2"/>
      <c r="F862" s="2"/>
      <c r="G862" s="2"/>
      <c r="H862" s="2"/>
      <c r="I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AA862" s="2"/>
      <c r="AB862" s="2"/>
      <c r="AC862" s="2"/>
      <c r="AD862" s="2"/>
      <c r="AE862" s="2"/>
      <c r="AF862" s="2"/>
      <c r="AG862" s="2"/>
      <c r="AH862" s="2"/>
    </row>
    <row r="863" spans="1:34" s="3" customFormat="1" x14ac:dyDescent="0.25">
      <c r="A863"/>
      <c r="B863"/>
      <c r="C863" s="2"/>
      <c r="D863" s="2"/>
      <c r="E863" s="2"/>
      <c r="F863" s="2"/>
      <c r="G863" s="2"/>
      <c r="H863" s="2"/>
      <c r="I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AA863" s="2"/>
      <c r="AB863" s="2"/>
      <c r="AC863" s="2"/>
      <c r="AD863" s="2"/>
      <c r="AE863" s="2"/>
      <c r="AF863" s="2"/>
      <c r="AG863" s="2"/>
      <c r="AH863" s="2"/>
    </row>
    <row r="864" spans="1:34" s="3" customFormat="1" x14ac:dyDescent="0.25">
      <c r="A864"/>
      <c r="B864"/>
      <c r="C864" s="2"/>
      <c r="D864" s="2"/>
      <c r="E864" s="2"/>
      <c r="F864" s="2"/>
      <c r="G864" s="2"/>
      <c r="H864" s="2"/>
      <c r="I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AA864" s="2"/>
      <c r="AB864" s="2"/>
      <c r="AC864" s="2"/>
      <c r="AD864" s="2"/>
      <c r="AE864" s="2"/>
      <c r="AF864" s="2"/>
      <c r="AG864" s="2"/>
      <c r="AH864" s="2"/>
    </row>
    <row r="865" spans="1:34" s="3" customFormat="1" x14ac:dyDescent="0.25">
      <c r="A865"/>
      <c r="B865"/>
      <c r="C865" s="2"/>
      <c r="D865" s="2"/>
      <c r="E865" s="2"/>
      <c r="F865" s="2"/>
      <c r="G865" s="2"/>
      <c r="H865" s="2"/>
      <c r="I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AA865" s="2"/>
      <c r="AB865" s="2"/>
      <c r="AC865" s="2"/>
      <c r="AD865" s="2"/>
      <c r="AE865" s="2"/>
      <c r="AF865" s="2"/>
      <c r="AG865" s="2"/>
      <c r="AH865" s="2"/>
    </row>
    <row r="866" spans="1:34" s="3" customFormat="1" x14ac:dyDescent="0.25">
      <c r="A866"/>
      <c r="B866"/>
      <c r="C866" s="2"/>
      <c r="D866" s="2"/>
      <c r="E866" s="2"/>
      <c r="F866" s="2"/>
      <c r="G866" s="2"/>
      <c r="H866" s="2"/>
      <c r="I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AA866" s="2"/>
      <c r="AB866" s="2"/>
      <c r="AC866" s="2"/>
      <c r="AD866" s="2"/>
      <c r="AE866" s="2"/>
      <c r="AF866" s="2"/>
      <c r="AG866" s="2"/>
      <c r="AH866" s="2"/>
    </row>
    <row r="867" spans="1:34" s="3" customFormat="1" x14ac:dyDescent="0.25">
      <c r="A867"/>
      <c r="B867"/>
      <c r="C867" s="2"/>
      <c r="D867" s="2"/>
      <c r="E867" s="2"/>
      <c r="F867" s="2"/>
      <c r="G867" s="2"/>
      <c r="H867" s="2"/>
      <c r="I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AA867" s="2"/>
      <c r="AB867" s="2"/>
      <c r="AC867" s="2"/>
      <c r="AD867" s="2"/>
      <c r="AE867" s="2"/>
      <c r="AF867" s="2"/>
      <c r="AG867" s="2"/>
      <c r="AH867" s="2"/>
    </row>
    <row r="868" spans="1:34" s="3" customFormat="1" x14ac:dyDescent="0.25">
      <c r="A868"/>
      <c r="B868"/>
      <c r="C868" s="2"/>
      <c r="D868" s="2"/>
      <c r="E868" s="2"/>
      <c r="F868" s="2"/>
      <c r="G868" s="2"/>
      <c r="H868" s="2"/>
      <c r="I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AA868" s="2"/>
      <c r="AB868" s="2"/>
      <c r="AC868" s="2"/>
      <c r="AD868" s="2"/>
      <c r="AE868" s="2"/>
      <c r="AF868" s="2"/>
      <c r="AG868" s="2"/>
      <c r="AH868" s="2"/>
    </row>
    <row r="869" spans="1:34" s="3" customFormat="1" x14ac:dyDescent="0.25">
      <c r="A869"/>
      <c r="B869"/>
      <c r="C869" s="2"/>
      <c r="D869" s="2"/>
      <c r="E869" s="2"/>
      <c r="F869" s="2"/>
      <c r="G869" s="2"/>
      <c r="H869" s="2"/>
      <c r="I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AA869" s="2"/>
      <c r="AB869" s="2"/>
      <c r="AC869" s="2"/>
      <c r="AD869" s="2"/>
      <c r="AE869" s="2"/>
      <c r="AF869" s="2"/>
      <c r="AG869" s="2"/>
      <c r="AH869" s="2"/>
    </row>
    <row r="870" spans="1:34" s="3" customFormat="1" x14ac:dyDescent="0.25">
      <c r="A870"/>
      <c r="B870"/>
      <c r="C870" s="2"/>
      <c r="D870" s="2"/>
      <c r="E870" s="2"/>
      <c r="F870" s="2"/>
      <c r="G870" s="2"/>
      <c r="H870" s="2"/>
      <c r="I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AA870" s="2"/>
      <c r="AB870" s="2"/>
      <c r="AC870" s="2"/>
      <c r="AD870" s="2"/>
      <c r="AE870" s="2"/>
      <c r="AF870" s="2"/>
      <c r="AG870" s="2"/>
      <c r="AH870" s="2"/>
    </row>
    <row r="871" spans="1:34" s="3" customFormat="1" x14ac:dyDescent="0.25">
      <c r="A871"/>
      <c r="B871"/>
      <c r="C871" s="2"/>
      <c r="D871" s="2"/>
      <c r="E871" s="2"/>
      <c r="F871" s="2"/>
      <c r="G871" s="2"/>
      <c r="H871" s="2"/>
      <c r="I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AA871" s="2"/>
      <c r="AB871" s="2"/>
      <c r="AC871" s="2"/>
      <c r="AD871" s="2"/>
      <c r="AE871" s="2"/>
      <c r="AF871" s="2"/>
      <c r="AG871" s="2"/>
      <c r="AH871" s="2"/>
    </row>
    <row r="872" spans="1:34" s="3" customFormat="1" x14ac:dyDescent="0.25">
      <c r="A872"/>
      <c r="B872"/>
      <c r="C872" s="2"/>
      <c r="D872" s="2"/>
      <c r="E872" s="2"/>
      <c r="F872" s="2"/>
      <c r="G872" s="2"/>
      <c r="H872" s="2"/>
      <c r="I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AA872" s="2"/>
      <c r="AB872" s="2"/>
      <c r="AC872" s="2"/>
      <c r="AD872" s="2"/>
      <c r="AE872" s="2"/>
      <c r="AF872" s="2"/>
      <c r="AG872" s="2"/>
      <c r="AH872" s="2"/>
    </row>
    <row r="873" spans="1:34" s="3" customFormat="1" x14ac:dyDescent="0.25">
      <c r="A873"/>
      <c r="B873"/>
      <c r="C873" s="2"/>
      <c r="D873" s="2"/>
      <c r="E873" s="2"/>
      <c r="F873" s="2"/>
      <c r="G873" s="2"/>
      <c r="H873" s="2"/>
      <c r="I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AA873" s="2"/>
      <c r="AB873" s="2"/>
      <c r="AC873" s="2"/>
      <c r="AD873" s="2"/>
      <c r="AE873" s="2"/>
      <c r="AF873" s="2"/>
      <c r="AG873" s="2"/>
      <c r="AH873" s="2"/>
    </row>
    <row r="874" spans="1:34" s="3" customFormat="1" x14ac:dyDescent="0.25">
      <c r="A874"/>
      <c r="B874"/>
      <c r="C874" s="2"/>
      <c r="D874" s="2"/>
      <c r="E874" s="2"/>
      <c r="F874" s="2"/>
      <c r="G874" s="2"/>
      <c r="H874" s="2"/>
      <c r="I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AA874" s="2"/>
      <c r="AB874" s="2"/>
      <c r="AC874" s="2"/>
      <c r="AD874" s="2"/>
      <c r="AE874" s="2"/>
      <c r="AF874" s="2"/>
      <c r="AG874" s="2"/>
      <c r="AH874" s="2"/>
    </row>
    <row r="875" spans="1:34" s="3" customFormat="1" x14ac:dyDescent="0.25">
      <c r="A875"/>
      <c r="B875"/>
      <c r="C875" s="2"/>
      <c r="D875" s="2"/>
      <c r="E875" s="2"/>
      <c r="F875" s="2"/>
      <c r="G875" s="2"/>
      <c r="H875" s="2"/>
      <c r="I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AA875" s="2"/>
      <c r="AB875" s="2"/>
      <c r="AC875" s="2"/>
      <c r="AD875" s="2"/>
      <c r="AE875" s="2"/>
      <c r="AF875" s="2"/>
      <c r="AG875" s="2"/>
      <c r="AH875" s="2"/>
    </row>
    <row r="876" spans="1:34" s="3" customFormat="1" x14ac:dyDescent="0.25">
      <c r="A876"/>
      <c r="B876"/>
      <c r="C876" s="2"/>
      <c r="D876" s="2"/>
      <c r="E876" s="2"/>
      <c r="F876" s="2"/>
      <c r="G876" s="2"/>
      <c r="H876" s="2"/>
      <c r="I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AA876" s="2"/>
      <c r="AB876" s="2"/>
      <c r="AC876" s="2"/>
      <c r="AD876" s="2"/>
      <c r="AE876" s="2"/>
      <c r="AF876" s="2"/>
      <c r="AG876" s="2"/>
      <c r="AH876" s="2"/>
    </row>
    <row r="877" spans="1:34" s="3" customFormat="1" x14ac:dyDescent="0.25">
      <c r="A877"/>
      <c r="B877"/>
      <c r="C877" s="2"/>
      <c r="D877" s="2"/>
      <c r="E877" s="2"/>
      <c r="F877" s="2"/>
      <c r="G877" s="2"/>
      <c r="H877" s="2"/>
      <c r="I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AA877" s="2"/>
      <c r="AB877" s="2"/>
      <c r="AC877" s="2"/>
      <c r="AD877" s="2"/>
      <c r="AE877" s="2"/>
      <c r="AF877" s="2"/>
      <c r="AG877" s="2"/>
      <c r="AH877" s="2"/>
    </row>
    <row r="878" spans="1:34" s="3" customFormat="1" x14ac:dyDescent="0.25">
      <c r="A878"/>
      <c r="B878"/>
      <c r="C878" s="2"/>
      <c r="D878" s="2"/>
      <c r="E878" s="2"/>
      <c r="F878" s="2"/>
      <c r="G878" s="2"/>
      <c r="H878" s="2"/>
      <c r="I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AA878" s="2"/>
      <c r="AB878" s="2"/>
      <c r="AC878" s="2"/>
      <c r="AD878" s="2"/>
      <c r="AE878" s="2"/>
      <c r="AF878" s="2"/>
      <c r="AG878" s="2"/>
      <c r="AH878" s="2"/>
    </row>
    <row r="879" spans="1:34" s="3" customFormat="1" x14ac:dyDescent="0.25">
      <c r="A879"/>
      <c r="B879"/>
      <c r="C879" s="2"/>
      <c r="D879" s="2"/>
      <c r="E879" s="2"/>
      <c r="F879" s="2"/>
      <c r="G879" s="2"/>
      <c r="H879" s="2"/>
      <c r="I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AA879" s="2"/>
      <c r="AB879" s="2"/>
      <c r="AC879" s="2"/>
      <c r="AD879" s="2"/>
      <c r="AE879" s="2"/>
      <c r="AF879" s="2"/>
      <c r="AG879" s="2"/>
      <c r="AH879" s="2"/>
    </row>
    <row r="880" spans="1:34" s="3" customFormat="1" x14ac:dyDescent="0.25">
      <c r="A880"/>
      <c r="B880"/>
      <c r="C880" s="2"/>
      <c r="D880" s="2"/>
      <c r="E880" s="2"/>
      <c r="F880" s="2"/>
      <c r="G880" s="2"/>
      <c r="H880" s="2"/>
      <c r="I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AA880" s="2"/>
      <c r="AB880" s="2"/>
      <c r="AC880" s="2"/>
      <c r="AD880" s="2"/>
      <c r="AE880" s="2"/>
      <c r="AF880" s="2"/>
      <c r="AG880" s="2"/>
      <c r="AH880" s="2"/>
    </row>
    <row r="881" spans="1:34" s="3" customFormat="1" x14ac:dyDescent="0.25">
      <c r="A881"/>
      <c r="B881"/>
      <c r="C881" s="2"/>
      <c r="D881" s="2"/>
      <c r="E881" s="2"/>
      <c r="F881" s="2"/>
      <c r="G881" s="2"/>
      <c r="H881" s="2"/>
      <c r="I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AA881" s="2"/>
      <c r="AB881" s="2"/>
      <c r="AC881" s="2"/>
      <c r="AD881" s="2"/>
      <c r="AE881" s="2"/>
      <c r="AF881" s="2"/>
      <c r="AG881" s="2"/>
      <c r="AH881" s="2"/>
    </row>
    <row r="882" spans="1:34" s="3" customFormat="1" x14ac:dyDescent="0.25">
      <c r="A882"/>
      <c r="B882"/>
      <c r="C882" s="2"/>
      <c r="D882" s="2"/>
      <c r="E882" s="2"/>
      <c r="F882" s="2"/>
      <c r="G882" s="2"/>
      <c r="H882" s="2"/>
      <c r="I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AA882" s="2"/>
      <c r="AB882" s="2"/>
      <c r="AC882" s="2"/>
      <c r="AD882" s="2"/>
      <c r="AE882" s="2"/>
      <c r="AF882" s="2"/>
      <c r="AG882" s="2"/>
      <c r="AH882" s="2"/>
    </row>
    <row r="883" spans="1:34" s="3" customFormat="1" x14ac:dyDescent="0.25">
      <c r="A883"/>
      <c r="B883"/>
      <c r="C883" s="2"/>
      <c r="D883" s="2"/>
      <c r="E883" s="2"/>
      <c r="F883" s="2"/>
      <c r="G883" s="2"/>
      <c r="H883" s="2"/>
      <c r="I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AA883" s="2"/>
      <c r="AB883" s="2"/>
      <c r="AC883" s="2"/>
      <c r="AD883" s="2"/>
      <c r="AE883" s="2"/>
      <c r="AF883" s="2"/>
      <c r="AG883" s="2"/>
      <c r="AH883" s="2"/>
    </row>
    <row r="884" spans="1:34" s="3" customFormat="1" x14ac:dyDescent="0.25">
      <c r="A884"/>
      <c r="B884"/>
      <c r="C884" s="2"/>
      <c r="D884" s="2"/>
      <c r="E884" s="2"/>
      <c r="F884" s="2"/>
      <c r="G884" s="2"/>
      <c r="H884" s="2"/>
      <c r="I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AA884" s="2"/>
      <c r="AB884" s="2"/>
      <c r="AC884" s="2"/>
      <c r="AD884" s="2"/>
      <c r="AE884" s="2"/>
      <c r="AF884" s="2"/>
      <c r="AG884" s="2"/>
      <c r="AH884" s="2"/>
    </row>
    <row r="885" spans="1:34" s="3" customFormat="1" x14ac:dyDescent="0.25">
      <c r="A885"/>
      <c r="B885"/>
      <c r="C885" s="2"/>
      <c r="D885" s="2"/>
      <c r="E885" s="2"/>
      <c r="F885" s="2"/>
      <c r="G885" s="2"/>
      <c r="H885" s="2"/>
      <c r="I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AA885" s="2"/>
      <c r="AB885" s="2"/>
      <c r="AC885" s="2"/>
      <c r="AD885" s="2"/>
      <c r="AE885" s="2"/>
      <c r="AF885" s="2"/>
      <c r="AG885" s="2"/>
      <c r="AH885" s="2"/>
    </row>
    <row r="886" spans="1:34" s="3" customFormat="1" x14ac:dyDescent="0.25">
      <c r="A886"/>
      <c r="B886"/>
      <c r="C886" s="2"/>
      <c r="D886" s="2"/>
      <c r="E886" s="2"/>
      <c r="F886" s="2"/>
      <c r="G886" s="2"/>
      <c r="H886" s="2"/>
      <c r="I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AA886" s="2"/>
      <c r="AB886" s="2"/>
      <c r="AC886" s="2"/>
      <c r="AD886" s="2"/>
      <c r="AE886" s="2"/>
      <c r="AF886" s="2"/>
      <c r="AG886" s="2"/>
      <c r="AH886" s="2"/>
    </row>
    <row r="887" spans="1:34" s="3" customFormat="1" x14ac:dyDescent="0.25">
      <c r="A887"/>
      <c r="B887"/>
      <c r="C887" s="2"/>
      <c r="D887" s="2"/>
      <c r="E887" s="2"/>
      <c r="F887" s="2"/>
      <c r="G887" s="2"/>
      <c r="H887" s="2"/>
      <c r="I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AA887" s="2"/>
      <c r="AB887" s="2"/>
      <c r="AC887" s="2"/>
      <c r="AD887" s="2"/>
      <c r="AE887" s="2"/>
      <c r="AF887" s="2"/>
      <c r="AG887" s="2"/>
      <c r="AH887" s="2"/>
    </row>
    <row r="888" spans="1:34" s="3" customFormat="1" x14ac:dyDescent="0.25">
      <c r="A888"/>
      <c r="B888"/>
      <c r="C888" s="2"/>
      <c r="D888" s="2"/>
      <c r="E888" s="2"/>
      <c r="F888" s="2"/>
      <c r="G888" s="2"/>
      <c r="H888" s="2"/>
      <c r="I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AA888" s="2"/>
      <c r="AB888" s="2"/>
      <c r="AC888" s="2"/>
      <c r="AD888" s="2"/>
      <c r="AE888" s="2"/>
      <c r="AF888" s="2"/>
      <c r="AG888" s="2"/>
      <c r="AH888" s="2"/>
    </row>
    <row r="889" spans="1:34" s="3" customFormat="1" x14ac:dyDescent="0.25">
      <c r="A889"/>
      <c r="B889"/>
      <c r="C889" s="2"/>
      <c r="D889" s="2"/>
      <c r="E889" s="2"/>
      <c r="F889" s="2"/>
      <c r="G889" s="2"/>
      <c r="H889" s="2"/>
      <c r="I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AA889" s="2"/>
      <c r="AB889" s="2"/>
      <c r="AC889" s="2"/>
      <c r="AD889" s="2"/>
      <c r="AE889" s="2"/>
      <c r="AF889" s="2"/>
      <c r="AG889" s="2"/>
      <c r="AH889" s="2"/>
    </row>
    <row r="890" spans="1:34" s="3" customFormat="1" x14ac:dyDescent="0.25">
      <c r="A890"/>
      <c r="B890"/>
      <c r="C890" s="2"/>
      <c r="D890" s="2"/>
      <c r="E890" s="2"/>
      <c r="F890" s="2"/>
      <c r="G890" s="2"/>
      <c r="H890" s="2"/>
      <c r="I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AA890" s="2"/>
      <c r="AB890" s="2"/>
      <c r="AC890" s="2"/>
      <c r="AD890" s="2"/>
      <c r="AE890" s="2"/>
      <c r="AF890" s="2"/>
      <c r="AG890" s="2"/>
      <c r="AH890" s="2"/>
    </row>
    <row r="891" spans="1:34" s="3" customFormat="1" x14ac:dyDescent="0.25">
      <c r="A891"/>
      <c r="B891"/>
      <c r="C891" s="2"/>
      <c r="D891" s="2"/>
      <c r="E891" s="2"/>
      <c r="F891" s="2"/>
      <c r="G891" s="2"/>
      <c r="H891" s="2"/>
      <c r="I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AA891" s="2"/>
      <c r="AB891" s="2"/>
      <c r="AC891" s="2"/>
      <c r="AD891" s="2"/>
      <c r="AE891" s="2"/>
      <c r="AF891" s="2"/>
      <c r="AG891" s="2"/>
      <c r="AH891" s="2"/>
    </row>
    <row r="892" spans="1:34" s="3" customFormat="1" x14ac:dyDescent="0.25">
      <c r="A892"/>
      <c r="B892"/>
      <c r="C892" s="2"/>
      <c r="D892" s="2"/>
      <c r="E892" s="2"/>
      <c r="F892" s="2"/>
      <c r="G892" s="2"/>
      <c r="H892" s="2"/>
      <c r="I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AA892" s="2"/>
      <c r="AB892" s="2"/>
      <c r="AC892" s="2"/>
      <c r="AD892" s="2"/>
      <c r="AE892" s="2"/>
      <c r="AF892" s="2"/>
      <c r="AG892" s="2"/>
      <c r="AH892" s="2"/>
    </row>
    <row r="893" spans="1:34" s="3" customFormat="1" x14ac:dyDescent="0.25">
      <c r="A893"/>
      <c r="B893"/>
      <c r="C893" s="2"/>
      <c r="D893" s="2"/>
      <c r="E893" s="2"/>
      <c r="F893" s="2"/>
      <c r="G893" s="2"/>
      <c r="H893" s="2"/>
      <c r="I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AA893" s="2"/>
      <c r="AB893" s="2"/>
      <c r="AC893" s="2"/>
      <c r="AD893" s="2"/>
      <c r="AE893" s="2"/>
      <c r="AF893" s="2"/>
      <c r="AG893" s="2"/>
      <c r="AH893" s="2"/>
    </row>
    <row r="894" spans="1:34" s="3" customFormat="1" x14ac:dyDescent="0.25">
      <c r="A894"/>
      <c r="B894"/>
      <c r="C894" s="2"/>
      <c r="D894" s="2"/>
      <c r="E894" s="2"/>
      <c r="F894" s="2"/>
      <c r="G894" s="2"/>
      <c r="H894" s="2"/>
      <c r="I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AA894" s="2"/>
      <c r="AB894" s="2"/>
      <c r="AC894" s="2"/>
      <c r="AD894" s="2"/>
      <c r="AE894" s="2"/>
      <c r="AF894" s="2"/>
      <c r="AG894" s="2"/>
      <c r="AH894" s="2"/>
    </row>
    <row r="895" spans="1:34" s="3" customFormat="1" x14ac:dyDescent="0.25">
      <c r="A895"/>
      <c r="B895"/>
      <c r="C895" s="2"/>
      <c r="D895" s="2"/>
      <c r="E895" s="2"/>
      <c r="F895" s="2"/>
      <c r="G895" s="2"/>
      <c r="H895" s="2"/>
      <c r="I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AA895" s="2"/>
      <c r="AB895" s="2"/>
      <c r="AC895" s="2"/>
      <c r="AD895" s="2"/>
      <c r="AE895" s="2"/>
      <c r="AF895" s="2"/>
      <c r="AG895" s="2"/>
      <c r="AH895" s="2"/>
    </row>
    <row r="896" spans="1:34" s="3" customFormat="1" x14ac:dyDescent="0.25">
      <c r="A896"/>
      <c r="B896"/>
      <c r="C896" s="2"/>
      <c r="D896" s="2"/>
      <c r="E896" s="2"/>
      <c r="F896" s="2"/>
      <c r="G896" s="2"/>
      <c r="H896" s="2"/>
      <c r="I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AA896" s="2"/>
      <c r="AB896" s="2"/>
      <c r="AC896" s="2"/>
      <c r="AD896" s="2"/>
      <c r="AE896" s="2"/>
      <c r="AF896" s="2"/>
      <c r="AG896" s="2"/>
      <c r="AH896" s="2"/>
    </row>
    <row r="897" spans="1:34" s="3" customFormat="1" x14ac:dyDescent="0.25">
      <c r="A897"/>
      <c r="B897"/>
      <c r="C897" s="2"/>
      <c r="D897" s="2"/>
      <c r="E897" s="2"/>
      <c r="F897" s="2"/>
      <c r="G897" s="2"/>
      <c r="H897" s="2"/>
      <c r="I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AA897" s="2"/>
      <c r="AB897" s="2"/>
      <c r="AC897" s="2"/>
      <c r="AD897" s="2"/>
      <c r="AE897" s="2"/>
      <c r="AF897" s="2"/>
      <c r="AG897" s="2"/>
      <c r="AH897" s="2"/>
    </row>
    <row r="898" spans="1:34" s="3" customFormat="1" x14ac:dyDescent="0.25">
      <c r="A898"/>
      <c r="B898"/>
      <c r="C898" s="2"/>
      <c r="D898" s="2"/>
      <c r="E898" s="2"/>
      <c r="F898" s="2"/>
      <c r="G898" s="2"/>
      <c r="H898" s="2"/>
      <c r="I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AA898" s="2"/>
      <c r="AB898" s="2"/>
      <c r="AC898" s="2"/>
      <c r="AD898" s="2"/>
      <c r="AE898" s="2"/>
      <c r="AF898" s="2"/>
      <c r="AG898" s="2"/>
      <c r="AH898" s="2"/>
    </row>
    <row r="899" spans="1:34" s="3" customFormat="1" x14ac:dyDescent="0.25">
      <c r="A899"/>
      <c r="B899"/>
      <c r="C899" s="2"/>
      <c r="D899" s="2"/>
      <c r="E899" s="2"/>
      <c r="F899" s="2"/>
      <c r="G899" s="2"/>
      <c r="H899" s="2"/>
      <c r="I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AA899" s="2"/>
      <c r="AB899" s="2"/>
      <c r="AC899" s="2"/>
      <c r="AD899" s="2"/>
      <c r="AE899" s="2"/>
      <c r="AF899" s="2"/>
      <c r="AG899" s="2"/>
      <c r="AH899" s="2"/>
    </row>
    <row r="900" spans="1:34" s="3" customFormat="1" x14ac:dyDescent="0.25">
      <c r="A900"/>
      <c r="B900"/>
      <c r="C900" s="2"/>
      <c r="D900" s="2"/>
      <c r="E900" s="2"/>
      <c r="F900" s="2"/>
      <c r="G900" s="2"/>
      <c r="H900" s="2"/>
      <c r="I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AA900" s="2"/>
      <c r="AB900" s="2"/>
      <c r="AC900" s="2"/>
      <c r="AD900" s="2"/>
      <c r="AE900" s="2"/>
      <c r="AF900" s="2"/>
      <c r="AG900" s="2"/>
      <c r="AH900" s="2"/>
    </row>
    <row r="901" spans="1:34" s="3" customFormat="1" x14ac:dyDescent="0.25">
      <c r="A901"/>
      <c r="B901"/>
      <c r="C901" s="2"/>
      <c r="D901" s="2"/>
      <c r="E901" s="2"/>
      <c r="F901" s="2"/>
      <c r="G901" s="2"/>
      <c r="H901" s="2"/>
      <c r="I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AA901" s="2"/>
      <c r="AB901" s="2"/>
      <c r="AC901" s="2"/>
      <c r="AD901" s="2"/>
      <c r="AE901" s="2"/>
      <c r="AF901" s="2"/>
      <c r="AG901" s="2"/>
      <c r="AH901" s="2"/>
    </row>
    <row r="902" spans="1:34" s="3" customFormat="1" x14ac:dyDescent="0.25">
      <c r="A902"/>
      <c r="B902"/>
      <c r="C902" s="2"/>
      <c r="D902" s="2"/>
      <c r="E902" s="2"/>
      <c r="F902" s="2"/>
      <c r="G902" s="2"/>
      <c r="H902" s="2"/>
      <c r="I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AA902" s="2"/>
      <c r="AB902" s="2"/>
      <c r="AC902" s="2"/>
      <c r="AD902" s="2"/>
      <c r="AE902" s="2"/>
      <c r="AF902" s="2"/>
      <c r="AG902" s="2"/>
      <c r="AH902" s="2"/>
    </row>
    <row r="903" spans="1:34" s="3" customFormat="1" x14ac:dyDescent="0.25">
      <c r="A903"/>
      <c r="B903"/>
      <c r="C903" s="2"/>
      <c r="D903" s="2"/>
      <c r="E903" s="2"/>
      <c r="F903" s="2"/>
      <c r="G903" s="2"/>
      <c r="H903" s="2"/>
      <c r="I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AA903" s="2"/>
      <c r="AB903" s="2"/>
      <c r="AC903" s="2"/>
      <c r="AD903" s="2"/>
      <c r="AE903" s="2"/>
      <c r="AF903" s="2"/>
      <c r="AG903" s="2"/>
      <c r="AH903" s="2"/>
    </row>
    <row r="904" spans="1:34" s="3" customFormat="1" x14ac:dyDescent="0.25">
      <c r="A904"/>
      <c r="B904"/>
      <c r="C904" s="2"/>
      <c r="D904" s="2"/>
      <c r="E904" s="2"/>
      <c r="F904" s="2"/>
      <c r="G904" s="2"/>
      <c r="H904" s="2"/>
      <c r="I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AA904" s="2"/>
      <c r="AB904" s="2"/>
      <c r="AC904" s="2"/>
      <c r="AD904" s="2"/>
      <c r="AE904" s="2"/>
      <c r="AF904" s="2"/>
      <c r="AG904" s="2"/>
      <c r="AH904" s="2"/>
    </row>
    <row r="905" spans="1:34" s="3" customFormat="1" x14ac:dyDescent="0.25">
      <c r="A905"/>
      <c r="B905"/>
      <c r="C905" s="2"/>
      <c r="D905" s="2"/>
      <c r="E905" s="2"/>
      <c r="F905" s="2"/>
      <c r="G905" s="2"/>
      <c r="H905" s="2"/>
      <c r="I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AA905" s="2"/>
      <c r="AB905" s="2"/>
      <c r="AC905" s="2"/>
      <c r="AD905" s="2"/>
      <c r="AE905" s="2"/>
      <c r="AF905" s="2"/>
      <c r="AG905" s="2"/>
      <c r="AH905" s="2"/>
    </row>
    <row r="906" spans="1:34" s="3" customFormat="1" x14ac:dyDescent="0.25">
      <c r="A906"/>
      <c r="B906"/>
      <c r="C906" s="2"/>
      <c r="D906" s="2"/>
      <c r="E906" s="2"/>
      <c r="F906" s="2"/>
      <c r="G906" s="2"/>
      <c r="H906" s="2"/>
      <c r="I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AA906" s="2"/>
      <c r="AB906" s="2"/>
      <c r="AC906" s="2"/>
      <c r="AD906" s="2"/>
      <c r="AE906" s="2"/>
      <c r="AF906" s="2"/>
      <c r="AG906" s="2"/>
      <c r="AH906" s="2"/>
    </row>
    <row r="907" spans="1:34" s="3" customFormat="1" x14ac:dyDescent="0.25">
      <c r="A907"/>
      <c r="B907"/>
      <c r="C907" s="2"/>
      <c r="D907" s="2"/>
      <c r="E907" s="2"/>
      <c r="F907" s="2"/>
      <c r="G907" s="2"/>
      <c r="H907" s="2"/>
      <c r="I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AA907" s="2"/>
      <c r="AB907" s="2"/>
      <c r="AC907" s="2"/>
      <c r="AD907" s="2"/>
      <c r="AE907" s="2"/>
      <c r="AF907" s="2"/>
      <c r="AG907" s="2"/>
      <c r="AH907" s="2"/>
    </row>
    <row r="908" spans="1:34" s="3" customFormat="1" x14ac:dyDescent="0.25">
      <c r="A908"/>
      <c r="B908"/>
      <c r="C908" s="2"/>
      <c r="D908" s="2"/>
      <c r="E908" s="2"/>
      <c r="F908" s="2"/>
      <c r="G908" s="2"/>
      <c r="H908" s="2"/>
      <c r="I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AA908" s="2"/>
      <c r="AB908" s="2"/>
      <c r="AC908" s="2"/>
      <c r="AD908" s="2"/>
      <c r="AE908" s="2"/>
      <c r="AF908" s="2"/>
      <c r="AG908" s="2"/>
      <c r="AH908" s="2"/>
    </row>
    <row r="909" spans="1:34" s="3" customFormat="1" x14ac:dyDescent="0.25">
      <c r="A909"/>
      <c r="B909"/>
      <c r="C909" s="2"/>
      <c r="D909" s="2"/>
      <c r="E909" s="2"/>
      <c r="F909" s="2"/>
      <c r="G909" s="2"/>
      <c r="H909" s="2"/>
      <c r="I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AA909" s="2"/>
      <c r="AB909" s="2"/>
      <c r="AC909" s="2"/>
      <c r="AD909" s="2"/>
      <c r="AE909" s="2"/>
      <c r="AF909" s="2"/>
      <c r="AG909" s="2"/>
      <c r="AH909" s="2"/>
    </row>
    <row r="910" spans="1:34" s="3" customFormat="1" x14ac:dyDescent="0.25">
      <c r="A910"/>
      <c r="B910"/>
      <c r="C910" s="2"/>
      <c r="D910" s="2"/>
      <c r="E910" s="2"/>
      <c r="F910" s="2"/>
      <c r="G910" s="2"/>
      <c r="H910" s="2"/>
      <c r="I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AA910" s="2"/>
      <c r="AB910" s="2"/>
      <c r="AC910" s="2"/>
      <c r="AD910" s="2"/>
      <c r="AE910" s="2"/>
      <c r="AF910" s="2"/>
      <c r="AG910" s="2"/>
      <c r="AH910" s="2"/>
    </row>
    <row r="911" spans="1:34" s="3" customFormat="1" x14ac:dyDescent="0.25">
      <c r="A911"/>
      <c r="B911"/>
      <c r="C911" s="2"/>
      <c r="D911" s="2"/>
      <c r="E911" s="2"/>
      <c r="F911" s="2"/>
      <c r="G911" s="2"/>
      <c r="H911" s="2"/>
      <c r="I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AA911" s="2"/>
      <c r="AB911" s="2"/>
      <c r="AC911" s="2"/>
      <c r="AD911" s="2"/>
      <c r="AE911" s="2"/>
      <c r="AF911" s="2"/>
      <c r="AG911" s="2"/>
      <c r="AH911" s="2"/>
    </row>
    <row r="912" spans="1:34" s="3" customFormat="1" x14ac:dyDescent="0.25">
      <c r="A912"/>
      <c r="B912"/>
      <c r="C912" s="2"/>
      <c r="D912" s="2"/>
      <c r="E912" s="2"/>
      <c r="F912" s="2"/>
      <c r="G912" s="2"/>
      <c r="H912" s="2"/>
      <c r="I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AA912" s="2"/>
      <c r="AB912" s="2"/>
      <c r="AC912" s="2"/>
      <c r="AD912" s="2"/>
      <c r="AE912" s="2"/>
      <c r="AF912" s="2"/>
      <c r="AG912" s="2"/>
      <c r="AH912" s="2"/>
    </row>
    <row r="913" spans="1:34" s="3" customFormat="1" x14ac:dyDescent="0.25">
      <c r="A913"/>
      <c r="B913"/>
      <c r="C913" s="2"/>
      <c r="D913" s="2"/>
      <c r="E913" s="2"/>
      <c r="F913" s="2"/>
      <c r="G913" s="2"/>
      <c r="H913" s="2"/>
      <c r="I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AA913" s="2"/>
      <c r="AB913" s="2"/>
      <c r="AC913" s="2"/>
      <c r="AD913" s="2"/>
      <c r="AE913" s="2"/>
      <c r="AF913" s="2"/>
      <c r="AG913" s="2"/>
      <c r="AH913" s="2"/>
    </row>
    <row r="914" spans="1:34" s="3" customFormat="1" x14ac:dyDescent="0.25">
      <c r="A914"/>
      <c r="B914"/>
      <c r="C914" s="2"/>
      <c r="D914" s="2"/>
      <c r="E914" s="2"/>
      <c r="F914" s="2"/>
      <c r="G914" s="2"/>
      <c r="H914" s="2"/>
      <c r="I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AA914" s="2"/>
      <c r="AB914" s="2"/>
      <c r="AC914" s="2"/>
      <c r="AD914" s="2"/>
      <c r="AE914" s="2"/>
      <c r="AF914" s="2"/>
      <c r="AG914" s="2"/>
      <c r="AH914" s="2"/>
    </row>
    <row r="915" spans="1:34" s="3" customFormat="1" x14ac:dyDescent="0.25">
      <c r="A915"/>
      <c r="B915"/>
      <c r="C915" s="2"/>
      <c r="D915" s="2"/>
      <c r="E915" s="2"/>
      <c r="F915" s="2"/>
      <c r="G915" s="2"/>
      <c r="H915" s="2"/>
      <c r="I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AA915" s="2"/>
      <c r="AB915" s="2"/>
      <c r="AC915" s="2"/>
      <c r="AD915" s="2"/>
      <c r="AE915" s="2"/>
      <c r="AF915" s="2"/>
      <c r="AG915" s="2"/>
      <c r="AH915" s="2"/>
    </row>
    <row r="916" spans="1:34" s="3" customFormat="1" x14ac:dyDescent="0.25">
      <c r="A916"/>
      <c r="B916"/>
      <c r="C916" s="2"/>
      <c r="D916" s="2"/>
      <c r="E916" s="2"/>
      <c r="F916" s="2"/>
      <c r="G916" s="2"/>
      <c r="H916" s="2"/>
      <c r="I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AA916" s="2"/>
      <c r="AB916" s="2"/>
      <c r="AC916" s="2"/>
      <c r="AD916" s="2"/>
      <c r="AE916" s="2"/>
      <c r="AF916" s="2"/>
      <c r="AG916" s="2"/>
      <c r="AH916" s="2"/>
    </row>
    <row r="917" spans="1:34" s="3" customFormat="1" x14ac:dyDescent="0.25">
      <c r="A917"/>
      <c r="B917"/>
      <c r="C917" s="2"/>
      <c r="D917" s="2"/>
      <c r="E917" s="2"/>
      <c r="F917" s="2"/>
      <c r="G917" s="2"/>
      <c r="H917" s="2"/>
      <c r="I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AA917" s="2"/>
      <c r="AB917" s="2"/>
      <c r="AC917" s="2"/>
      <c r="AD917" s="2"/>
      <c r="AE917" s="2"/>
      <c r="AF917" s="2"/>
      <c r="AG917" s="2"/>
      <c r="AH917" s="2"/>
    </row>
    <row r="918" spans="1:34" s="3" customFormat="1" x14ac:dyDescent="0.25">
      <c r="A918"/>
      <c r="B918"/>
      <c r="C918" s="2"/>
      <c r="D918" s="2"/>
      <c r="E918" s="2"/>
      <c r="F918" s="2"/>
      <c r="G918" s="2"/>
      <c r="H918" s="2"/>
      <c r="I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AA918" s="2"/>
      <c r="AB918" s="2"/>
      <c r="AC918" s="2"/>
      <c r="AD918" s="2"/>
      <c r="AE918" s="2"/>
      <c r="AF918" s="2"/>
      <c r="AG918" s="2"/>
      <c r="AH918" s="2"/>
    </row>
    <row r="919" spans="1:34" s="3" customFormat="1" x14ac:dyDescent="0.25">
      <c r="A919"/>
      <c r="B919"/>
      <c r="C919" s="2"/>
      <c r="D919" s="2"/>
      <c r="E919" s="2"/>
      <c r="F919" s="2"/>
      <c r="G919" s="2"/>
      <c r="H919" s="2"/>
      <c r="I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AA919" s="2"/>
      <c r="AB919" s="2"/>
      <c r="AC919" s="2"/>
      <c r="AD919" s="2"/>
      <c r="AE919" s="2"/>
      <c r="AF919" s="2"/>
      <c r="AG919" s="2"/>
      <c r="AH919" s="2"/>
    </row>
    <row r="920" spans="1:34" s="3" customFormat="1" x14ac:dyDescent="0.25">
      <c r="A920"/>
      <c r="B920"/>
      <c r="C920" s="2"/>
      <c r="D920" s="2"/>
      <c r="E920" s="2"/>
      <c r="F920" s="2"/>
      <c r="G920" s="2"/>
      <c r="H920" s="2"/>
      <c r="I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AA920" s="2"/>
      <c r="AB920" s="2"/>
      <c r="AC920" s="2"/>
      <c r="AD920" s="2"/>
      <c r="AE920" s="2"/>
      <c r="AF920" s="2"/>
      <c r="AG920" s="2"/>
      <c r="AH920" s="2"/>
    </row>
    <row r="921" spans="1:34" s="3" customFormat="1" x14ac:dyDescent="0.25">
      <c r="A921"/>
      <c r="B921"/>
      <c r="C921" s="2"/>
      <c r="D921" s="2"/>
      <c r="E921" s="2"/>
      <c r="F921" s="2"/>
      <c r="G921" s="2"/>
      <c r="H921" s="2"/>
      <c r="I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AA921" s="2"/>
      <c r="AB921" s="2"/>
      <c r="AC921" s="2"/>
      <c r="AD921" s="2"/>
      <c r="AE921" s="2"/>
      <c r="AF921" s="2"/>
      <c r="AG921" s="2"/>
      <c r="AH921" s="2"/>
    </row>
    <row r="922" spans="1:34" s="3" customFormat="1" x14ac:dyDescent="0.25">
      <c r="A922"/>
      <c r="B922"/>
      <c r="C922" s="2"/>
      <c r="D922" s="2"/>
      <c r="E922" s="2"/>
      <c r="F922" s="2"/>
      <c r="G922" s="2"/>
      <c r="H922" s="2"/>
      <c r="I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AA922" s="2"/>
      <c r="AB922" s="2"/>
      <c r="AC922" s="2"/>
      <c r="AD922" s="2"/>
      <c r="AE922" s="2"/>
      <c r="AF922" s="2"/>
      <c r="AG922" s="2"/>
      <c r="AH922" s="2"/>
    </row>
    <row r="923" spans="1:34" s="3" customFormat="1" x14ac:dyDescent="0.25">
      <c r="A923"/>
      <c r="B923"/>
      <c r="C923" s="2"/>
      <c r="D923" s="2"/>
      <c r="E923" s="2"/>
      <c r="F923" s="2"/>
      <c r="G923" s="2"/>
      <c r="H923" s="2"/>
      <c r="I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AA923" s="2"/>
      <c r="AB923" s="2"/>
      <c r="AC923" s="2"/>
      <c r="AD923" s="2"/>
      <c r="AE923" s="2"/>
      <c r="AF923" s="2"/>
      <c r="AG923" s="2"/>
      <c r="AH923" s="2"/>
    </row>
    <row r="924" spans="1:34" s="3" customFormat="1" x14ac:dyDescent="0.25">
      <c r="A924"/>
      <c r="B924"/>
      <c r="C924" s="2"/>
      <c r="D924" s="2"/>
      <c r="E924" s="2"/>
      <c r="F924" s="2"/>
      <c r="G924" s="2"/>
      <c r="H924" s="2"/>
      <c r="I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AA924" s="2"/>
      <c r="AB924" s="2"/>
      <c r="AC924" s="2"/>
      <c r="AD924" s="2"/>
      <c r="AE924" s="2"/>
      <c r="AF924" s="2"/>
      <c r="AG924" s="2"/>
      <c r="AH924" s="2"/>
    </row>
    <row r="925" spans="1:34" s="3" customFormat="1" x14ac:dyDescent="0.25">
      <c r="A925"/>
      <c r="B925"/>
      <c r="C925" s="2"/>
      <c r="D925" s="2"/>
      <c r="E925" s="2"/>
      <c r="F925" s="2"/>
      <c r="G925" s="2"/>
      <c r="H925" s="2"/>
      <c r="I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AA925" s="2"/>
      <c r="AB925" s="2"/>
      <c r="AC925" s="2"/>
      <c r="AD925" s="2"/>
      <c r="AE925" s="2"/>
      <c r="AF925" s="2"/>
      <c r="AG925" s="2"/>
      <c r="AH925" s="2"/>
    </row>
    <row r="926" spans="1:34" s="3" customFormat="1" x14ac:dyDescent="0.25">
      <c r="A926"/>
      <c r="B926"/>
      <c r="C926" s="2"/>
      <c r="D926" s="2"/>
      <c r="E926" s="2"/>
      <c r="F926" s="2"/>
      <c r="G926" s="2"/>
      <c r="H926" s="2"/>
      <c r="I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AA926" s="2"/>
      <c r="AB926" s="2"/>
      <c r="AC926" s="2"/>
      <c r="AD926" s="2"/>
      <c r="AE926" s="2"/>
      <c r="AF926" s="2"/>
      <c r="AG926" s="2"/>
      <c r="AH926" s="2"/>
    </row>
    <row r="927" spans="1:34" s="3" customFormat="1" x14ac:dyDescent="0.25">
      <c r="A927"/>
      <c r="B927"/>
      <c r="C927" s="2"/>
      <c r="D927" s="2"/>
      <c r="E927" s="2"/>
      <c r="F927" s="2"/>
      <c r="G927" s="2"/>
      <c r="H927" s="2"/>
      <c r="I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AA927" s="2"/>
      <c r="AB927" s="2"/>
      <c r="AC927" s="2"/>
      <c r="AD927" s="2"/>
      <c r="AE927" s="2"/>
      <c r="AF927" s="2"/>
      <c r="AG927" s="2"/>
      <c r="AH927" s="2"/>
    </row>
    <row r="928" spans="1:34" s="3" customFormat="1" x14ac:dyDescent="0.25">
      <c r="A928"/>
      <c r="B928"/>
      <c r="C928" s="2"/>
      <c r="D928" s="2"/>
      <c r="E928" s="2"/>
      <c r="F928" s="2"/>
      <c r="G928" s="2"/>
      <c r="H928" s="2"/>
      <c r="I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AA928" s="2"/>
      <c r="AB928" s="2"/>
      <c r="AC928" s="2"/>
      <c r="AD928" s="2"/>
      <c r="AE928" s="2"/>
      <c r="AF928" s="2"/>
      <c r="AG928" s="2"/>
      <c r="AH928" s="2"/>
    </row>
    <row r="929" spans="1:34" s="3" customFormat="1" x14ac:dyDescent="0.25">
      <c r="A929"/>
      <c r="B929"/>
      <c r="C929" s="2"/>
      <c r="D929" s="2"/>
      <c r="E929" s="2"/>
      <c r="F929" s="2"/>
      <c r="G929" s="2"/>
      <c r="H929" s="2"/>
      <c r="I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AA929" s="2"/>
      <c r="AB929" s="2"/>
      <c r="AC929" s="2"/>
      <c r="AD929" s="2"/>
      <c r="AE929" s="2"/>
      <c r="AF929" s="2"/>
      <c r="AG929" s="2"/>
      <c r="AH929" s="2"/>
    </row>
    <row r="930" spans="1:34" s="3" customFormat="1" x14ac:dyDescent="0.25">
      <c r="A930"/>
      <c r="B930"/>
      <c r="C930" s="2"/>
      <c r="D930" s="2"/>
      <c r="E930" s="2"/>
      <c r="F930" s="2"/>
      <c r="G930" s="2"/>
      <c r="H930" s="2"/>
      <c r="I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AA930" s="2"/>
      <c r="AB930" s="2"/>
      <c r="AC930" s="2"/>
      <c r="AD930" s="2"/>
      <c r="AE930" s="2"/>
      <c r="AF930" s="2"/>
      <c r="AG930" s="2"/>
      <c r="AH930" s="2"/>
    </row>
    <row r="931" spans="1:34" s="3" customFormat="1" x14ac:dyDescent="0.25">
      <c r="A931"/>
      <c r="B931"/>
      <c r="C931" s="2"/>
      <c r="D931" s="2"/>
      <c r="E931" s="2"/>
      <c r="F931" s="2"/>
      <c r="G931" s="2"/>
      <c r="H931" s="2"/>
      <c r="I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AA931" s="2"/>
      <c r="AB931" s="2"/>
      <c r="AC931" s="2"/>
      <c r="AD931" s="2"/>
      <c r="AE931" s="2"/>
      <c r="AF931" s="2"/>
      <c r="AG931" s="2"/>
      <c r="AH931" s="2"/>
    </row>
    <row r="932" spans="1:34" s="3" customFormat="1" x14ac:dyDescent="0.25">
      <c r="A932"/>
      <c r="B932"/>
      <c r="C932" s="2"/>
      <c r="D932" s="2"/>
      <c r="E932" s="2"/>
      <c r="F932" s="2"/>
      <c r="G932" s="2"/>
      <c r="H932" s="2"/>
      <c r="I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AA932" s="2"/>
      <c r="AB932" s="2"/>
      <c r="AC932" s="2"/>
      <c r="AD932" s="2"/>
      <c r="AE932" s="2"/>
      <c r="AF932" s="2"/>
      <c r="AG932" s="2"/>
      <c r="AH932" s="2"/>
    </row>
    <row r="933" spans="1:34" s="3" customFormat="1" x14ac:dyDescent="0.25">
      <c r="A933"/>
      <c r="B933"/>
      <c r="C933" s="2"/>
      <c r="D933" s="2"/>
      <c r="E933" s="2"/>
      <c r="F933" s="2"/>
      <c r="G933" s="2"/>
      <c r="H933" s="2"/>
      <c r="I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AA933" s="2"/>
      <c r="AB933" s="2"/>
      <c r="AC933" s="2"/>
      <c r="AD933" s="2"/>
      <c r="AE933" s="2"/>
      <c r="AF933" s="2"/>
      <c r="AG933" s="2"/>
      <c r="AH933" s="2"/>
    </row>
    <row r="934" spans="1:34" s="3" customFormat="1" x14ac:dyDescent="0.25">
      <c r="A934"/>
      <c r="B934"/>
      <c r="C934" s="2"/>
      <c r="D934" s="2"/>
      <c r="E934" s="2"/>
      <c r="F934" s="2"/>
      <c r="G934" s="2"/>
      <c r="H934" s="2"/>
      <c r="I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AA934" s="2"/>
      <c r="AB934" s="2"/>
      <c r="AC934" s="2"/>
      <c r="AD934" s="2"/>
      <c r="AE934" s="2"/>
      <c r="AF934" s="2"/>
      <c r="AG934" s="2"/>
      <c r="AH934" s="2"/>
    </row>
    <row r="935" spans="1:34" s="3" customFormat="1" x14ac:dyDescent="0.25">
      <c r="A935"/>
      <c r="B935"/>
      <c r="C935" s="2"/>
      <c r="D935" s="2"/>
      <c r="E935" s="2"/>
      <c r="F935" s="2"/>
      <c r="G935" s="2"/>
      <c r="H935" s="2"/>
      <c r="I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AA935" s="2"/>
      <c r="AB935" s="2"/>
      <c r="AC935" s="2"/>
      <c r="AD935" s="2"/>
      <c r="AE935" s="2"/>
      <c r="AF935" s="2"/>
      <c r="AG935" s="2"/>
      <c r="AH935" s="2"/>
    </row>
    <row r="936" spans="1:34" s="3" customFormat="1" x14ac:dyDescent="0.25">
      <c r="A936"/>
      <c r="B936"/>
      <c r="C936" s="2"/>
      <c r="D936" s="2"/>
      <c r="E936" s="2"/>
      <c r="F936" s="2"/>
      <c r="G936" s="2"/>
      <c r="H936" s="2"/>
      <c r="I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AA936" s="2"/>
      <c r="AB936" s="2"/>
      <c r="AC936" s="2"/>
      <c r="AD936" s="2"/>
      <c r="AE936" s="2"/>
      <c r="AF936" s="2"/>
      <c r="AG936" s="2"/>
      <c r="AH936" s="2"/>
    </row>
    <row r="937" spans="1:34" s="3" customFormat="1" x14ac:dyDescent="0.25">
      <c r="A937"/>
      <c r="B937"/>
      <c r="C937" s="2"/>
      <c r="D937" s="2"/>
      <c r="E937" s="2"/>
      <c r="F937" s="2"/>
      <c r="G937" s="2"/>
      <c r="H937" s="2"/>
      <c r="I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AA937" s="2"/>
      <c r="AB937" s="2"/>
      <c r="AC937" s="2"/>
      <c r="AD937" s="2"/>
      <c r="AE937" s="2"/>
      <c r="AF937" s="2"/>
      <c r="AG937" s="2"/>
      <c r="AH937" s="2"/>
    </row>
    <row r="938" spans="1:34" s="3" customFormat="1" x14ac:dyDescent="0.25">
      <c r="A938"/>
      <c r="B938"/>
      <c r="C938" s="2"/>
      <c r="D938" s="2"/>
      <c r="E938" s="2"/>
      <c r="F938" s="2"/>
      <c r="G938" s="2"/>
      <c r="H938" s="2"/>
      <c r="I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AA938" s="2"/>
      <c r="AB938" s="2"/>
      <c r="AC938" s="2"/>
      <c r="AD938" s="2"/>
      <c r="AE938" s="2"/>
      <c r="AF938" s="2"/>
      <c r="AG938" s="2"/>
      <c r="AH938" s="2"/>
    </row>
    <row r="939" spans="1:34" s="3" customFormat="1" x14ac:dyDescent="0.25">
      <c r="A939"/>
      <c r="B939"/>
      <c r="C939" s="2"/>
      <c r="D939" s="2"/>
      <c r="E939" s="2"/>
      <c r="F939" s="2"/>
      <c r="G939" s="2"/>
      <c r="H939" s="2"/>
      <c r="I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AA939" s="2"/>
      <c r="AB939" s="2"/>
      <c r="AC939" s="2"/>
      <c r="AD939" s="2"/>
      <c r="AE939" s="2"/>
      <c r="AF939" s="2"/>
      <c r="AG939" s="2"/>
      <c r="AH939" s="2"/>
    </row>
    <row r="940" spans="1:34" s="3" customFormat="1" x14ac:dyDescent="0.25">
      <c r="A940"/>
      <c r="B940"/>
      <c r="C940" s="2"/>
      <c r="D940" s="2"/>
      <c r="E940" s="2"/>
      <c r="F940" s="2"/>
      <c r="G940" s="2"/>
      <c r="H940" s="2"/>
      <c r="I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AA940" s="2"/>
      <c r="AB940" s="2"/>
      <c r="AC940" s="2"/>
      <c r="AD940" s="2"/>
      <c r="AE940" s="2"/>
      <c r="AF940" s="2"/>
      <c r="AG940" s="2"/>
      <c r="AH940" s="2"/>
    </row>
    <row r="941" spans="1:34" s="3" customFormat="1" x14ac:dyDescent="0.25">
      <c r="A941"/>
      <c r="B941"/>
      <c r="C941" s="2"/>
      <c r="D941" s="2"/>
      <c r="E941" s="2"/>
      <c r="F941" s="2"/>
      <c r="G941" s="2"/>
      <c r="H941" s="2"/>
      <c r="I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AA941" s="2"/>
      <c r="AB941" s="2"/>
      <c r="AC941" s="2"/>
      <c r="AD941" s="2"/>
      <c r="AE941" s="2"/>
      <c r="AF941" s="2"/>
      <c r="AG941" s="2"/>
      <c r="AH941" s="2"/>
    </row>
    <row r="942" spans="1:34" s="3" customFormat="1" x14ac:dyDescent="0.25">
      <c r="A942"/>
      <c r="B942"/>
      <c r="C942" s="2"/>
      <c r="D942" s="2"/>
      <c r="E942" s="2"/>
      <c r="F942" s="2"/>
      <c r="G942" s="2"/>
      <c r="H942" s="2"/>
      <c r="I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AA942" s="2"/>
      <c r="AB942" s="2"/>
      <c r="AC942" s="2"/>
      <c r="AD942" s="2"/>
      <c r="AE942" s="2"/>
      <c r="AF942" s="2"/>
      <c r="AG942" s="2"/>
      <c r="AH942" s="2"/>
    </row>
    <row r="943" spans="1:34" s="3" customFormat="1" x14ac:dyDescent="0.25">
      <c r="A943"/>
      <c r="B943"/>
      <c r="C943" s="2"/>
      <c r="D943" s="2"/>
      <c r="E943" s="2"/>
      <c r="F943" s="2"/>
      <c r="G943" s="2"/>
      <c r="H943" s="2"/>
      <c r="I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AA943" s="2"/>
      <c r="AB943" s="2"/>
      <c r="AC943" s="2"/>
      <c r="AD943" s="2"/>
      <c r="AE943" s="2"/>
      <c r="AF943" s="2"/>
      <c r="AG943" s="2"/>
      <c r="AH943" s="2"/>
    </row>
    <row r="944" spans="1:34" s="3" customFormat="1" x14ac:dyDescent="0.25">
      <c r="A944"/>
      <c r="B944"/>
      <c r="C944" s="2"/>
      <c r="D944" s="2"/>
      <c r="E944" s="2"/>
      <c r="F944" s="2"/>
      <c r="G944" s="2"/>
      <c r="H944" s="2"/>
      <c r="I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AA944" s="2"/>
      <c r="AB944" s="2"/>
      <c r="AC944" s="2"/>
      <c r="AD944" s="2"/>
      <c r="AE944" s="2"/>
      <c r="AF944" s="2"/>
      <c r="AG944" s="2"/>
      <c r="AH944" s="2"/>
    </row>
    <row r="945" spans="1:34" s="3" customFormat="1" x14ac:dyDescent="0.25">
      <c r="A945"/>
      <c r="B945"/>
      <c r="C945" s="2"/>
      <c r="D945" s="2"/>
      <c r="E945" s="2"/>
      <c r="F945" s="2"/>
      <c r="G945" s="2"/>
      <c r="H945" s="2"/>
      <c r="I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AA945" s="2"/>
      <c r="AB945" s="2"/>
      <c r="AC945" s="2"/>
      <c r="AD945" s="2"/>
      <c r="AE945" s="2"/>
      <c r="AF945" s="2"/>
      <c r="AG945" s="2"/>
      <c r="AH945" s="2"/>
    </row>
    <row r="946" spans="1:34" s="3" customFormat="1" x14ac:dyDescent="0.25">
      <c r="A946"/>
      <c r="B946"/>
      <c r="C946" s="2"/>
      <c r="D946" s="2"/>
      <c r="E946" s="2"/>
      <c r="F946" s="2"/>
      <c r="G946" s="2"/>
      <c r="H946" s="2"/>
      <c r="I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AA946" s="2"/>
      <c r="AB946" s="2"/>
      <c r="AC946" s="2"/>
      <c r="AD946" s="2"/>
      <c r="AE946" s="2"/>
      <c r="AF946" s="2"/>
      <c r="AG946" s="2"/>
      <c r="AH946" s="2"/>
    </row>
    <row r="947" spans="1:34" s="3" customFormat="1" x14ac:dyDescent="0.25">
      <c r="A947"/>
      <c r="B947"/>
      <c r="C947" s="2"/>
      <c r="D947" s="2"/>
      <c r="E947" s="2"/>
      <c r="F947" s="2"/>
      <c r="G947" s="2"/>
      <c r="H947" s="2"/>
      <c r="I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AA947" s="2"/>
      <c r="AB947" s="2"/>
      <c r="AC947" s="2"/>
      <c r="AD947" s="2"/>
      <c r="AE947" s="2"/>
      <c r="AF947" s="2"/>
      <c r="AG947" s="2"/>
      <c r="AH947" s="2"/>
    </row>
    <row r="948" spans="1:34" s="3" customFormat="1" x14ac:dyDescent="0.25">
      <c r="A948"/>
      <c r="B948"/>
      <c r="C948" s="2"/>
      <c r="D948" s="2"/>
      <c r="E948" s="2"/>
      <c r="F948" s="2"/>
      <c r="G948" s="2"/>
      <c r="H948" s="2"/>
      <c r="I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AA948" s="2"/>
      <c r="AB948" s="2"/>
      <c r="AC948" s="2"/>
      <c r="AD948" s="2"/>
      <c r="AE948" s="2"/>
      <c r="AF948" s="2"/>
      <c r="AG948" s="2"/>
      <c r="AH948" s="2"/>
    </row>
    <row r="949" spans="1:34" s="3" customFormat="1" x14ac:dyDescent="0.25">
      <c r="A949"/>
      <c r="B949"/>
      <c r="C949" s="2"/>
      <c r="D949" s="2"/>
      <c r="E949" s="2"/>
      <c r="F949" s="2"/>
      <c r="G949" s="2"/>
      <c r="H949" s="2"/>
      <c r="I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AA949" s="2"/>
      <c r="AB949" s="2"/>
      <c r="AC949" s="2"/>
      <c r="AD949" s="2"/>
      <c r="AE949" s="2"/>
      <c r="AF949" s="2"/>
      <c r="AG949" s="2"/>
      <c r="AH949" s="2"/>
    </row>
    <row r="950" spans="1:34" s="3" customFormat="1" x14ac:dyDescent="0.25">
      <c r="A950"/>
      <c r="B950"/>
      <c r="C950" s="2"/>
      <c r="D950" s="2"/>
      <c r="E950" s="2"/>
      <c r="F950" s="2"/>
      <c r="G950" s="2"/>
      <c r="H950" s="2"/>
      <c r="I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AA950" s="2"/>
      <c r="AB950" s="2"/>
      <c r="AC950" s="2"/>
      <c r="AD950" s="2"/>
      <c r="AE950" s="2"/>
      <c r="AF950" s="2"/>
      <c r="AG950" s="2"/>
      <c r="AH950" s="2"/>
    </row>
    <row r="951" spans="1:34" s="3" customFormat="1" x14ac:dyDescent="0.25">
      <c r="A951"/>
      <c r="B951"/>
      <c r="C951" s="2"/>
      <c r="D951" s="2"/>
      <c r="E951" s="2"/>
      <c r="F951" s="2"/>
      <c r="G951" s="2"/>
      <c r="H951" s="2"/>
      <c r="I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AA951" s="2"/>
      <c r="AB951" s="2"/>
      <c r="AC951" s="2"/>
      <c r="AD951" s="2"/>
      <c r="AE951" s="2"/>
      <c r="AF951" s="2"/>
      <c r="AG951" s="2"/>
      <c r="AH951" s="2"/>
    </row>
    <row r="952" spans="1:34" s="3" customFormat="1" x14ac:dyDescent="0.25">
      <c r="A952"/>
      <c r="B952"/>
      <c r="C952" s="2"/>
      <c r="D952" s="2"/>
      <c r="E952" s="2"/>
      <c r="F952" s="2"/>
      <c r="G952" s="2"/>
      <c r="H952" s="2"/>
      <c r="I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AA952" s="2"/>
      <c r="AB952" s="2"/>
      <c r="AC952" s="2"/>
      <c r="AD952" s="2"/>
      <c r="AE952" s="2"/>
      <c r="AF952" s="2"/>
      <c r="AG952" s="2"/>
      <c r="AH952" s="2"/>
    </row>
    <row r="953" spans="1:34" s="3" customFormat="1" x14ac:dyDescent="0.25">
      <c r="A953"/>
      <c r="B953"/>
      <c r="C953" s="2"/>
      <c r="D953" s="2"/>
      <c r="E953" s="2"/>
      <c r="F953" s="2"/>
      <c r="G953" s="2"/>
      <c r="H953" s="2"/>
      <c r="I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AA953" s="2"/>
      <c r="AB953" s="2"/>
      <c r="AC953" s="2"/>
      <c r="AD953" s="2"/>
      <c r="AE953" s="2"/>
      <c r="AF953" s="2"/>
      <c r="AG953" s="2"/>
      <c r="AH953" s="2"/>
    </row>
    <row r="954" spans="1:34" s="3" customFormat="1" x14ac:dyDescent="0.25">
      <c r="A954"/>
      <c r="B954"/>
      <c r="C954" s="2"/>
      <c r="D954" s="2"/>
      <c r="E954" s="2"/>
      <c r="F954" s="2"/>
      <c r="G954" s="2"/>
      <c r="H954" s="2"/>
      <c r="I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AA954" s="2"/>
      <c r="AB954" s="2"/>
      <c r="AC954" s="2"/>
      <c r="AD954" s="2"/>
      <c r="AE954" s="2"/>
      <c r="AF954" s="2"/>
      <c r="AG954" s="2"/>
      <c r="AH954" s="2"/>
    </row>
    <row r="955" spans="1:34" s="3" customFormat="1" x14ac:dyDescent="0.25">
      <c r="A955"/>
      <c r="B955"/>
      <c r="C955" s="2"/>
      <c r="D955" s="2"/>
      <c r="E955" s="2"/>
      <c r="F955" s="2"/>
      <c r="G955" s="2"/>
      <c r="H955" s="2"/>
      <c r="I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AA955" s="2"/>
      <c r="AB955" s="2"/>
      <c r="AC955" s="2"/>
      <c r="AD955" s="2"/>
      <c r="AE955" s="2"/>
      <c r="AF955" s="2"/>
      <c r="AG955" s="2"/>
      <c r="AH955" s="2"/>
    </row>
    <row r="956" spans="1:34" s="3" customFormat="1" x14ac:dyDescent="0.25">
      <c r="A956"/>
      <c r="B956"/>
      <c r="C956" s="2"/>
      <c r="D956" s="2"/>
      <c r="E956" s="2"/>
      <c r="F956" s="2"/>
      <c r="G956" s="2"/>
      <c r="H956" s="2"/>
      <c r="I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AA956" s="2"/>
      <c r="AB956" s="2"/>
      <c r="AC956" s="2"/>
      <c r="AD956" s="2"/>
      <c r="AE956" s="2"/>
      <c r="AF956" s="2"/>
      <c r="AG956" s="2"/>
      <c r="AH956" s="2"/>
    </row>
    <row r="957" spans="1:34" s="3" customFormat="1" x14ac:dyDescent="0.25">
      <c r="A957"/>
      <c r="B957"/>
      <c r="C957" s="2"/>
      <c r="D957" s="2"/>
      <c r="E957" s="2"/>
      <c r="F957" s="2"/>
      <c r="G957" s="2"/>
      <c r="H957" s="2"/>
      <c r="I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AA957" s="2"/>
      <c r="AB957" s="2"/>
      <c r="AC957" s="2"/>
      <c r="AD957" s="2"/>
      <c r="AE957" s="2"/>
      <c r="AF957" s="2"/>
      <c r="AG957" s="2"/>
      <c r="AH957" s="2"/>
    </row>
    <row r="958" spans="1:34" s="3" customFormat="1" x14ac:dyDescent="0.25">
      <c r="A958"/>
      <c r="B958"/>
      <c r="C958" s="2"/>
      <c r="D958" s="2"/>
      <c r="E958" s="2"/>
      <c r="F958" s="2"/>
      <c r="G958" s="2"/>
      <c r="H958" s="2"/>
      <c r="I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AA958" s="2"/>
      <c r="AB958" s="2"/>
      <c r="AC958" s="2"/>
      <c r="AD958" s="2"/>
      <c r="AE958" s="2"/>
      <c r="AF958" s="2"/>
      <c r="AG958" s="2"/>
      <c r="AH958" s="2"/>
    </row>
    <row r="959" spans="1:34" s="3" customFormat="1" x14ac:dyDescent="0.25">
      <c r="A959"/>
      <c r="B959"/>
      <c r="C959" s="2"/>
      <c r="D959" s="2"/>
      <c r="E959" s="2"/>
      <c r="F959" s="2"/>
      <c r="G959" s="2"/>
      <c r="H959" s="2"/>
      <c r="I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AA959" s="2"/>
      <c r="AB959" s="2"/>
      <c r="AC959" s="2"/>
      <c r="AD959" s="2"/>
      <c r="AE959" s="2"/>
      <c r="AF959" s="2"/>
      <c r="AG959" s="2"/>
      <c r="AH959" s="2"/>
    </row>
    <row r="960" spans="1:34" s="3" customFormat="1" x14ac:dyDescent="0.25">
      <c r="A960"/>
      <c r="B960"/>
      <c r="C960" s="2"/>
      <c r="D960" s="2"/>
      <c r="E960" s="2"/>
      <c r="F960" s="2"/>
      <c r="G960" s="2"/>
      <c r="H960" s="2"/>
      <c r="I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AA960" s="2"/>
      <c r="AB960" s="2"/>
      <c r="AC960" s="2"/>
      <c r="AD960" s="2"/>
      <c r="AE960" s="2"/>
      <c r="AF960" s="2"/>
      <c r="AG960" s="2"/>
      <c r="AH960" s="2"/>
    </row>
    <row r="961" spans="1:34" s="3" customFormat="1" x14ac:dyDescent="0.25">
      <c r="A961"/>
      <c r="B961"/>
      <c r="C961" s="2"/>
      <c r="D961" s="2"/>
      <c r="E961" s="2"/>
      <c r="F961" s="2"/>
      <c r="G961" s="2"/>
      <c r="H961" s="2"/>
      <c r="I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AA961" s="2"/>
      <c r="AB961" s="2"/>
      <c r="AC961" s="2"/>
      <c r="AD961" s="2"/>
      <c r="AE961" s="2"/>
      <c r="AF961" s="2"/>
      <c r="AG961" s="2"/>
      <c r="AH961" s="2"/>
    </row>
    <row r="962" spans="1:34" s="3" customFormat="1" x14ac:dyDescent="0.25">
      <c r="A962"/>
      <c r="B962"/>
      <c r="C962" s="2"/>
      <c r="D962" s="2"/>
      <c r="E962" s="2"/>
      <c r="F962" s="2"/>
      <c r="G962" s="2"/>
      <c r="H962" s="2"/>
      <c r="I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AA962" s="2"/>
      <c r="AB962" s="2"/>
      <c r="AC962" s="2"/>
      <c r="AD962" s="2"/>
      <c r="AE962" s="2"/>
      <c r="AF962" s="2"/>
      <c r="AG962" s="2"/>
      <c r="AH962" s="2"/>
    </row>
    <row r="963" spans="1:34" s="3" customFormat="1" x14ac:dyDescent="0.25">
      <c r="A963"/>
      <c r="B963"/>
      <c r="C963" s="2"/>
      <c r="D963" s="2"/>
      <c r="E963" s="2"/>
      <c r="F963" s="2"/>
      <c r="G963" s="2"/>
      <c r="H963" s="2"/>
      <c r="I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AA963" s="2"/>
      <c r="AB963" s="2"/>
      <c r="AC963" s="2"/>
      <c r="AD963" s="2"/>
      <c r="AE963" s="2"/>
      <c r="AF963" s="2"/>
      <c r="AG963" s="2"/>
      <c r="AH963" s="2"/>
    </row>
    <row r="964" spans="1:34" s="3" customFormat="1" x14ac:dyDescent="0.25">
      <c r="A964"/>
      <c r="B964"/>
      <c r="C964" s="2"/>
      <c r="D964" s="2"/>
      <c r="E964" s="2"/>
      <c r="F964" s="2"/>
      <c r="G964" s="2"/>
      <c r="H964" s="2"/>
      <c r="I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AA964" s="2"/>
      <c r="AB964" s="2"/>
      <c r="AC964" s="2"/>
      <c r="AD964" s="2"/>
      <c r="AE964" s="2"/>
      <c r="AF964" s="2"/>
      <c r="AG964" s="2"/>
      <c r="AH964" s="2"/>
    </row>
    <row r="965" spans="1:34" s="3" customFormat="1" x14ac:dyDescent="0.25">
      <c r="A965"/>
      <c r="B965"/>
      <c r="C965" s="2"/>
      <c r="D965" s="2"/>
      <c r="E965" s="2"/>
      <c r="F965" s="2"/>
      <c r="G965" s="2"/>
      <c r="H965" s="2"/>
      <c r="I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AA965" s="2"/>
      <c r="AB965" s="2"/>
      <c r="AC965" s="2"/>
      <c r="AD965" s="2"/>
      <c r="AE965" s="2"/>
      <c r="AF965" s="2"/>
      <c r="AG965" s="2"/>
      <c r="AH965" s="2"/>
    </row>
    <row r="966" spans="1:34" s="3" customFormat="1" x14ac:dyDescent="0.25">
      <c r="A966"/>
      <c r="B966"/>
      <c r="C966" s="2"/>
      <c r="D966" s="2"/>
      <c r="E966" s="2"/>
      <c r="F966" s="2"/>
      <c r="G966" s="2"/>
      <c r="H966" s="2"/>
      <c r="I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AA966" s="2"/>
      <c r="AB966" s="2"/>
      <c r="AC966" s="2"/>
      <c r="AD966" s="2"/>
      <c r="AE966" s="2"/>
      <c r="AF966" s="2"/>
      <c r="AG966" s="2"/>
      <c r="AH966" s="2"/>
    </row>
    <row r="967" spans="1:34" s="3" customFormat="1" x14ac:dyDescent="0.25">
      <c r="A967"/>
      <c r="B967"/>
      <c r="C967" s="2"/>
      <c r="D967" s="2"/>
      <c r="E967" s="2"/>
      <c r="F967" s="2"/>
      <c r="G967" s="2"/>
      <c r="H967" s="2"/>
      <c r="I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AA967" s="2"/>
      <c r="AB967" s="2"/>
      <c r="AC967" s="2"/>
      <c r="AD967" s="2"/>
      <c r="AE967" s="2"/>
      <c r="AF967" s="2"/>
      <c r="AG967" s="2"/>
      <c r="AH967" s="2"/>
    </row>
    <row r="968" spans="1:34" s="3" customFormat="1" x14ac:dyDescent="0.25">
      <c r="A968"/>
      <c r="B968"/>
      <c r="C968" s="2"/>
      <c r="D968" s="2"/>
      <c r="E968" s="2"/>
      <c r="F968" s="2"/>
      <c r="G968" s="2"/>
      <c r="H968" s="2"/>
      <c r="I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AA968" s="2"/>
      <c r="AB968" s="2"/>
      <c r="AC968" s="2"/>
      <c r="AD968" s="2"/>
      <c r="AE968" s="2"/>
      <c r="AF968" s="2"/>
      <c r="AG968" s="2"/>
      <c r="AH968" s="2"/>
    </row>
    <row r="969" spans="1:34" s="3" customFormat="1" x14ac:dyDescent="0.25">
      <c r="A969"/>
      <c r="B969"/>
      <c r="C969" s="2"/>
      <c r="D969" s="2"/>
      <c r="E969" s="2"/>
      <c r="F969" s="2"/>
      <c r="G969" s="2"/>
      <c r="H969" s="2"/>
      <c r="I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AA969" s="2"/>
      <c r="AB969" s="2"/>
      <c r="AC969" s="2"/>
      <c r="AD969" s="2"/>
      <c r="AE969" s="2"/>
      <c r="AF969" s="2"/>
      <c r="AG969" s="2"/>
      <c r="AH969" s="2"/>
    </row>
    <row r="970" spans="1:34" s="3" customFormat="1" x14ac:dyDescent="0.25">
      <c r="A970"/>
      <c r="B970"/>
      <c r="C970" s="2"/>
      <c r="D970" s="2"/>
      <c r="E970" s="2"/>
      <c r="F970" s="2"/>
      <c r="G970" s="2"/>
      <c r="H970" s="2"/>
      <c r="I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AA970" s="2"/>
      <c r="AB970" s="2"/>
      <c r="AC970" s="2"/>
      <c r="AD970" s="2"/>
      <c r="AE970" s="2"/>
      <c r="AF970" s="2"/>
      <c r="AG970" s="2"/>
      <c r="AH970" s="2"/>
    </row>
    <row r="971" spans="1:34" s="3" customFormat="1" x14ac:dyDescent="0.25">
      <c r="A971"/>
      <c r="B971"/>
      <c r="C971" s="2"/>
      <c r="D971" s="2"/>
      <c r="E971" s="2"/>
      <c r="F971" s="2"/>
      <c r="G971" s="2"/>
      <c r="H971" s="2"/>
      <c r="I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AA971" s="2"/>
      <c r="AB971" s="2"/>
      <c r="AC971" s="2"/>
      <c r="AD971" s="2"/>
      <c r="AE971" s="2"/>
      <c r="AF971" s="2"/>
      <c r="AG971" s="2"/>
      <c r="AH971" s="2"/>
    </row>
    <row r="972" spans="1:34" s="3" customFormat="1" x14ac:dyDescent="0.25">
      <c r="A972"/>
      <c r="B972"/>
      <c r="C972" s="2"/>
      <c r="D972" s="2"/>
      <c r="E972" s="2"/>
      <c r="F972" s="2"/>
      <c r="G972" s="2"/>
      <c r="H972" s="2"/>
      <c r="I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AA972" s="2"/>
      <c r="AB972" s="2"/>
      <c r="AC972" s="2"/>
      <c r="AD972" s="2"/>
      <c r="AE972" s="2"/>
      <c r="AF972" s="2"/>
      <c r="AG972" s="2"/>
      <c r="AH972" s="2"/>
    </row>
    <row r="973" spans="1:34" s="3" customFormat="1" x14ac:dyDescent="0.25">
      <c r="A973"/>
      <c r="B973"/>
      <c r="C973" s="2"/>
      <c r="D973" s="2"/>
      <c r="E973" s="2"/>
      <c r="F973" s="2"/>
      <c r="G973" s="2"/>
      <c r="H973" s="2"/>
      <c r="I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AA973" s="2"/>
      <c r="AB973" s="2"/>
      <c r="AC973" s="2"/>
      <c r="AD973" s="2"/>
      <c r="AE973" s="2"/>
      <c r="AF973" s="2"/>
      <c r="AG973" s="2"/>
      <c r="AH973" s="2"/>
    </row>
    <row r="974" spans="1:34" s="3" customFormat="1" x14ac:dyDescent="0.25">
      <c r="A974"/>
      <c r="B974"/>
      <c r="C974" s="2"/>
      <c r="D974" s="2"/>
      <c r="E974" s="2"/>
      <c r="F974" s="2"/>
      <c r="G974" s="2"/>
      <c r="H974" s="2"/>
      <c r="I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AA974" s="2"/>
      <c r="AB974" s="2"/>
      <c r="AC974" s="2"/>
      <c r="AD974" s="2"/>
      <c r="AE974" s="2"/>
      <c r="AF974" s="2"/>
      <c r="AG974" s="2"/>
      <c r="AH974" s="2"/>
    </row>
    <row r="975" spans="1:34" s="3" customFormat="1" x14ac:dyDescent="0.25">
      <c r="A975"/>
      <c r="B975"/>
      <c r="C975" s="2"/>
      <c r="D975" s="2"/>
      <c r="E975" s="2"/>
      <c r="F975" s="2"/>
      <c r="G975" s="2"/>
      <c r="H975" s="2"/>
      <c r="I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AA975" s="2"/>
      <c r="AB975" s="2"/>
      <c r="AC975" s="2"/>
      <c r="AD975" s="2"/>
      <c r="AE975" s="2"/>
      <c r="AF975" s="2"/>
      <c r="AG975" s="2"/>
      <c r="AH975" s="2"/>
    </row>
    <row r="976" spans="1:34" s="3" customFormat="1" x14ac:dyDescent="0.25">
      <c r="A976"/>
      <c r="B976"/>
      <c r="C976" s="2"/>
      <c r="D976" s="2"/>
      <c r="E976" s="2"/>
      <c r="F976" s="2"/>
      <c r="G976" s="2"/>
      <c r="H976" s="2"/>
      <c r="I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AA976" s="2"/>
      <c r="AB976" s="2"/>
      <c r="AC976" s="2"/>
      <c r="AD976" s="2"/>
      <c r="AE976" s="2"/>
      <c r="AF976" s="2"/>
      <c r="AG976" s="2"/>
      <c r="AH976" s="2"/>
    </row>
    <row r="977" spans="1:34" s="3" customFormat="1" x14ac:dyDescent="0.25">
      <c r="A977"/>
      <c r="B977"/>
      <c r="C977" s="2"/>
      <c r="D977" s="2"/>
      <c r="E977" s="2"/>
      <c r="F977" s="2"/>
      <c r="G977" s="2"/>
      <c r="H977" s="2"/>
      <c r="I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AA977" s="2"/>
      <c r="AB977" s="2"/>
      <c r="AC977" s="2"/>
      <c r="AD977" s="2"/>
      <c r="AE977" s="2"/>
      <c r="AF977" s="2"/>
      <c r="AG977" s="2"/>
      <c r="AH977" s="2"/>
    </row>
    <row r="978" spans="1:34" s="3" customFormat="1" x14ac:dyDescent="0.25">
      <c r="A978"/>
      <c r="B978"/>
      <c r="C978" s="2"/>
      <c r="D978" s="2"/>
      <c r="E978" s="2"/>
      <c r="F978" s="2"/>
      <c r="G978" s="2"/>
      <c r="H978" s="2"/>
      <c r="I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AA978" s="2"/>
      <c r="AB978" s="2"/>
      <c r="AC978" s="2"/>
      <c r="AD978" s="2"/>
      <c r="AE978" s="2"/>
      <c r="AF978" s="2"/>
      <c r="AG978" s="2"/>
      <c r="AH978" s="2"/>
    </row>
    <row r="979" spans="1:34" s="3" customFormat="1" x14ac:dyDescent="0.25">
      <c r="A979"/>
      <c r="B979"/>
      <c r="C979" s="2"/>
      <c r="D979" s="2"/>
      <c r="E979" s="2"/>
      <c r="F979" s="2"/>
      <c r="G979" s="2"/>
      <c r="H979" s="2"/>
      <c r="I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AA979" s="2"/>
      <c r="AB979" s="2"/>
      <c r="AC979" s="2"/>
      <c r="AD979" s="2"/>
      <c r="AE979" s="2"/>
      <c r="AF979" s="2"/>
      <c r="AG979" s="2"/>
      <c r="AH979" s="2"/>
    </row>
    <row r="980" spans="1:34" s="3" customFormat="1" x14ac:dyDescent="0.25">
      <c r="A980"/>
      <c r="B980"/>
      <c r="C980" s="2"/>
      <c r="D980" s="2"/>
      <c r="E980" s="2"/>
      <c r="F980" s="2"/>
      <c r="G980" s="2"/>
      <c r="H980" s="2"/>
      <c r="I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AA980" s="2"/>
      <c r="AB980" s="2"/>
      <c r="AC980" s="2"/>
      <c r="AD980" s="2"/>
      <c r="AE980" s="2"/>
      <c r="AF980" s="2"/>
      <c r="AG980" s="2"/>
      <c r="AH980" s="2"/>
    </row>
    <row r="981" spans="1:34" s="3" customFormat="1" x14ac:dyDescent="0.25">
      <c r="A981"/>
      <c r="B981"/>
      <c r="C981" s="2"/>
      <c r="D981" s="2"/>
      <c r="E981" s="2"/>
      <c r="F981" s="2"/>
      <c r="G981" s="2"/>
      <c r="H981" s="2"/>
      <c r="I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AA981" s="2"/>
      <c r="AB981" s="2"/>
      <c r="AC981" s="2"/>
      <c r="AD981" s="2"/>
      <c r="AE981" s="2"/>
      <c r="AF981" s="2"/>
      <c r="AG981" s="2"/>
      <c r="AH981" s="2"/>
    </row>
    <row r="982" spans="1:34" s="3" customFormat="1" x14ac:dyDescent="0.25">
      <c r="A982"/>
      <c r="B982"/>
      <c r="C982" s="2"/>
      <c r="D982" s="2"/>
      <c r="E982" s="2"/>
      <c r="F982" s="2"/>
      <c r="G982" s="2"/>
      <c r="H982" s="2"/>
      <c r="I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AA982" s="2"/>
      <c r="AB982" s="2"/>
      <c r="AC982" s="2"/>
      <c r="AD982" s="2"/>
      <c r="AE982" s="2"/>
      <c r="AF982" s="2"/>
      <c r="AG982" s="2"/>
      <c r="AH982" s="2"/>
    </row>
    <row r="983" spans="1:34" s="3" customFormat="1" x14ac:dyDescent="0.25">
      <c r="A983"/>
      <c r="B983"/>
      <c r="C983" s="2"/>
      <c r="D983" s="2"/>
      <c r="E983" s="2"/>
      <c r="F983" s="2"/>
      <c r="G983" s="2"/>
      <c r="H983" s="2"/>
      <c r="I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AA983" s="2"/>
      <c r="AB983" s="2"/>
      <c r="AC983" s="2"/>
      <c r="AD983" s="2"/>
      <c r="AE983" s="2"/>
      <c r="AF983" s="2"/>
      <c r="AG983" s="2"/>
      <c r="AH983" s="2"/>
    </row>
    <row r="984" spans="1:34" s="3" customFormat="1" x14ac:dyDescent="0.25">
      <c r="A984"/>
      <c r="B984"/>
      <c r="C984" s="2"/>
      <c r="D984" s="2"/>
      <c r="E984" s="2"/>
      <c r="F984" s="2"/>
      <c r="G984" s="2"/>
      <c r="H984" s="2"/>
      <c r="I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AA984" s="2"/>
      <c r="AB984" s="2"/>
      <c r="AC984" s="2"/>
      <c r="AD984" s="2"/>
      <c r="AE984" s="2"/>
      <c r="AF984" s="2"/>
      <c r="AG984" s="2"/>
      <c r="AH984" s="2"/>
    </row>
    <row r="985" spans="1:34" s="3" customFormat="1" x14ac:dyDescent="0.25">
      <c r="A985"/>
      <c r="B985"/>
      <c r="C985" s="2"/>
      <c r="D985" s="2"/>
      <c r="E985" s="2"/>
      <c r="F985" s="2"/>
      <c r="G985" s="2"/>
      <c r="H985" s="2"/>
      <c r="I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AA985" s="2"/>
      <c r="AB985" s="2"/>
      <c r="AC985" s="2"/>
      <c r="AD985" s="2"/>
      <c r="AE985" s="2"/>
      <c r="AF985" s="2"/>
      <c r="AG985" s="2"/>
      <c r="AH985" s="2"/>
    </row>
    <row r="986" spans="1:34" s="3" customFormat="1" x14ac:dyDescent="0.25">
      <c r="A986"/>
      <c r="B986"/>
      <c r="C986" s="2"/>
      <c r="D986" s="2"/>
      <c r="E986" s="2"/>
      <c r="F986" s="2"/>
      <c r="G986" s="2"/>
      <c r="H986" s="2"/>
      <c r="I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AA986" s="2"/>
      <c r="AB986" s="2"/>
      <c r="AC986" s="2"/>
      <c r="AD986" s="2"/>
      <c r="AE986" s="2"/>
      <c r="AF986" s="2"/>
      <c r="AG986" s="2"/>
      <c r="AH986" s="2"/>
    </row>
    <row r="987" spans="1:34" s="3" customFormat="1" x14ac:dyDescent="0.25">
      <c r="A987"/>
      <c r="B987"/>
      <c r="C987" s="2"/>
      <c r="D987" s="2"/>
      <c r="E987" s="2"/>
      <c r="F987" s="2"/>
      <c r="G987" s="2"/>
      <c r="H987" s="2"/>
      <c r="I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AA987" s="2"/>
      <c r="AB987" s="2"/>
      <c r="AC987" s="2"/>
      <c r="AD987" s="2"/>
      <c r="AE987" s="2"/>
      <c r="AF987" s="2"/>
      <c r="AG987" s="2"/>
      <c r="AH987" s="2"/>
    </row>
    <row r="988" spans="1:34" s="3" customFormat="1" x14ac:dyDescent="0.25">
      <c r="A988"/>
      <c r="B988"/>
      <c r="C988" s="2"/>
      <c r="D988" s="2"/>
      <c r="E988" s="2"/>
      <c r="F988" s="2"/>
      <c r="G988" s="2"/>
      <c r="H988" s="2"/>
      <c r="I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AA988" s="2"/>
      <c r="AB988" s="2"/>
      <c r="AC988" s="2"/>
      <c r="AD988" s="2"/>
      <c r="AE988" s="2"/>
      <c r="AF988" s="2"/>
      <c r="AG988" s="2"/>
      <c r="AH988" s="2"/>
    </row>
    <row r="989" spans="1:34" s="3" customFormat="1" x14ac:dyDescent="0.25">
      <c r="A989"/>
      <c r="B989"/>
      <c r="C989" s="2"/>
      <c r="D989" s="2"/>
      <c r="E989" s="2"/>
      <c r="F989" s="2"/>
      <c r="G989" s="2"/>
      <c r="H989" s="2"/>
      <c r="I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AA989" s="2"/>
      <c r="AB989" s="2"/>
      <c r="AC989" s="2"/>
      <c r="AD989" s="2"/>
      <c r="AE989" s="2"/>
      <c r="AF989" s="2"/>
      <c r="AG989" s="2"/>
      <c r="AH989" s="2"/>
    </row>
    <row r="990" spans="1:34" s="3" customFormat="1" x14ac:dyDescent="0.25">
      <c r="A990"/>
      <c r="B990"/>
      <c r="C990" s="2"/>
      <c r="D990" s="2"/>
      <c r="E990" s="2"/>
      <c r="F990" s="2"/>
      <c r="G990" s="2"/>
      <c r="H990" s="2"/>
      <c r="I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AA990" s="2"/>
      <c r="AB990" s="2"/>
      <c r="AC990" s="2"/>
      <c r="AD990" s="2"/>
      <c r="AE990" s="2"/>
      <c r="AF990" s="2"/>
      <c r="AG990" s="2"/>
      <c r="AH990" s="2"/>
    </row>
    <row r="991" spans="1:34" s="3" customFormat="1" x14ac:dyDescent="0.25">
      <c r="A991"/>
      <c r="B991"/>
      <c r="C991" s="2"/>
      <c r="D991" s="2"/>
      <c r="E991" s="2"/>
      <c r="F991" s="2"/>
      <c r="G991" s="2"/>
      <c r="H991" s="2"/>
      <c r="I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AA991" s="2"/>
      <c r="AB991" s="2"/>
      <c r="AC991" s="2"/>
      <c r="AD991" s="2"/>
      <c r="AE991" s="2"/>
      <c r="AF991" s="2"/>
      <c r="AG991" s="2"/>
      <c r="AH991" s="2"/>
    </row>
    <row r="992" spans="1:34" s="3" customFormat="1" x14ac:dyDescent="0.25">
      <c r="A992"/>
      <c r="B992"/>
      <c r="C992" s="2"/>
      <c r="D992" s="2"/>
      <c r="E992" s="2"/>
      <c r="F992" s="2"/>
      <c r="G992" s="2"/>
      <c r="H992" s="2"/>
      <c r="I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AA992" s="2"/>
      <c r="AB992" s="2"/>
      <c r="AC992" s="2"/>
      <c r="AD992" s="2"/>
      <c r="AE992" s="2"/>
      <c r="AF992" s="2"/>
      <c r="AG992" s="2"/>
      <c r="AH992" s="2"/>
    </row>
    <row r="993" spans="1:34" s="3" customFormat="1" x14ac:dyDescent="0.25">
      <c r="A993"/>
      <c r="B993"/>
      <c r="C993" s="2"/>
      <c r="D993" s="2"/>
      <c r="E993" s="2"/>
      <c r="F993" s="2"/>
      <c r="G993" s="2"/>
      <c r="H993" s="2"/>
      <c r="I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AA993" s="2"/>
      <c r="AB993" s="2"/>
      <c r="AC993" s="2"/>
      <c r="AD993" s="2"/>
      <c r="AE993" s="2"/>
      <c r="AF993" s="2"/>
      <c r="AG993" s="2"/>
      <c r="AH993" s="2"/>
    </row>
    <row r="994" spans="1:34" s="3" customFormat="1" x14ac:dyDescent="0.25">
      <c r="A994"/>
      <c r="B994"/>
      <c r="C994" s="2"/>
      <c r="D994" s="2"/>
      <c r="E994" s="2"/>
      <c r="F994" s="2"/>
      <c r="G994" s="2"/>
      <c r="H994" s="2"/>
      <c r="I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AA994" s="2"/>
      <c r="AB994" s="2"/>
      <c r="AC994" s="2"/>
      <c r="AD994" s="2"/>
      <c r="AE994" s="2"/>
      <c r="AF994" s="2"/>
      <c r="AG994" s="2"/>
      <c r="AH994" s="2"/>
    </row>
    <row r="995" spans="1:34" s="3" customFormat="1" x14ac:dyDescent="0.25">
      <c r="A995"/>
      <c r="B995"/>
      <c r="C995" s="2"/>
      <c r="D995" s="2"/>
      <c r="E995" s="2"/>
      <c r="F995" s="2"/>
      <c r="G995" s="2"/>
      <c r="H995" s="2"/>
      <c r="I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AA995" s="2"/>
      <c r="AB995" s="2"/>
      <c r="AC995" s="2"/>
      <c r="AD995" s="2"/>
      <c r="AE995" s="2"/>
      <c r="AF995" s="2"/>
      <c r="AG995" s="2"/>
      <c r="AH995" s="2"/>
    </row>
    <row r="996" spans="1:34" s="3" customFormat="1" x14ac:dyDescent="0.25">
      <c r="A996"/>
      <c r="B996"/>
      <c r="C996" s="2"/>
      <c r="D996" s="2"/>
      <c r="E996" s="2"/>
      <c r="F996" s="2"/>
      <c r="G996" s="2"/>
      <c r="H996" s="2"/>
      <c r="I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AA996" s="2"/>
      <c r="AB996" s="2"/>
      <c r="AC996" s="2"/>
      <c r="AD996" s="2"/>
      <c r="AE996" s="2"/>
      <c r="AF996" s="2"/>
      <c r="AG996" s="2"/>
      <c r="AH996" s="2"/>
    </row>
    <row r="997" spans="1:34" s="3" customFormat="1" x14ac:dyDescent="0.25">
      <c r="A997"/>
      <c r="B997"/>
      <c r="C997" s="2"/>
      <c r="D997" s="2"/>
      <c r="E997" s="2"/>
      <c r="F997" s="2"/>
      <c r="G997" s="2"/>
      <c r="H997" s="2"/>
      <c r="I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AA997" s="2"/>
      <c r="AB997" s="2"/>
      <c r="AC997" s="2"/>
      <c r="AD997" s="2"/>
      <c r="AE997" s="2"/>
      <c r="AF997" s="2"/>
      <c r="AG997" s="2"/>
      <c r="AH997" s="2"/>
    </row>
    <row r="998" spans="1:34" s="3" customFormat="1" x14ac:dyDescent="0.25">
      <c r="A998"/>
      <c r="B998"/>
      <c r="C998" s="2"/>
      <c r="D998" s="2"/>
      <c r="E998" s="2"/>
      <c r="F998" s="2"/>
      <c r="G998" s="2"/>
      <c r="H998" s="2"/>
      <c r="I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AA998" s="2"/>
      <c r="AB998" s="2"/>
      <c r="AC998" s="2"/>
      <c r="AD998" s="2"/>
      <c r="AE998" s="2"/>
      <c r="AF998" s="2"/>
      <c r="AG998" s="2"/>
      <c r="AH998" s="2"/>
    </row>
    <row r="999" spans="1:34" s="3" customFormat="1" x14ac:dyDescent="0.25">
      <c r="A999"/>
      <c r="B999"/>
      <c r="C999" s="2"/>
      <c r="D999" s="2"/>
      <c r="E999" s="2"/>
      <c r="F999" s="2"/>
      <c r="G999" s="2"/>
      <c r="H999" s="2"/>
      <c r="I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AA999" s="2"/>
      <c r="AB999" s="2"/>
      <c r="AC999" s="2"/>
      <c r="AD999" s="2"/>
      <c r="AE999" s="2"/>
      <c r="AF999" s="2"/>
      <c r="AG999" s="2"/>
      <c r="AH999" s="2"/>
    </row>
    <row r="1000" spans="1:34" s="3" customFormat="1" x14ac:dyDescent="0.25">
      <c r="A1000"/>
      <c r="B1000"/>
      <c r="C1000" s="2"/>
      <c r="D1000" s="2"/>
      <c r="E1000" s="2"/>
      <c r="F1000" s="2"/>
      <c r="G1000" s="2"/>
      <c r="H1000" s="2"/>
      <c r="I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AA1000" s="2"/>
      <c r="AB1000" s="2"/>
      <c r="AC1000" s="2"/>
      <c r="AD1000" s="2"/>
      <c r="AE1000" s="2"/>
      <c r="AF1000" s="2"/>
      <c r="AG1000" s="2"/>
      <c r="AH1000" s="2"/>
    </row>
    <row r="1001" spans="1:34" s="3" customFormat="1" x14ac:dyDescent="0.25">
      <c r="A1001"/>
      <c r="B1001"/>
      <c r="C1001" s="2"/>
      <c r="D1001" s="2"/>
      <c r="E1001" s="2"/>
      <c r="F1001" s="2"/>
      <c r="G1001" s="2"/>
      <c r="H1001" s="2"/>
      <c r="I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AA1001" s="2"/>
      <c r="AB1001" s="2"/>
      <c r="AC1001" s="2"/>
      <c r="AD1001" s="2"/>
      <c r="AE1001" s="2"/>
      <c r="AF1001" s="2"/>
      <c r="AG1001" s="2"/>
      <c r="AH1001" s="2"/>
    </row>
    <row r="1002" spans="1:34" s="3" customFormat="1" x14ac:dyDescent="0.25">
      <c r="A1002"/>
      <c r="B1002"/>
      <c r="C1002" s="2"/>
      <c r="D1002" s="2"/>
      <c r="E1002" s="2"/>
      <c r="F1002" s="2"/>
      <c r="G1002" s="2"/>
      <c r="H1002" s="2"/>
      <c r="I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AA1002" s="2"/>
      <c r="AB1002" s="2"/>
      <c r="AC1002" s="2"/>
      <c r="AD1002" s="2"/>
      <c r="AE1002" s="2"/>
      <c r="AF1002" s="2"/>
      <c r="AG1002" s="2"/>
      <c r="AH1002" s="2"/>
    </row>
    <row r="1003" spans="1:34" s="3" customFormat="1" x14ac:dyDescent="0.25">
      <c r="A1003"/>
      <c r="B1003"/>
      <c r="C1003" s="2"/>
      <c r="D1003" s="2"/>
      <c r="E1003" s="2"/>
      <c r="F1003" s="2"/>
      <c r="G1003" s="2"/>
      <c r="H1003" s="2"/>
      <c r="I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AA1003" s="2"/>
      <c r="AB1003" s="2"/>
      <c r="AC1003" s="2"/>
      <c r="AD1003" s="2"/>
      <c r="AE1003" s="2"/>
      <c r="AF1003" s="2"/>
      <c r="AG1003" s="2"/>
      <c r="AH1003" s="2"/>
    </row>
    <row r="1004" spans="1:34" s="3" customFormat="1" x14ac:dyDescent="0.25">
      <c r="A1004"/>
      <c r="B1004"/>
      <c r="C1004" s="2"/>
      <c r="D1004" s="2"/>
      <c r="E1004" s="2"/>
      <c r="F1004" s="2"/>
      <c r="G1004" s="2"/>
      <c r="H1004" s="2"/>
      <c r="I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AA1004" s="2"/>
      <c r="AB1004" s="2"/>
      <c r="AC1004" s="2"/>
      <c r="AD1004" s="2"/>
      <c r="AE1004" s="2"/>
      <c r="AF1004" s="2"/>
      <c r="AG1004" s="2"/>
      <c r="AH1004" s="2"/>
    </row>
    <row r="1005" spans="1:34" s="3" customFormat="1" x14ac:dyDescent="0.25">
      <c r="A1005"/>
      <c r="B1005"/>
      <c r="C1005" s="2"/>
      <c r="D1005" s="2"/>
      <c r="E1005" s="2"/>
      <c r="F1005" s="2"/>
      <c r="G1005" s="2"/>
      <c r="H1005" s="2"/>
      <c r="I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AA1005" s="2"/>
      <c r="AB1005" s="2"/>
      <c r="AC1005" s="2"/>
      <c r="AD1005" s="2"/>
      <c r="AE1005" s="2"/>
      <c r="AF1005" s="2"/>
      <c r="AG1005" s="2"/>
      <c r="AH1005" s="2"/>
    </row>
    <row r="1006" spans="1:34" s="3" customFormat="1" x14ac:dyDescent="0.25">
      <c r="A1006"/>
      <c r="B1006"/>
      <c r="C1006" s="2"/>
      <c r="D1006" s="2"/>
      <c r="E1006" s="2"/>
      <c r="F1006" s="2"/>
      <c r="G1006" s="2"/>
      <c r="H1006" s="2"/>
      <c r="I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AA1006" s="2"/>
      <c r="AB1006" s="2"/>
      <c r="AC1006" s="2"/>
      <c r="AD1006" s="2"/>
      <c r="AE1006" s="2"/>
      <c r="AF1006" s="2"/>
      <c r="AG1006" s="2"/>
      <c r="AH1006" s="2"/>
    </row>
    <row r="1007" spans="1:34" s="3" customFormat="1" x14ac:dyDescent="0.25">
      <c r="A1007"/>
      <c r="B1007"/>
      <c r="C1007" s="2"/>
      <c r="D1007" s="2"/>
      <c r="E1007" s="2"/>
      <c r="F1007" s="2"/>
      <c r="G1007" s="2"/>
      <c r="H1007" s="2"/>
      <c r="I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AA1007" s="2"/>
      <c r="AB1007" s="2"/>
      <c r="AC1007" s="2"/>
      <c r="AD1007" s="2"/>
      <c r="AE1007" s="2"/>
      <c r="AF1007" s="2"/>
      <c r="AG1007" s="2"/>
      <c r="AH1007" s="2"/>
    </row>
    <row r="1008" spans="1:34" s="3" customFormat="1" x14ac:dyDescent="0.25">
      <c r="A1008"/>
      <c r="B1008"/>
      <c r="C1008" s="2"/>
      <c r="D1008" s="2"/>
      <c r="E1008" s="2"/>
      <c r="F1008" s="2"/>
      <c r="G1008" s="2"/>
      <c r="H1008" s="2"/>
      <c r="I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AA1008" s="2"/>
      <c r="AB1008" s="2"/>
      <c r="AC1008" s="2"/>
      <c r="AD1008" s="2"/>
      <c r="AE1008" s="2"/>
      <c r="AF1008" s="2"/>
      <c r="AG1008" s="2"/>
      <c r="AH1008" s="2"/>
    </row>
    <row r="1009" spans="1:34" s="3" customFormat="1" x14ac:dyDescent="0.25">
      <c r="A1009"/>
      <c r="B1009"/>
      <c r="C1009" s="2"/>
      <c r="D1009" s="2"/>
      <c r="E1009" s="2"/>
      <c r="F1009" s="2"/>
      <c r="G1009" s="2"/>
      <c r="H1009" s="2"/>
      <c r="I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AA1009" s="2"/>
      <c r="AB1009" s="2"/>
      <c r="AC1009" s="2"/>
      <c r="AD1009" s="2"/>
      <c r="AE1009" s="2"/>
      <c r="AF1009" s="2"/>
      <c r="AG1009" s="2"/>
      <c r="AH1009" s="2"/>
    </row>
    <row r="1010" spans="1:34" s="3" customFormat="1" x14ac:dyDescent="0.25">
      <c r="A1010"/>
      <c r="B1010"/>
      <c r="C1010" s="2"/>
      <c r="D1010" s="2"/>
      <c r="E1010" s="2"/>
      <c r="F1010" s="2"/>
      <c r="G1010" s="2"/>
      <c r="H1010" s="2"/>
      <c r="I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AA1010" s="2"/>
      <c r="AB1010" s="2"/>
      <c r="AC1010" s="2"/>
      <c r="AD1010" s="2"/>
      <c r="AE1010" s="2"/>
      <c r="AF1010" s="2"/>
      <c r="AG1010" s="2"/>
      <c r="AH1010" s="2"/>
    </row>
    <row r="1011" spans="1:34" s="3" customFormat="1" x14ac:dyDescent="0.25">
      <c r="A1011"/>
      <c r="B1011"/>
      <c r="C1011" s="2"/>
      <c r="D1011" s="2"/>
      <c r="E1011" s="2"/>
      <c r="F1011" s="2"/>
      <c r="G1011" s="2"/>
      <c r="H1011" s="2"/>
      <c r="I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AA1011" s="2"/>
      <c r="AB1011" s="2"/>
      <c r="AC1011" s="2"/>
      <c r="AD1011" s="2"/>
      <c r="AE1011" s="2"/>
      <c r="AF1011" s="2"/>
      <c r="AG1011" s="2"/>
      <c r="AH1011" s="2"/>
    </row>
    <row r="1012" spans="1:34" s="3" customFormat="1" x14ac:dyDescent="0.25">
      <c r="A1012"/>
      <c r="B1012"/>
      <c r="C1012" s="2"/>
      <c r="D1012" s="2"/>
      <c r="E1012" s="2"/>
      <c r="F1012" s="2"/>
      <c r="G1012" s="2"/>
      <c r="H1012" s="2"/>
      <c r="I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AA1012" s="2"/>
      <c r="AB1012" s="2"/>
      <c r="AC1012" s="2"/>
      <c r="AD1012" s="2"/>
      <c r="AE1012" s="2"/>
      <c r="AF1012" s="2"/>
      <c r="AG1012" s="2"/>
      <c r="AH1012" s="2"/>
    </row>
    <row r="1013" spans="1:34" s="3" customFormat="1" x14ac:dyDescent="0.25">
      <c r="A1013"/>
      <c r="B1013"/>
      <c r="C1013" s="2"/>
      <c r="D1013" s="2"/>
      <c r="E1013" s="2"/>
      <c r="F1013" s="2"/>
      <c r="G1013" s="2"/>
      <c r="H1013" s="2"/>
      <c r="I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AA1013" s="2"/>
      <c r="AB1013" s="2"/>
      <c r="AC1013" s="2"/>
      <c r="AD1013" s="2"/>
      <c r="AE1013" s="2"/>
      <c r="AF1013" s="2"/>
      <c r="AG1013" s="2"/>
      <c r="AH1013" s="2"/>
    </row>
    <row r="1014" spans="1:34" s="3" customFormat="1" x14ac:dyDescent="0.25">
      <c r="A1014"/>
      <c r="B1014"/>
      <c r="C1014" s="2"/>
      <c r="D1014" s="2"/>
      <c r="E1014" s="2"/>
      <c r="F1014" s="2"/>
      <c r="G1014" s="2"/>
      <c r="H1014" s="2"/>
      <c r="I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AA1014" s="2"/>
      <c r="AB1014" s="2"/>
      <c r="AC1014" s="2"/>
      <c r="AD1014" s="2"/>
      <c r="AE1014" s="2"/>
      <c r="AF1014" s="2"/>
      <c r="AG1014" s="2"/>
      <c r="AH1014" s="2"/>
    </row>
    <row r="1015" spans="1:34" s="3" customFormat="1" x14ac:dyDescent="0.25">
      <c r="A1015"/>
      <c r="B1015"/>
      <c r="C1015" s="2"/>
      <c r="D1015" s="2"/>
      <c r="E1015" s="2"/>
      <c r="F1015" s="2"/>
      <c r="G1015" s="2"/>
      <c r="H1015" s="2"/>
      <c r="I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AA1015" s="2"/>
      <c r="AB1015" s="2"/>
      <c r="AC1015" s="2"/>
      <c r="AD1015" s="2"/>
      <c r="AE1015" s="2"/>
      <c r="AF1015" s="2"/>
      <c r="AG1015" s="2"/>
      <c r="AH1015" s="2"/>
    </row>
    <row r="1016" spans="1:34" s="3" customFormat="1" x14ac:dyDescent="0.25">
      <c r="A1016"/>
      <c r="B1016"/>
      <c r="C1016" s="2"/>
      <c r="D1016" s="2"/>
      <c r="E1016" s="2"/>
      <c r="F1016" s="2"/>
      <c r="G1016" s="2"/>
      <c r="H1016" s="2"/>
      <c r="I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AA1016" s="2"/>
      <c r="AB1016" s="2"/>
      <c r="AC1016" s="2"/>
      <c r="AD1016" s="2"/>
      <c r="AE1016" s="2"/>
      <c r="AF1016" s="2"/>
      <c r="AG1016" s="2"/>
      <c r="AH1016" s="2"/>
    </row>
    <row r="1017" spans="1:34" s="3" customFormat="1" x14ac:dyDescent="0.25">
      <c r="A1017"/>
      <c r="B1017"/>
      <c r="C1017" s="2"/>
      <c r="D1017" s="2"/>
      <c r="E1017" s="2"/>
      <c r="F1017" s="2"/>
      <c r="G1017" s="2"/>
      <c r="H1017" s="2"/>
      <c r="I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AA1017" s="2"/>
      <c r="AB1017" s="2"/>
      <c r="AC1017" s="2"/>
      <c r="AD1017" s="2"/>
      <c r="AE1017" s="2"/>
      <c r="AF1017" s="2"/>
      <c r="AG1017" s="2"/>
      <c r="AH1017" s="2"/>
    </row>
    <row r="1018" spans="1:34" s="3" customFormat="1" x14ac:dyDescent="0.25">
      <c r="A1018"/>
      <c r="B1018"/>
      <c r="C1018" s="2"/>
      <c r="D1018" s="2"/>
      <c r="E1018" s="2"/>
      <c r="F1018" s="2"/>
      <c r="G1018" s="2"/>
      <c r="H1018" s="2"/>
      <c r="I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AA1018" s="2"/>
      <c r="AB1018" s="2"/>
      <c r="AC1018" s="2"/>
      <c r="AD1018" s="2"/>
      <c r="AE1018" s="2"/>
      <c r="AF1018" s="2"/>
      <c r="AG1018" s="2"/>
      <c r="AH1018" s="2"/>
    </row>
    <row r="1019" spans="1:34" s="3" customFormat="1" x14ac:dyDescent="0.25">
      <c r="A1019"/>
      <c r="B1019"/>
      <c r="C1019" s="2"/>
      <c r="D1019" s="2"/>
      <c r="E1019" s="2"/>
      <c r="F1019" s="2"/>
      <c r="G1019" s="2"/>
      <c r="H1019" s="2"/>
      <c r="I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AA1019" s="2"/>
      <c r="AB1019" s="2"/>
      <c r="AC1019" s="2"/>
      <c r="AD1019" s="2"/>
      <c r="AE1019" s="2"/>
      <c r="AF1019" s="2"/>
      <c r="AG1019" s="2"/>
      <c r="AH1019" s="2"/>
    </row>
    <row r="1020" spans="1:34" s="3" customFormat="1" x14ac:dyDescent="0.25">
      <c r="A1020"/>
      <c r="B1020"/>
      <c r="C1020" s="2"/>
      <c r="D1020" s="2"/>
      <c r="E1020" s="2"/>
      <c r="F1020" s="2"/>
      <c r="G1020" s="2"/>
      <c r="H1020" s="2"/>
      <c r="I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AA1020" s="2"/>
      <c r="AB1020" s="2"/>
      <c r="AC1020" s="2"/>
      <c r="AD1020" s="2"/>
      <c r="AE1020" s="2"/>
      <c r="AF1020" s="2"/>
      <c r="AG1020" s="2"/>
      <c r="AH1020" s="2"/>
    </row>
    <row r="1021" spans="1:34" s="3" customFormat="1" x14ac:dyDescent="0.25">
      <c r="A1021"/>
      <c r="B1021"/>
      <c r="C1021" s="2"/>
      <c r="D1021" s="2"/>
      <c r="E1021" s="2"/>
      <c r="F1021" s="2"/>
      <c r="G1021" s="2"/>
      <c r="H1021" s="2"/>
      <c r="I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AA1021" s="2"/>
      <c r="AB1021" s="2"/>
      <c r="AC1021" s="2"/>
      <c r="AD1021" s="2"/>
      <c r="AE1021" s="2"/>
      <c r="AF1021" s="2"/>
      <c r="AG1021" s="2"/>
      <c r="AH1021" s="2"/>
    </row>
    <row r="1022" spans="1:34" s="3" customFormat="1" x14ac:dyDescent="0.25">
      <c r="A1022"/>
      <c r="B1022"/>
      <c r="C1022" s="2"/>
      <c r="D1022" s="2"/>
      <c r="E1022" s="2"/>
      <c r="F1022" s="2"/>
      <c r="G1022" s="2"/>
      <c r="H1022" s="2"/>
      <c r="I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AA1022" s="2"/>
      <c r="AB1022" s="2"/>
      <c r="AC1022" s="2"/>
      <c r="AD1022" s="2"/>
      <c r="AE1022" s="2"/>
      <c r="AF1022" s="2"/>
      <c r="AG1022" s="2"/>
      <c r="AH1022" s="2"/>
    </row>
    <row r="1023" spans="1:34" s="3" customFormat="1" x14ac:dyDescent="0.25">
      <c r="A1023"/>
      <c r="B1023"/>
      <c r="C1023" s="2"/>
      <c r="D1023" s="2"/>
      <c r="E1023" s="2"/>
      <c r="F1023" s="2"/>
      <c r="G1023" s="2"/>
      <c r="H1023" s="2"/>
      <c r="I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AA1023" s="2"/>
      <c r="AB1023" s="2"/>
      <c r="AC1023" s="2"/>
      <c r="AD1023" s="2"/>
      <c r="AE1023" s="2"/>
      <c r="AF1023" s="2"/>
      <c r="AG1023" s="2"/>
      <c r="AH1023" s="2"/>
    </row>
    <row r="1024" spans="1:34" s="3" customFormat="1" x14ac:dyDescent="0.25">
      <c r="A1024"/>
      <c r="B1024"/>
      <c r="C1024" s="2"/>
      <c r="D1024" s="2"/>
      <c r="E1024" s="2"/>
      <c r="F1024" s="2"/>
      <c r="G1024" s="2"/>
      <c r="H1024" s="2"/>
      <c r="I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AA1024" s="2"/>
      <c r="AB1024" s="2"/>
      <c r="AC1024" s="2"/>
      <c r="AD1024" s="2"/>
      <c r="AE1024" s="2"/>
      <c r="AF1024" s="2"/>
      <c r="AG1024" s="2"/>
      <c r="AH1024" s="2"/>
    </row>
    <row r="1025" spans="1:34" s="3" customFormat="1" x14ac:dyDescent="0.25">
      <c r="A1025"/>
      <c r="B1025"/>
      <c r="C1025" s="2"/>
      <c r="D1025" s="2"/>
      <c r="E1025" s="2"/>
      <c r="F1025" s="2"/>
      <c r="G1025" s="2"/>
      <c r="H1025" s="2"/>
      <c r="I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AA1025" s="2"/>
      <c r="AB1025" s="2"/>
      <c r="AC1025" s="2"/>
      <c r="AD1025" s="2"/>
      <c r="AE1025" s="2"/>
      <c r="AF1025" s="2"/>
      <c r="AG1025" s="2"/>
      <c r="AH1025" s="2"/>
    </row>
    <row r="1026" spans="1:34" s="3" customFormat="1" x14ac:dyDescent="0.25">
      <c r="A1026"/>
      <c r="B1026"/>
      <c r="C1026" s="2"/>
      <c r="D1026" s="2"/>
      <c r="E1026" s="2"/>
      <c r="F1026" s="2"/>
      <c r="G1026" s="2"/>
      <c r="H1026" s="2"/>
      <c r="I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AA1026" s="2"/>
      <c r="AB1026" s="2"/>
      <c r="AC1026" s="2"/>
      <c r="AD1026" s="2"/>
      <c r="AE1026" s="2"/>
      <c r="AF1026" s="2"/>
      <c r="AG1026" s="2"/>
      <c r="AH1026" s="2"/>
    </row>
    <row r="1027" spans="1:34" s="3" customFormat="1" x14ac:dyDescent="0.25">
      <c r="A1027"/>
      <c r="B1027"/>
      <c r="C1027" s="2"/>
      <c r="D1027" s="2"/>
      <c r="E1027" s="2"/>
      <c r="F1027" s="2"/>
      <c r="G1027" s="2"/>
      <c r="H1027" s="2"/>
      <c r="I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AA1027" s="2"/>
      <c r="AB1027" s="2"/>
      <c r="AC1027" s="2"/>
      <c r="AD1027" s="2"/>
      <c r="AE1027" s="2"/>
      <c r="AF1027" s="2"/>
      <c r="AG1027" s="2"/>
      <c r="AH1027" s="2"/>
    </row>
    <row r="1028" spans="1:34" s="3" customFormat="1" x14ac:dyDescent="0.25">
      <c r="A1028"/>
      <c r="B1028"/>
      <c r="C1028" s="2"/>
      <c r="D1028" s="2"/>
      <c r="E1028" s="2"/>
      <c r="F1028" s="2"/>
      <c r="G1028" s="2"/>
      <c r="H1028" s="2"/>
      <c r="I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AA1028" s="2"/>
      <c r="AB1028" s="2"/>
      <c r="AC1028" s="2"/>
      <c r="AD1028" s="2"/>
      <c r="AE1028" s="2"/>
      <c r="AF1028" s="2"/>
      <c r="AG1028" s="2"/>
      <c r="AH1028" s="2"/>
    </row>
    <row r="1029" spans="1:34" s="3" customFormat="1" x14ac:dyDescent="0.25">
      <c r="A1029"/>
      <c r="B1029"/>
      <c r="C1029" s="2"/>
      <c r="D1029" s="2"/>
      <c r="E1029" s="2"/>
      <c r="F1029" s="2"/>
      <c r="G1029" s="2"/>
      <c r="H1029" s="2"/>
      <c r="I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AA1029" s="2"/>
      <c r="AB1029" s="2"/>
      <c r="AC1029" s="2"/>
      <c r="AD1029" s="2"/>
      <c r="AE1029" s="2"/>
      <c r="AF1029" s="2"/>
      <c r="AG1029" s="2"/>
      <c r="AH1029" s="2"/>
    </row>
    <row r="1030" spans="1:34" s="3" customFormat="1" x14ac:dyDescent="0.25">
      <c r="A1030"/>
      <c r="B1030"/>
      <c r="C1030" s="2"/>
      <c r="D1030" s="2"/>
      <c r="E1030" s="2"/>
      <c r="F1030" s="2"/>
      <c r="G1030" s="2"/>
      <c r="H1030" s="2"/>
      <c r="I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AA1030" s="2"/>
      <c r="AB1030" s="2"/>
      <c r="AC1030" s="2"/>
      <c r="AD1030" s="2"/>
      <c r="AE1030" s="2"/>
      <c r="AF1030" s="2"/>
      <c r="AG1030" s="2"/>
      <c r="AH1030" s="2"/>
    </row>
    <row r="1031" spans="1:34" s="3" customFormat="1" x14ac:dyDescent="0.25">
      <c r="A1031"/>
      <c r="B1031"/>
      <c r="C1031" s="2"/>
      <c r="D1031" s="2"/>
      <c r="E1031" s="2"/>
      <c r="F1031" s="2"/>
      <c r="G1031" s="2"/>
      <c r="H1031" s="2"/>
      <c r="I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AA1031" s="2"/>
      <c r="AB1031" s="2"/>
      <c r="AC1031" s="2"/>
      <c r="AD1031" s="2"/>
      <c r="AE1031" s="2"/>
      <c r="AF1031" s="2"/>
      <c r="AG1031" s="2"/>
      <c r="AH1031" s="2"/>
    </row>
    <row r="1032" spans="1:34" s="3" customFormat="1" x14ac:dyDescent="0.25">
      <c r="A1032"/>
      <c r="B1032"/>
      <c r="C1032" s="2"/>
      <c r="D1032" s="2"/>
      <c r="E1032" s="2"/>
      <c r="F1032" s="2"/>
      <c r="G1032" s="2"/>
      <c r="H1032" s="2"/>
      <c r="I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AA1032" s="2"/>
      <c r="AB1032" s="2"/>
      <c r="AC1032" s="2"/>
      <c r="AD1032" s="2"/>
      <c r="AE1032" s="2"/>
      <c r="AF1032" s="2"/>
      <c r="AG1032" s="2"/>
      <c r="AH1032" s="2"/>
    </row>
    <row r="1033" spans="1:34" s="3" customFormat="1" x14ac:dyDescent="0.25">
      <c r="A1033"/>
      <c r="B1033"/>
      <c r="C1033" s="2"/>
      <c r="D1033" s="2"/>
      <c r="E1033" s="2"/>
      <c r="F1033" s="2"/>
      <c r="G1033" s="2"/>
      <c r="H1033" s="2"/>
      <c r="I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AA1033" s="2"/>
      <c r="AB1033" s="2"/>
      <c r="AC1033" s="2"/>
      <c r="AD1033" s="2"/>
      <c r="AE1033" s="2"/>
      <c r="AF1033" s="2"/>
      <c r="AG1033" s="2"/>
      <c r="AH1033" s="2"/>
    </row>
    <row r="1034" spans="1:34" s="3" customFormat="1" x14ac:dyDescent="0.25">
      <c r="A1034"/>
      <c r="B1034"/>
      <c r="C1034" s="2"/>
      <c r="D1034" s="2"/>
      <c r="E1034" s="2"/>
      <c r="F1034" s="2"/>
      <c r="G1034" s="2"/>
      <c r="H1034" s="2"/>
      <c r="I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AA1034" s="2"/>
      <c r="AB1034" s="2"/>
      <c r="AC1034" s="2"/>
      <c r="AD1034" s="2"/>
      <c r="AE1034" s="2"/>
      <c r="AF1034" s="2"/>
      <c r="AG1034" s="2"/>
      <c r="AH1034" s="2"/>
    </row>
    <row r="1035" spans="1:34" s="3" customFormat="1" x14ac:dyDescent="0.25">
      <c r="A1035"/>
      <c r="B1035"/>
      <c r="C1035" s="2"/>
      <c r="D1035" s="2"/>
      <c r="E1035" s="2"/>
      <c r="F1035" s="2"/>
      <c r="G1035" s="2"/>
      <c r="H1035" s="2"/>
      <c r="I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AA1035" s="2"/>
      <c r="AB1035" s="2"/>
      <c r="AC1035" s="2"/>
      <c r="AD1035" s="2"/>
      <c r="AE1035" s="2"/>
      <c r="AF1035" s="2"/>
      <c r="AG1035" s="2"/>
      <c r="AH1035" s="2"/>
    </row>
    <row r="1036" spans="1:34" s="3" customFormat="1" x14ac:dyDescent="0.25">
      <c r="A1036"/>
      <c r="B1036"/>
      <c r="C1036" s="2"/>
      <c r="D1036" s="2"/>
      <c r="E1036" s="2"/>
      <c r="F1036" s="2"/>
      <c r="G1036" s="2"/>
      <c r="H1036" s="2"/>
      <c r="I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AA1036" s="2"/>
      <c r="AB1036" s="2"/>
      <c r="AC1036" s="2"/>
      <c r="AD1036" s="2"/>
      <c r="AE1036" s="2"/>
      <c r="AF1036" s="2"/>
      <c r="AG1036" s="2"/>
      <c r="AH1036" s="2"/>
    </row>
    <row r="1037" spans="1:34" s="3" customFormat="1" x14ac:dyDescent="0.25">
      <c r="A1037"/>
      <c r="B1037"/>
      <c r="C1037" s="2"/>
      <c r="D1037" s="2"/>
      <c r="E1037" s="2"/>
      <c r="F1037" s="2"/>
      <c r="G1037" s="2"/>
      <c r="H1037" s="2"/>
      <c r="I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AA1037" s="2"/>
      <c r="AB1037" s="2"/>
      <c r="AC1037" s="2"/>
      <c r="AD1037" s="2"/>
      <c r="AE1037" s="2"/>
      <c r="AF1037" s="2"/>
      <c r="AG1037" s="2"/>
      <c r="AH1037" s="2"/>
    </row>
    <row r="1038" spans="1:34" s="3" customFormat="1" x14ac:dyDescent="0.25">
      <c r="A1038"/>
      <c r="B1038"/>
      <c r="C1038" s="2"/>
      <c r="D1038" s="2"/>
      <c r="E1038" s="2"/>
      <c r="F1038" s="2"/>
      <c r="G1038" s="2"/>
      <c r="H1038" s="2"/>
      <c r="I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AA1038" s="2"/>
      <c r="AB1038" s="2"/>
      <c r="AC1038" s="2"/>
      <c r="AD1038" s="2"/>
      <c r="AE1038" s="2"/>
      <c r="AF1038" s="2"/>
      <c r="AG1038" s="2"/>
      <c r="AH1038" s="2"/>
    </row>
    <row r="1039" spans="1:34" s="3" customFormat="1" x14ac:dyDescent="0.25">
      <c r="A1039"/>
      <c r="B1039"/>
      <c r="C1039" s="2"/>
      <c r="D1039" s="2"/>
      <c r="E1039" s="2"/>
      <c r="F1039" s="2"/>
      <c r="G1039" s="2"/>
      <c r="H1039" s="2"/>
      <c r="I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AA1039" s="2"/>
      <c r="AB1039" s="2"/>
      <c r="AC1039" s="2"/>
      <c r="AD1039" s="2"/>
      <c r="AE1039" s="2"/>
      <c r="AF1039" s="2"/>
      <c r="AG1039" s="2"/>
      <c r="AH1039" s="2"/>
    </row>
    <row r="1040" spans="1:34" s="3" customFormat="1" x14ac:dyDescent="0.25">
      <c r="A1040"/>
      <c r="B1040"/>
      <c r="C1040" s="2"/>
      <c r="D1040" s="2"/>
      <c r="E1040" s="2"/>
      <c r="F1040" s="2"/>
      <c r="G1040" s="2"/>
      <c r="H1040" s="2"/>
      <c r="I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AA1040" s="2"/>
      <c r="AB1040" s="2"/>
      <c r="AC1040" s="2"/>
      <c r="AD1040" s="2"/>
      <c r="AE1040" s="2"/>
      <c r="AF1040" s="2"/>
      <c r="AG1040" s="2"/>
      <c r="AH1040" s="2"/>
    </row>
    <row r="1041" spans="1:34" s="3" customFormat="1" x14ac:dyDescent="0.25">
      <c r="A1041"/>
      <c r="B1041"/>
      <c r="C1041" s="2"/>
      <c r="D1041" s="2"/>
      <c r="E1041" s="2"/>
      <c r="F1041" s="2"/>
      <c r="G1041" s="2"/>
      <c r="H1041" s="2"/>
      <c r="I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AA1041" s="2"/>
      <c r="AB1041" s="2"/>
      <c r="AC1041" s="2"/>
      <c r="AD1041" s="2"/>
      <c r="AE1041" s="2"/>
      <c r="AF1041" s="2"/>
      <c r="AG1041" s="2"/>
      <c r="AH1041" s="2"/>
    </row>
    <row r="1042" spans="1:34" s="3" customFormat="1" x14ac:dyDescent="0.25">
      <c r="A1042"/>
      <c r="B1042"/>
      <c r="C1042" s="2"/>
      <c r="D1042" s="2"/>
      <c r="E1042" s="2"/>
      <c r="F1042" s="2"/>
      <c r="G1042" s="2"/>
      <c r="H1042" s="2"/>
      <c r="I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AA1042" s="2"/>
      <c r="AB1042" s="2"/>
      <c r="AC1042" s="2"/>
      <c r="AD1042" s="2"/>
      <c r="AE1042" s="2"/>
      <c r="AF1042" s="2"/>
      <c r="AG1042" s="2"/>
      <c r="AH1042" s="2"/>
    </row>
    <row r="1043" spans="1:34" s="3" customFormat="1" x14ac:dyDescent="0.25">
      <c r="A1043"/>
      <c r="B1043"/>
      <c r="C1043" s="2"/>
      <c r="D1043" s="2"/>
      <c r="E1043" s="2"/>
      <c r="F1043" s="2"/>
      <c r="G1043" s="2"/>
      <c r="H1043" s="2"/>
      <c r="I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AA1043" s="2"/>
      <c r="AB1043" s="2"/>
      <c r="AC1043" s="2"/>
      <c r="AD1043" s="2"/>
      <c r="AE1043" s="2"/>
      <c r="AF1043" s="2"/>
      <c r="AG1043" s="2"/>
      <c r="AH1043" s="2"/>
    </row>
    <row r="1044" spans="1:34" s="3" customFormat="1" x14ac:dyDescent="0.25">
      <c r="A1044"/>
      <c r="B1044"/>
      <c r="C1044" s="2"/>
      <c r="D1044" s="2"/>
      <c r="E1044" s="2"/>
      <c r="F1044" s="2"/>
      <c r="G1044" s="2"/>
      <c r="H1044" s="2"/>
      <c r="I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AA1044" s="2"/>
      <c r="AB1044" s="2"/>
      <c r="AC1044" s="2"/>
      <c r="AD1044" s="2"/>
      <c r="AE1044" s="2"/>
      <c r="AF1044" s="2"/>
      <c r="AG1044" s="2"/>
      <c r="AH1044" s="2"/>
    </row>
    <row r="1045" spans="1:34" s="3" customFormat="1" x14ac:dyDescent="0.25">
      <c r="A1045"/>
      <c r="B1045"/>
      <c r="C1045" s="2"/>
      <c r="D1045" s="2"/>
      <c r="E1045" s="2"/>
      <c r="F1045" s="2"/>
      <c r="G1045" s="2"/>
      <c r="H1045" s="2"/>
      <c r="I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AA1045" s="2"/>
      <c r="AB1045" s="2"/>
      <c r="AC1045" s="2"/>
      <c r="AD1045" s="2"/>
      <c r="AE1045" s="2"/>
      <c r="AF1045" s="2"/>
      <c r="AG1045" s="2"/>
      <c r="AH1045" s="2"/>
    </row>
    <row r="1046" spans="1:34" s="3" customFormat="1" x14ac:dyDescent="0.25">
      <c r="A1046"/>
      <c r="B1046"/>
      <c r="C1046" s="2"/>
      <c r="D1046" s="2"/>
      <c r="E1046" s="2"/>
      <c r="F1046" s="2"/>
      <c r="G1046" s="2"/>
      <c r="H1046" s="2"/>
      <c r="I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AA1046" s="2"/>
      <c r="AB1046" s="2"/>
      <c r="AC1046" s="2"/>
      <c r="AD1046" s="2"/>
      <c r="AE1046" s="2"/>
      <c r="AF1046" s="2"/>
      <c r="AG1046" s="2"/>
      <c r="AH1046" s="2"/>
    </row>
    <row r="1047" spans="1:34" s="3" customFormat="1" x14ac:dyDescent="0.25">
      <c r="A1047"/>
      <c r="B1047"/>
      <c r="C1047" s="2"/>
      <c r="D1047" s="2"/>
      <c r="E1047" s="2"/>
      <c r="F1047" s="2"/>
      <c r="G1047" s="2"/>
      <c r="H1047" s="2"/>
      <c r="I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AA1047" s="2"/>
      <c r="AB1047" s="2"/>
      <c r="AC1047" s="2"/>
      <c r="AD1047" s="2"/>
      <c r="AE1047" s="2"/>
      <c r="AF1047" s="2"/>
      <c r="AG1047" s="2"/>
      <c r="AH1047" s="2"/>
    </row>
    <row r="1048" spans="1:34" s="3" customFormat="1" x14ac:dyDescent="0.25">
      <c r="A1048"/>
      <c r="B1048"/>
      <c r="C1048" s="2"/>
      <c r="D1048" s="2"/>
      <c r="E1048" s="2"/>
      <c r="F1048" s="2"/>
      <c r="G1048" s="2"/>
      <c r="H1048" s="2"/>
      <c r="I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AA1048" s="2"/>
      <c r="AB1048" s="2"/>
      <c r="AC1048" s="2"/>
      <c r="AD1048" s="2"/>
      <c r="AE1048" s="2"/>
      <c r="AF1048" s="2"/>
      <c r="AG1048" s="2"/>
      <c r="AH1048" s="2"/>
    </row>
    <row r="1049" spans="1:34" s="3" customFormat="1" x14ac:dyDescent="0.25">
      <c r="A1049"/>
      <c r="B1049"/>
      <c r="C1049" s="2"/>
      <c r="D1049" s="2"/>
      <c r="E1049" s="2"/>
      <c r="F1049" s="2"/>
      <c r="G1049" s="2"/>
      <c r="H1049" s="2"/>
      <c r="I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AA1049" s="2"/>
      <c r="AB1049" s="2"/>
      <c r="AC1049" s="2"/>
      <c r="AD1049" s="2"/>
      <c r="AE1049" s="2"/>
      <c r="AF1049" s="2"/>
      <c r="AG1049" s="2"/>
      <c r="AH1049" s="2"/>
    </row>
    <row r="1050" spans="1:34" s="3" customFormat="1" x14ac:dyDescent="0.25">
      <c r="A1050"/>
      <c r="B1050"/>
      <c r="C1050" s="2"/>
      <c r="D1050" s="2"/>
      <c r="E1050" s="2"/>
      <c r="F1050" s="2"/>
      <c r="G1050" s="2"/>
      <c r="H1050" s="2"/>
      <c r="I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AA1050" s="2"/>
      <c r="AB1050" s="2"/>
      <c r="AC1050" s="2"/>
      <c r="AD1050" s="2"/>
      <c r="AE1050" s="2"/>
      <c r="AF1050" s="2"/>
      <c r="AG1050" s="2"/>
      <c r="AH1050" s="2"/>
    </row>
    <row r="1051" spans="1:34" s="3" customFormat="1" x14ac:dyDescent="0.25">
      <c r="A1051"/>
      <c r="B1051"/>
      <c r="C1051" s="2"/>
      <c r="D1051" s="2"/>
      <c r="E1051" s="2"/>
      <c r="F1051" s="2"/>
      <c r="G1051" s="2"/>
      <c r="H1051" s="2"/>
      <c r="I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AA1051" s="2"/>
      <c r="AB1051" s="2"/>
      <c r="AC1051" s="2"/>
      <c r="AD1051" s="2"/>
      <c r="AE1051" s="2"/>
      <c r="AF1051" s="2"/>
      <c r="AG1051" s="2"/>
      <c r="AH1051" s="2"/>
    </row>
    <row r="1052" spans="1:34" s="3" customFormat="1" x14ac:dyDescent="0.25">
      <c r="A1052"/>
      <c r="B1052"/>
      <c r="C1052" s="2"/>
      <c r="D1052" s="2"/>
      <c r="E1052" s="2"/>
      <c r="F1052" s="2"/>
      <c r="G1052" s="2"/>
      <c r="H1052" s="2"/>
      <c r="I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AA1052" s="2"/>
      <c r="AB1052" s="2"/>
      <c r="AC1052" s="2"/>
      <c r="AD1052" s="2"/>
      <c r="AE1052" s="2"/>
      <c r="AF1052" s="2"/>
      <c r="AG1052" s="2"/>
      <c r="AH1052" s="2"/>
    </row>
    <row r="1053" spans="1:34" s="3" customFormat="1" x14ac:dyDescent="0.25">
      <c r="A1053"/>
      <c r="B1053"/>
      <c r="C1053" s="2"/>
      <c r="D1053" s="2"/>
      <c r="E1053" s="2"/>
      <c r="F1053" s="2"/>
      <c r="G1053" s="2"/>
      <c r="H1053" s="2"/>
      <c r="I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AA1053" s="2"/>
      <c r="AB1053" s="2"/>
      <c r="AC1053" s="2"/>
      <c r="AD1053" s="2"/>
      <c r="AE1053" s="2"/>
      <c r="AF1053" s="2"/>
      <c r="AG1053" s="2"/>
      <c r="AH1053" s="2"/>
    </row>
    <row r="1054" spans="1:34" s="3" customFormat="1" x14ac:dyDescent="0.25">
      <c r="A1054"/>
      <c r="B1054"/>
      <c r="C1054" s="2"/>
      <c r="D1054" s="2"/>
      <c r="E1054" s="2"/>
      <c r="F1054" s="2"/>
      <c r="G1054" s="2"/>
      <c r="H1054" s="2"/>
      <c r="I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AA1054" s="2"/>
      <c r="AB1054" s="2"/>
      <c r="AC1054" s="2"/>
      <c r="AD1054" s="2"/>
      <c r="AE1054" s="2"/>
      <c r="AF1054" s="2"/>
      <c r="AG1054" s="2"/>
      <c r="AH1054" s="2"/>
    </row>
    <row r="1055" spans="1:34" s="3" customFormat="1" x14ac:dyDescent="0.25">
      <c r="A1055"/>
      <c r="B1055"/>
      <c r="C1055" s="2"/>
      <c r="D1055" s="2"/>
      <c r="E1055" s="2"/>
      <c r="F1055" s="2"/>
      <c r="G1055" s="2"/>
      <c r="H1055" s="2"/>
      <c r="I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AA1055" s="2"/>
      <c r="AB1055" s="2"/>
      <c r="AC1055" s="2"/>
      <c r="AD1055" s="2"/>
      <c r="AE1055" s="2"/>
      <c r="AF1055" s="2"/>
      <c r="AG1055" s="2"/>
      <c r="AH1055" s="2"/>
    </row>
    <row r="1056" spans="1:34" s="3" customFormat="1" x14ac:dyDescent="0.25">
      <c r="A1056"/>
      <c r="B1056"/>
      <c r="C1056" s="2"/>
      <c r="D1056" s="2"/>
      <c r="E1056" s="2"/>
      <c r="F1056" s="2"/>
      <c r="G1056" s="2"/>
      <c r="H1056" s="2"/>
      <c r="I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AA1056" s="2"/>
      <c r="AB1056" s="2"/>
      <c r="AC1056" s="2"/>
      <c r="AD1056" s="2"/>
      <c r="AE1056" s="2"/>
      <c r="AF1056" s="2"/>
      <c r="AG1056" s="2"/>
      <c r="AH1056" s="2"/>
    </row>
    <row r="1057" spans="1:34" s="3" customFormat="1" x14ac:dyDescent="0.25">
      <c r="A1057"/>
      <c r="B1057"/>
      <c r="C1057" s="2"/>
      <c r="D1057" s="2"/>
      <c r="E1057" s="2"/>
      <c r="F1057" s="2"/>
      <c r="G1057" s="2"/>
      <c r="H1057" s="2"/>
      <c r="I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AA1057" s="2"/>
      <c r="AB1057" s="2"/>
      <c r="AC1057" s="2"/>
      <c r="AD1057" s="2"/>
      <c r="AE1057" s="2"/>
      <c r="AF1057" s="2"/>
      <c r="AG1057" s="2"/>
      <c r="AH1057" s="2"/>
    </row>
    <row r="1058" spans="1:34" s="3" customFormat="1" x14ac:dyDescent="0.25">
      <c r="A1058"/>
      <c r="B1058"/>
      <c r="C1058" s="2"/>
      <c r="D1058" s="2"/>
      <c r="E1058" s="2"/>
      <c r="F1058" s="2"/>
      <c r="G1058" s="2"/>
      <c r="H1058" s="2"/>
      <c r="I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AA1058" s="2"/>
      <c r="AB1058" s="2"/>
      <c r="AC1058" s="2"/>
      <c r="AD1058" s="2"/>
      <c r="AE1058" s="2"/>
      <c r="AF1058" s="2"/>
      <c r="AG1058" s="2"/>
      <c r="AH1058" s="2"/>
    </row>
    <row r="1059" spans="1:34" s="3" customFormat="1" x14ac:dyDescent="0.25">
      <c r="A1059"/>
      <c r="B1059"/>
      <c r="C1059" s="2"/>
      <c r="D1059" s="2"/>
      <c r="E1059" s="2"/>
      <c r="F1059" s="2"/>
      <c r="G1059" s="2"/>
      <c r="H1059" s="2"/>
      <c r="I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AA1059" s="2"/>
      <c r="AB1059" s="2"/>
      <c r="AC1059" s="2"/>
      <c r="AD1059" s="2"/>
      <c r="AE1059" s="2"/>
      <c r="AF1059" s="2"/>
      <c r="AG1059" s="2"/>
      <c r="AH1059" s="2"/>
    </row>
    <row r="1060" spans="1:34" s="3" customFormat="1" x14ac:dyDescent="0.25">
      <c r="A1060"/>
      <c r="B1060"/>
      <c r="C1060" s="2"/>
      <c r="D1060" s="2"/>
      <c r="E1060" s="2"/>
      <c r="F1060" s="2"/>
      <c r="G1060" s="2"/>
      <c r="H1060" s="2"/>
      <c r="I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AA1060" s="2"/>
      <c r="AB1060" s="2"/>
      <c r="AC1060" s="2"/>
      <c r="AD1060" s="2"/>
      <c r="AE1060" s="2"/>
      <c r="AF1060" s="2"/>
      <c r="AG1060" s="2"/>
      <c r="AH1060" s="2"/>
    </row>
    <row r="1061" spans="1:34" s="3" customFormat="1" x14ac:dyDescent="0.25">
      <c r="A1061"/>
      <c r="B1061"/>
      <c r="C1061" s="2"/>
      <c r="D1061" s="2"/>
      <c r="E1061" s="2"/>
      <c r="F1061" s="2"/>
      <c r="G1061" s="2"/>
      <c r="H1061" s="2"/>
      <c r="I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AA1061" s="2"/>
      <c r="AB1061" s="2"/>
      <c r="AC1061" s="2"/>
      <c r="AD1061" s="2"/>
      <c r="AE1061" s="2"/>
      <c r="AF1061" s="2"/>
      <c r="AG1061" s="2"/>
      <c r="AH1061" s="2"/>
    </row>
    <row r="1062" spans="1:34" s="3" customFormat="1" x14ac:dyDescent="0.25">
      <c r="A1062"/>
      <c r="B1062"/>
      <c r="C1062" s="2"/>
      <c r="D1062" s="2"/>
      <c r="E1062" s="2"/>
      <c r="F1062" s="2"/>
      <c r="G1062" s="2"/>
      <c r="H1062" s="2"/>
      <c r="I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AA1062" s="2"/>
      <c r="AB1062" s="2"/>
      <c r="AC1062" s="2"/>
      <c r="AD1062" s="2"/>
      <c r="AE1062" s="2"/>
      <c r="AF1062" s="2"/>
      <c r="AG1062" s="2"/>
      <c r="AH1062" s="2"/>
    </row>
    <row r="1063" spans="1:34" s="3" customFormat="1" x14ac:dyDescent="0.25">
      <c r="A1063"/>
      <c r="B1063"/>
      <c r="C1063" s="2"/>
      <c r="D1063" s="2"/>
      <c r="E1063" s="2"/>
      <c r="F1063" s="2"/>
      <c r="G1063" s="2"/>
      <c r="H1063" s="2"/>
      <c r="I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AA1063" s="2"/>
      <c r="AB1063" s="2"/>
      <c r="AC1063" s="2"/>
      <c r="AD1063" s="2"/>
      <c r="AE1063" s="2"/>
      <c r="AF1063" s="2"/>
      <c r="AG1063" s="2"/>
      <c r="AH1063" s="2"/>
    </row>
    <row r="1064" spans="1:34" s="3" customFormat="1" x14ac:dyDescent="0.25">
      <c r="A1064"/>
      <c r="B1064"/>
      <c r="C1064" s="2"/>
      <c r="D1064" s="2"/>
      <c r="E1064" s="2"/>
      <c r="F1064" s="2"/>
      <c r="G1064" s="2"/>
      <c r="H1064" s="2"/>
      <c r="I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AA1064" s="2"/>
      <c r="AB1064" s="2"/>
      <c r="AC1064" s="2"/>
      <c r="AD1064" s="2"/>
      <c r="AE1064" s="2"/>
      <c r="AF1064" s="2"/>
      <c r="AG1064" s="2"/>
      <c r="AH1064" s="2"/>
    </row>
    <row r="1065" spans="1:34" s="3" customFormat="1" x14ac:dyDescent="0.25">
      <c r="A1065"/>
      <c r="B1065"/>
      <c r="C1065" s="2"/>
      <c r="D1065" s="2"/>
      <c r="E1065" s="2"/>
      <c r="F1065" s="2"/>
      <c r="G1065" s="2"/>
      <c r="H1065" s="2"/>
      <c r="I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AA1065" s="2"/>
      <c r="AB1065" s="2"/>
      <c r="AC1065" s="2"/>
      <c r="AD1065" s="2"/>
      <c r="AE1065" s="2"/>
      <c r="AF1065" s="2"/>
      <c r="AG1065" s="2"/>
      <c r="AH1065" s="2"/>
    </row>
    <row r="1066" spans="1:34" s="3" customFormat="1" x14ac:dyDescent="0.25">
      <c r="A1066"/>
      <c r="B1066"/>
      <c r="C1066" s="2"/>
      <c r="D1066" s="2"/>
      <c r="E1066" s="2"/>
      <c r="F1066" s="2"/>
      <c r="G1066" s="2"/>
      <c r="H1066" s="2"/>
      <c r="I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AA1066" s="2"/>
      <c r="AB1066" s="2"/>
      <c r="AC1066" s="2"/>
      <c r="AD1066" s="2"/>
      <c r="AE1066" s="2"/>
      <c r="AF1066" s="2"/>
      <c r="AG1066" s="2"/>
      <c r="AH1066" s="2"/>
    </row>
    <row r="1067" spans="1:34" s="3" customFormat="1" x14ac:dyDescent="0.25">
      <c r="A1067"/>
      <c r="B1067"/>
      <c r="C1067" s="2"/>
      <c r="D1067" s="2"/>
      <c r="E1067" s="2"/>
      <c r="F1067" s="2"/>
      <c r="G1067" s="2"/>
      <c r="H1067" s="2"/>
      <c r="I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AA1067" s="2"/>
      <c r="AB1067" s="2"/>
      <c r="AC1067" s="2"/>
      <c r="AD1067" s="2"/>
      <c r="AE1067" s="2"/>
      <c r="AF1067" s="2"/>
      <c r="AG1067" s="2"/>
      <c r="AH1067" s="2"/>
    </row>
    <row r="1068" spans="1:34" s="3" customFormat="1" x14ac:dyDescent="0.25">
      <c r="A1068"/>
      <c r="B1068"/>
      <c r="C1068" s="2"/>
      <c r="D1068" s="2"/>
      <c r="E1068" s="2"/>
      <c r="F1068" s="2"/>
      <c r="G1068" s="2"/>
      <c r="H1068" s="2"/>
      <c r="I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AA1068" s="2"/>
      <c r="AB1068" s="2"/>
      <c r="AC1068" s="2"/>
      <c r="AD1068" s="2"/>
      <c r="AE1068" s="2"/>
      <c r="AF1068" s="2"/>
      <c r="AG1068" s="2"/>
      <c r="AH1068" s="2"/>
    </row>
    <row r="1069" spans="1:34" s="3" customFormat="1" x14ac:dyDescent="0.25">
      <c r="A1069"/>
      <c r="B1069"/>
      <c r="C1069" s="2"/>
      <c r="D1069" s="2"/>
      <c r="E1069" s="2"/>
      <c r="F1069" s="2"/>
      <c r="G1069" s="2"/>
      <c r="H1069" s="2"/>
      <c r="I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AA1069" s="2"/>
      <c r="AB1069" s="2"/>
      <c r="AC1069" s="2"/>
      <c r="AD1069" s="2"/>
      <c r="AE1069" s="2"/>
      <c r="AF1069" s="2"/>
      <c r="AG1069" s="2"/>
      <c r="AH1069" s="2"/>
    </row>
    <row r="1070" spans="1:34" s="3" customFormat="1" x14ac:dyDescent="0.25">
      <c r="A1070"/>
      <c r="B1070"/>
      <c r="C1070" s="2"/>
      <c r="D1070" s="2"/>
      <c r="E1070" s="2"/>
      <c r="F1070" s="2"/>
      <c r="G1070" s="2"/>
      <c r="H1070" s="2"/>
      <c r="I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AA1070" s="2"/>
      <c r="AB1070" s="2"/>
      <c r="AC1070" s="2"/>
      <c r="AD1070" s="2"/>
      <c r="AE1070" s="2"/>
      <c r="AF1070" s="2"/>
      <c r="AG1070" s="2"/>
      <c r="AH1070" s="2"/>
    </row>
    <row r="1071" spans="1:34" s="3" customFormat="1" x14ac:dyDescent="0.25">
      <c r="A1071"/>
      <c r="B1071"/>
      <c r="C1071" s="2"/>
      <c r="D1071" s="2"/>
      <c r="E1071" s="2"/>
      <c r="F1071" s="2"/>
      <c r="G1071" s="2"/>
      <c r="H1071" s="2"/>
      <c r="I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AA1071" s="2"/>
      <c r="AB1071" s="2"/>
      <c r="AC1071" s="2"/>
      <c r="AD1071" s="2"/>
      <c r="AE1071" s="2"/>
      <c r="AF1071" s="2"/>
      <c r="AG1071" s="2"/>
      <c r="AH1071" s="2"/>
    </row>
    <row r="1072" spans="1:34" s="3" customFormat="1" x14ac:dyDescent="0.25">
      <c r="A1072"/>
      <c r="B1072"/>
      <c r="C1072" s="2"/>
      <c r="D1072" s="2"/>
      <c r="E1072" s="2"/>
      <c r="F1072" s="2"/>
      <c r="G1072" s="2"/>
      <c r="H1072" s="2"/>
      <c r="I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AA1072" s="2"/>
      <c r="AB1072" s="2"/>
      <c r="AC1072" s="2"/>
      <c r="AD1072" s="2"/>
      <c r="AE1072" s="2"/>
      <c r="AF1072" s="2"/>
      <c r="AG1072" s="2"/>
      <c r="AH1072" s="2"/>
    </row>
    <row r="1073" spans="1:34" s="3" customFormat="1" x14ac:dyDescent="0.25">
      <c r="A1073"/>
      <c r="B1073"/>
      <c r="C1073" s="2"/>
      <c r="D1073" s="2"/>
      <c r="E1073" s="2"/>
      <c r="F1073" s="2"/>
      <c r="G1073" s="2"/>
      <c r="H1073" s="2"/>
      <c r="I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AA1073" s="2"/>
      <c r="AB1073" s="2"/>
      <c r="AC1073" s="2"/>
      <c r="AD1073" s="2"/>
      <c r="AE1073" s="2"/>
      <c r="AF1073" s="2"/>
      <c r="AG1073" s="2"/>
      <c r="AH1073" s="2"/>
    </row>
    <row r="1074" spans="1:34" s="3" customFormat="1" x14ac:dyDescent="0.25">
      <c r="A1074"/>
      <c r="B1074"/>
      <c r="C1074" s="2"/>
      <c r="D1074" s="2"/>
      <c r="E1074" s="2"/>
      <c r="F1074" s="2"/>
      <c r="G1074" s="2"/>
      <c r="H1074" s="2"/>
      <c r="I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AA1074" s="2"/>
      <c r="AB1074" s="2"/>
      <c r="AC1074" s="2"/>
      <c r="AD1074" s="2"/>
      <c r="AE1074" s="2"/>
      <c r="AF1074" s="2"/>
      <c r="AG1074" s="2"/>
      <c r="AH1074" s="2"/>
    </row>
    <row r="1075" spans="1:34" s="3" customFormat="1" x14ac:dyDescent="0.25">
      <c r="A1075"/>
      <c r="B1075"/>
      <c r="C1075" s="2"/>
      <c r="D1075" s="2"/>
      <c r="E1075" s="2"/>
      <c r="F1075" s="2"/>
      <c r="G1075" s="2"/>
      <c r="H1075" s="2"/>
      <c r="I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AA1075" s="2"/>
      <c r="AB1075" s="2"/>
      <c r="AC1075" s="2"/>
      <c r="AD1075" s="2"/>
      <c r="AE1075" s="2"/>
      <c r="AF1075" s="2"/>
      <c r="AG1075" s="2"/>
      <c r="AH1075" s="2"/>
    </row>
    <row r="1076" spans="1:34" s="3" customFormat="1" x14ac:dyDescent="0.25">
      <c r="A1076"/>
      <c r="B1076"/>
      <c r="C1076" s="2"/>
      <c r="D1076" s="2"/>
      <c r="E1076" s="2"/>
      <c r="F1076" s="2"/>
      <c r="G1076" s="2"/>
      <c r="H1076" s="2"/>
      <c r="I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AA1076" s="2"/>
      <c r="AB1076" s="2"/>
      <c r="AC1076" s="2"/>
      <c r="AD1076" s="2"/>
      <c r="AE1076" s="2"/>
      <c r="AF1076" s="2"/>
      <c r="AG1076" s="2"/>
      <c r="AH1076" s="2"/>
    </row>
    <row r="1077" spans="1:34" s="3" customFormat="1" x14ac:dyDescent="0.25">
      <c r="A1077"/>
      <c r="B1077"/>
      <c r="C1077" s="2"/>
      <c r="D1077" s="2"/>
      <c r="E1077" s="2"/>
      <c r="F1077" s="2"/>
      <c r="G1077" s="2"/>
      <c r="H1077" s="2"/>
      <c r="I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AA1077" s="2"/>
      <c r="AB1077" s="2"/>
      <c r="AC1077" s="2"/>
      <c r="AD1077" s="2"/>
      <c r="AE1077" s="2"/>
      <c r="AF1077" s="2"/>
      <c r="AG1077" s="2"/>
      <c r="AH1077" s="2"/>
    </row>
    <row r="1078" spans="1:34" s="3" customFormat="1" x14ac:dyDescent="0.25">
      <c r="A1078"/>
      <c r="B1078"/>
      <c r="C1078" s="2"/>
      <c r="D1078" s="2"/>
      <c r="E1078" s="2"/>
      <c r="F1078" s="2"/>
      <c r="G1078" s="2"/>
      <c r="H1078" s="2"/>
      <c r="I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AA1078" s="2"/>
      <c r="AB1078" s="2"/>
      <c r="AC1078" s="2"/>
      <c r="AD1078" s="2"/>
      <c r="AE1078" s="2"/>
      <c r="AF1078" s="2"/>
      <c r="AG1078" s="2"/>
      <c r="AH1078" s="2"/>
    </row>
    <row r="1079" spans="1:34" s="3" customFormat="1" x14ac:dyDescent="0.25">
      <c r="A1079"/>
      <c r="B1079"/>
      <c r="C1079" s="2"/>
      <c r="D1079" s="2"/>
      <c r="E1079" s="2"/>
      <c r="F1079" s="2"/>
      <c r="G1079" s="2"/>
      <c r="H1079" s="2"/>
      <c r="I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AA1079" s="2"/>
      <c r="AB1079" s="2"/>
      <c r="AC1079" s="2"/>
      <c r="AD1079" s="2"/>
      <c r="AE1079" s="2"/>
      <c r="AF1079" s="2"/>
      <c r="AG1079" s="2"/>
      <c r="AH1079" s="2"/>
    </row>
    <row r="1080" spans="1:34" s="3" customFormat="1" x14ac:dyDescent="0.25">
      <c r="A1080"/>
      <c r="B1080"/>
      <c r="C1080" s="2"/>
      <c r="D1080" s="2"/>
      <c r="E1080" s="2"/>
      <c r="F1080" s="2"/>
      <c r="G1080" s="2"/>
      <c r="H1080" s="2"/>
      <c r="I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AA1080" s="2"/>
      <c r="AB1080" s="2"/>
      <c r="AC1080" s="2"/>
      <c r="AD1080" s="2"/>
      <c r="AE1080" s="2"/>
      <c r="AF1080" s="2"/>
      <c r="AG1080" s="2"/>
      <c r="AH1080" s="2"/>
    </row>
    <row r="1081" spans="1:34" s="3" customFormat="1" x14ac:dyDescent="0.25">
      <c r="A1081"/>
      <c r="B1081"/>
      <c r="C1081" s="2"/>
      <c r="D1081" s="2"/>
      <c r="E1081" s="2"/>
      <c r="F1081" s="2"/>
      <c r="G1081" s="2"/>
      <c r="H1081" s="2"/>
      <c r="I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AA1081" s="2"/>
      <c r="AB1081" s="2"/>
      <c r="AC1081" s="2"/>
      <c r="AD1081" s="2"/>
      <c r="AE1081" s="2"/>
      <c r="AF1081" s="2"/>
      <c r="AG1081" s="2"/>
      <c r="AH1081" s="2"/>
    </row>
    <row r="1082" spans="1:34" s="3" customFormat="1" x14ac:dyDescent="0.25">
      <c r="A1082"/>
      <c r="B1082"/>
      <c r="C1082" s="2"/>
      <c r="D1082" s="2"/>
      <c r="E1082" s="2"/>
      <c r="F1082" s="2"/>
      <c r="G1082" s="2"/>
      <c r="H1082" s="2"/>
      <c r="I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AA1082" s="2"/>
      <c r="AB1082" s="2"/>
      <c r="AC1082" s="2"/>
      <c r="AD1082" s="2"/>
      <c r="AE1082" s="2"/>
      <c r="AF1082" s="2"/>
      <c r="AG1082" s="2"/>
      <c r="AH1082" s="2"/>
    </row>
    <row r="1083" spans="1:34" s="3" customFormat="1" x14ac:dyDescent="0.25">
      <c r="A1083"/>
      <c r="B1083"/>
      <c r="C1083" s="2"/>
      <c r="D1083" s="2"/>
      <c r="E1083" s="2"/>
      <c r="F1083" s="2"/>
      <c r="G1083" s="2"/>
      <c r="H1083" s="2"/>
      <c r="I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AA1083" s="2"/>
      <c r="AB1083" s="2"/>
      <c r="AC1083" s="2"/>
      <c r="AD1083" s="2"/>
      <c r="AE1083" s="2"/>
      <c r="AF1083" s="2"/>
      <c r="AG1083" s="2"/>
      <c r="AH1083" s="2"/>
    </row>
    <row r="1084" spans="1:34" s="3" customFormat="1" x14ac:dyDescent="0.25">
      <c r="A1084"/>
      <c r="B1084"/>
      <c r="C1084" s="2"/>
      <c r="D1084" s="2"/>
      <c r="E1084" s="2"/>
      <c r="F1084" s="2"/>
      <c r="G1084" s="2"/>
      <c r="H1084" s="2"/>
      <c r="I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AA1084" s="2"/>
      <c r="AB1084" s="2"/>
      <c r="AC1084" s="2"/>
      <c r="AD1084" s="2"/>
      <c r="AE1084" s="2"/>
      <c r="AF1084" s="2"/>
      <c r="AG1084" s="2"/>
      <c r="AH1084" s="2"/>
    </row>
    <row r="1085" spans="1:34" s="3" customFormat="1" x14ac:dyDescent="0.25">
      <c r="A1085"/>
      <c r="B1085"/>
      <c r="C1085" s="2"/>
      <c r="D1085" s="2"/>
      <c r="E1085" s="2"/>
      <c r="F1085" s="2"/>
      <c r="G1085" s="2"/>
      <c r="H1085" s="2"/>
      <c r="I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AA1085" s="2"/>
      <c r="AB1085" s="2"/>
      <c r="AC1085" s="2"/>
      <c r="AD1085" s="2"/>
      <c r="AE1085" s="2"/>
      <c r="AF1085" s="2"/>
      <c r="AG1085" s="2"/>
      <c r="AH1085" s="2"/>
    </row>
    <row r="1086" spans="1:34" s="3" customFormat="1" x14ac:dyDescent="0.25">
      <c r="A1086"/>
      <c r="B1086"/>
      <c r="C1086" s="2"/>
      <c r="D1086" s="2"/>
      <c r="E1086" s="2"/>
      <c r="F1086" s="2"/>
      <c r="G1086" s="2"/>
      <c r="H1086" s="2"/>
      <c r="I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AA1086" s="2"/>
      <c r="AB1086" s="2"/>
      <c r="AC1086" s="2"/>
      <c r="AD1086" s="2"/>
      <c r="AE1086" s="2"/>
      <c r="AF1086" s="2"/>
      <c r="AG1086" s="2"/>
      <c r="AH1086" s="2"/>
    </row>
    <row r="1087" spans="1:34" s="3" customFormat="1" x14ac:dyDescent="0.25">
      <c r="A1087"/>
      <c r="B1087"/>
      <c r="C1087" s="2"/>
      <c r="D1087" s="2"/>
      <c r="E1087" s="2"/>
      <c r="F1087" s="2"/>
      <c r="G1087" s="2"/>
      <c r="H1087" s="2"/>
      <c r="I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AA1087" s="2"/>
      <c r="AB1087" s="2"/>
      <c r="AC1087" s="2"/>
      <c r="AD1087" s="2"/>
      <c r="AE1087" s="2"/>
      <c r="AF1087" s="2"/>
      <c r="AG1087" s="2"/>
      <c r="AH1087" s="2"/>
    </row>
    <row r="1088" spans="1:34" s="3" customFormat="1" x14ac:dyDescent="0.25">
      <c r="A1088"/>
      <c r="B1088"/>
      <c r="C1088" s="2"/>
      <c r="D1088" s="2"/>
      <c r="E1088" s="2"/>
      <c r="F1088" s="2"/>
      <c r="G1088" s="2"/>
      <c r="H1088" s="2"/>
      <c r="I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AA1088" s="2"/>
      <c r="AB1088" s="2"/>
      <c r="AC1088" s="2"/>
      <c r="AD1088" s="2"/>
      <c r="AE1088" s="2"/>
      <c r="AF1088" s="2"/>
      <c r="AG1088" s="2"/>
      <c r="AH1088" s="2"/>
    </row>
    <row r="1089" spans="1:34" s="3" customFormat="1" x14ac:dyDescent="0.25">
      <c r="A1089"/>
      <c r="B1089"/>
      <c r="C1089" s="2"/>
      <c r="D1089" s="2"/>
      <c r="E1089" s="2"/>
      <c r="F1089" s="2"/>
      <c r="G1089" s="2"/>
      <c r="H1089" s="2"/>
      <c r="I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AA1089" s="2"/>
      <c r="AB1089" s="2"/>
      <c r="AC1089" s="2"/>
      <c r="AD1089" s="2"/>
      <c r="AE1089" s="2"/>
      <c r="AF1089" s="2"/>
      <c r="AG1089" s="2"/>
      <c r="AH1089" s="2"/>
    </row>
    <row r="1090" spans="1:34" s="3" customFormat="1" x14ac:dyDescent="0.25">
      <c r="A1090"/>
      <c r="B1090"/>
      <c r="C1090" s="2"/>
      <c r="D1090" s="2"/>
      <c r="E1090" s="2"/>
      <c r="F1090" s="2"/>
      <c r="G1090" s="2"/>
      <c r="H1090" s="2"/>
      <c r="I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AA1090" s="2"/>
      <c r="AB1090" s="2"/>
      <c r="AC1090" s="2"/>
      <c r="AD1090" s="2"/>
      <c r="AE1090" s="2"/>
      <c r="AF1090" s="2"/>
      <c r="AG1090" s="2"/>
      <c r="AH1090" s="2"/>
    </row>
    <row r="1091" spans="1:34" s="3" customFormat="1" x14ac:dyDescent="0.25">
      <c r="A1091"/>
      <c r="B1091"/>
      <c r="C1091" s="2"/>
      <c r="D1091" s="2"/>
      <c r="E1091" s="2"/>
      <c r="F1091" s="2"/>
      <c r="G1091" s="2"/>
      <c r="H1091" s="2"/>
      <c r="I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AA1091" s="2"/>
      <c r="AB1091" s="2"/>
      <c r="AC1091" s="2"/>
      <c r="AD1091" s="2"/>
      <c r="AE1091" s="2"/>
      <c r="AF1091" s="2"/>
      <c r="AG1091" s="2"/>
      <c r="AH1091" s="2"/>
    </row>
    <row r="1092" spans="1:34" s="3" customFormat="1" x14ac:dyDescent="0.25">
      <c r="A1092"/>
      <c r="B1092"/>
      <c r="C1092" s="2"/>
      <c r="D1092" s="2"/>
      <c r="E1092" s="2"/>
      <c r="F1092" s="2"/>
      <c r="G1092" s="2"/>
      <c r="H1092" s="2"/>
      <c r="I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AA1092" s="2"/>
      <c r="AB1092" s="2"/>
      <c r="AC1092" s="2"/>
      <c r="AD1092" s="2"/>
      <c r="AE1092" s="2"/>
      <c r="AF1092" s="2"/>
      <c r="AG1092" s="2"/>
      <c r="AH1092" s="2"/>
    </row>
    <row r="1093" spans="1:34" s="3" customFormat="1" x14ac:dyDescent="0.25">
      <c r="A1093"/>
      <c r="B1093"/>
      <c r="C1093" s="2"/>
      <c r="D1093" s="2"/>
      <c r="E1093" s="2"/>
      <c r="F1093" s="2"/>
      <c r="G1093" s="2"/>
      <c r="H1093" s="2"/>
      <c r="I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AA1093" s="2"/>
      <c r="AB1093" s="2"/>
      <c r="AC1093" s="2"/>
      <c r="AD1093" s="2"/>
      <c r="AE1093" s="2"/>
      <c r="AF1093" s="2"/>
      <c r="AG1093" s="2"/>
      <c r="AH1093" s="2"/>
    </row>
    <row r="1094" spans="1:34" s="3" customFormat="1" x14ac:dyDescent="0.25">
      <c r="A1094"/>
      <c r="B1094"/>
      <c r="C1094" s="2"/>
      <c r="D1094" s="2"/>
      <c r="E1094" s="2"/>
      <c r="F1094" s="2"/>
      <c r="G1094" s="2"/>
      <c r="H1094" s="2"/>
      <c r="I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AA1094" s="2"/>
      <c r="AB1094" s="2"/>
      <c r="AC1094" s="2"/>
      <c r="AD1094" s="2"/>
      <c r="AE1094" s="2"/>
      <c r="AF1094" s="2"/>
      <c r="AG1094" s="2"/>
      <c r="AH1094" s="2"/>
    </row>
    <row r="1095" spans="1:34" s="3" customFormat="1" x14ac:dyDescent="0.25">
      <c r="A1095"/>
      <c r="B1095"/>
      <c r="C1095" s="2"/>
      <c r="D1095" s="2"/>
      <c r="E1095" s="2"/>
      <c r="F1095" s="2"/>
      <c r="G1095" s="2"/>
      <c r="H1095" s="2"/>
      <c r="I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AA1095" s="2"/>
      <c r="AB1095" s="2"/>
      <c r="AC1095" s="2"/>
      <c r="AD1095" s="2"/>
      <c r="AE1095" s="2"/>
      <c r="AF1095" s="2"/>
      <c r="AG1095" s="2"/>
      <c r="AH1095" s="2"/>
    </row>
    <row r="1096" spans="1:34" s="3" customFormat="1" x14ac:dyDescent="0.25">
      <c r="A1096"/>
      <c r="B1096"/>
      <c r="C1096" s="2"/>
      <c r="D1096" s="2"/>
      <c r="E1096" s="2"/>
      <c r="F1096" s="2"/>
      <c r="G1096" s="2"/>
      <c r="H1096" s="2"/>
      <c r="I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AA1096" s="2"/>
      <c r="AB1096" s="2"/>
      <c r="AC1096" s="2"/>
      <c r="AD1096" s="2"/>
      <c r="AE1096" s="2"/>
      <c r="AF1096" s="2"/>
      <c r="AG1096" s="2"/>
      <c r="AH1096" s="2"/>
    </row>
    <row r="1097" spans="1:34" s="3" customFormat="1" x14ac:dyDescent="0.25">
      <c r="A1097"/>
      <c r="B1097"/>
      <c r="C1097" s="2"/>
      <c r="D1097" s="2"/>
      <c r="E1097" s="2"/>
      <c r="F1097" s="2"/>
      <c r="G1097" s="2"/>
      <c r="H1097" s="2"/>
      <c r="I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AA1097" s="2"/>
      <c r="AB1097" s="2"/>
      <c r="AC1097" s="2"/>
      <c r="AD1097" s="2"/>
      <c r="AE1097" s="2"/>
      <c r="AF1097" s="2"/>
      <c r="AG1097" s="2"/>
      <c r="AH1097" s="2"/>
    </row>
    <row r="1098" spans="1:34" s="3" customFormat="1" x14ac:dyDescent="0.25">
      <c r="A1098"/>
      <c r="B1098"/>
      <c r="C1098" s="2"/>
      <c r="D1098" s="2"/>
      <c r="E1098" s="2"/>
      <c r="F1098" s="2"/>
      <c r="G1098" s="2"/>
      <c r="H1098" s="2"/>
      <c r="I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AA1098" s="2"/>
      <c r="AB1098" s="2"/>
      <c r="AC1098" s="2"/>
      <c r="AD1098" s="2"/>
      <c r="AE1098" s="2"/>
      <c r="AF1098" s="2"/>
      <c r="AG1098" s="2"/>
      <c r="AH1098" s="2"/>
    </row>
    <row r="1099" spans="1:34" s="3" customFormat="1" x14ac:dyDescent="0.25">
      <c r="A1099"/>
      <c r="B1099"/>
      <c r="C1099" s="2"/>
      <c r="D1099" s="2"/>
      <c r="E1099" s="2"/>
      <c r="F1099" s="2"/>
      <c r="G1099" s="2"/>
      <c r="H1099" s="2"/>
      <c r="I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AA1099" s="2"/>
      <c r="AB1099" s="2"/>
      <c r="AC1099" s="2"/>
      <c r="AD1099" s="2"/>
      <c r="AE1099" s="2"/>
      <c r="AF1099" s="2"/>
      <c r="AG1099" s="2"/>
      <c r="AH1099" s="2"/>
    </row>
    <row r="1100" spans="1:34" s="3" customFormat="1" x14ac:dyDescent="0.25">
      <c r="A1100"/>
      <c r="B1100"/>
      <c r="C1100" s="2"/>
      <c r="D1100" s="2"/>
      <c r="E1100" s="2"/>
      <c r="F1100" s="2"/>
      <c r="G1100" s="2"/>
      <c r="H1100" s="2"/>
      <c r="I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AA1100" s="2"/>
      <c r="AB1100" s="2"/>
      <c r="AC1100" s="2"/>
      <c r="AD1100" s="2"/>
      <c r="AE1100" s="2"/>
      <c r="AF1100" s="2"/>
      <c r="AG1100" s="2"/>
      <c r="AH1100" s="2"/>
    </row>
    <row r="1101" spans="1:34" s="3" customFormat="1" x14ac:dyDescent="0.25">
      <c r="A1101"/>
      <c r="B1101"/>
      <c r="C1101" s="2"/>
      <c r="D1101" s="2"/>
      <c r="E1101" s="2"/>
      <c r="F1101" s="2"/>
      <c r="G1101" s="2"/>
      <c r="H1101" s="2"/>
      <c r="I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AA1101" s="2"/>
      <c r="AB1101" s="2"/>
      <c r="AC1101" s="2"/>
      <c r="AD1101" s="2"/>
      <c r="AE1101" s="2"/>
      <c r="AF1101" s="2"/>
      <c r="AG1101" s="2"/>
      <c r="AH1101" s="2"/>
    </row>
    <row r="1102" spans="1:34" s="3" customFormat="1" x14ac:dyDescent="0.25">
      <c r="A1102"/>
      <c r="B1102"/>
      <c r="C1102" s="2"/>
      <c r="D1102" s="2"/>
      <c r="E1102" s="2"/>
      <c r="F1102" s="2"/>
      <c r="G1102" s="2"/>
      <c r="H1102" s="2"/>
      <c r="I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AA1102" s="2"/>
      <c r="AB1102" s="2"/>
      <c r="AC1102" s="2"/>
      <c r="AD1102" s="2"/>
      <c r="AE1102" s="2"/>
      <c r="AF1102" s="2"/>
      <c r="AG1102" s="2"/>
      <c r="AH1102" s="2"/>
    </row>
    <row r="1103" spans="1:34" s="3" customFormat="1" x14ac:dyDescent="0.25">
      <c r="A1103"/>
      <c r="B1103"/>
      <c r="C1103" s="2"/>
      <c r="D1103" s="2"/>
      <c r="E1103" s="2"/>
      <c r="F1103" s="2"/>
      <c r="G1103" s="2"/>
      <c r="H1103" s="2"/>
      <c r="I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AA1103" s="2"/>
      <c r="AB1103" s="2"/>
      <c r="AC1103" s="2"/>
      <c r="AD1103" s="2"/>
      <c r="AE1103" s="2"/>
      <c r="AF1103" s="2"/>
      <c r="AG1103" s="2"/>
      <c r="AH1103" s="2"/>
    </row>
    <row r="1104" spans="1:34" s="3" customFormat="1" x14ac:dyDescent="0.25">
      <c r="A1104"/>
      <c r="B1104"/>
      <c r="C1104" s="2"/>
      <c r="D1104" s="2"/>
      <c r="E1104" s="2"/>
      <c r="F1104" s="2"/>
      <c r="G1104" s="2"/>
      <c r="H1104" s="2"/>
      <c r="I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AA1104" s="2"/>
      <c r="AB1104" s="2"/>
      <c r="AC1104" s="2"/>
      <c r="AD1104" s="2"/>
      <c r="AE1104" s="2"/>
      <c r="AF1104" s="2"/>
      <c r="AG1104" s="2"/>
      <c r="AH1104" s="2"/>
    </row>
    <row r="1105" spans="1:34" s="3" customFormat="1" x14ac:dyDescent="0.25">
      <c r="A1105"/>
      <c r="B1105"/>
      <c r="C1105" s="2"/>
      <c r="D1105" s="2"/>
      <c r="E1105" s="2"/>
      <c r="F1105" s="2"/>
      <c r="G1105" s="2"/>
      <c r="H1105" s="2"/>
      <c r="I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AA1105" s="2"/>
      <c r="AB1105" s="2"/>
      <c r="AC1105" s="2"/>
      <c r="AD1105" s="2"/>
      <c r="AE1105" s="2"/>
      <c r="AF1105" s="2"/>
      <c r="AG1105" s="2"/>
      <c r="AH1105" s="2"/>
    </row>
    <row r="1106" spans="1:34" s="3" customFormat="1" x14ac:dyDescent="0.25">
      <c r="A1106"/>
      <c r="B1106"/>
      <c r="C1106" s="2"/>
      <c r="D1106" s="2"/>
      <c r="E1106" s="2"/>
      <c r="F1106" s="2"/>
      <c r="G1106" s="2"/>
      <c r="H1106" s="2"/>
      <c r="I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AA1106" s="2"/>
      <c r="AB1106" s="2"/>
      <c r="AC1106" s="2"/>
      <c r="AD1106" s="2"/>
      <c r="AE1106" s="2"/>
      <c r="AF1106" s="2"/>
      <c r="AG1106" s="2"/>
      <c r="AH1106" s="2"/>
    </row>
    <row r="1107" spans="1:34" s="3" customFormat="1" x14ac:dyDescent="0.25">
      <c r="A1107"/>
      <c r="B1107"/>
      <c r="C1107" s="2"/>
      <c r="D1107" s="2"/>
      <c r="E1107" s="2"/>
      <c r="F1107" s="2"/>
      <c r="G1107" s="2"/>
      <c r="H1107" s="2"/>
      <c r="I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AA1107" s="2"/>
      <c r="AB1107" s="2"/>
      <c r="AC1107" s="2"/>
      <c r="AD1107" s="2"/>
      <c r="AE1107" s="2"/>
      <c r="AF1107" s="2"/>
      <c r="AG1107" s="2"/>
      <c r="AH1107" s="2"/>
    </row>
    <row r="1108" spans="1:34" s="3" customFormat="1" x14ac:dyDescent="0.25">
      <c r="A1108"/>
      <c r="B1108"/>
      <c r="C1108" s="2"/>
      <c r="D1108" s="2"/>
      <c r="E1108" s="2"/>
      <c r="F1108" s="2"/>
      <c r="G1108" s="2"/>
      <c r="H1108" s="2"/>
      <c r="I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AA1108" s="2"/>
      <c r="AB1108" s="2"/>
      <c r="AC1108" s="2"/>
      <c r="AD1108" s="2"/>
      <c r="AE1108" s="2"/>
      <c r="AF1108" s="2"/>
      <c r="AG1108" s="2"/>
      <c r="AH1108" s="2"/>
    </row>
    <row r="1109" spans="1:34" s="3" customFormat="1" x14ac:dyDescent="0.25">
      <c r="A1109"/>
      <c r="B1109"/>
      <c r="C1109" s="2"/>
      <c r="D1109" s="2"/>
      <c r="E1109" s="2"/>
      <c r="F1109" s="2"/>
      <c r="G1109" s="2"/>
      <c r="H1109" s="2"/>
      <c r="I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AA1109" s="2"/>
      <c r="AB1109" s="2"/>
      <c r="AC1109" s="2"/>
      <c r="AD1109" s="2"/>
      <c r="AE1109" s="2"/>
      <c r="AF1109" s="2"/>
      <c r="AG1109" s="2"/>
      <c r="AH1109" s="2"/>
    </row>
    <row r="1110" spans="1:34" s="3" customFormat="1" x14ac:dyDescent="0.25">
      <c r="A1110"/>
      <c r="B1110"/>
      <c r="C1110" s="2"/>
      <c r="D1110" s="2"/>
      <c r="E1110" s="2"/>
      <c r="F1110" s="2"/>
      <c r="G1110" s="2"/>
      <c r="H1110" s="2"/>
      <c r="I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AA1110" s="2"/>
      <c r="AB1110" s="2"/>
      <c r="AC1110" s="2"/>
      <c r="AD1110" s="2"/>
      <c r="AE1110" s="2"/>
      <c r="AF1110" s="2"/>
      <c r="AG1110" s="2"/>
      <c r="AH1110" s="2"/>
    </row>
    <row r="1111" spans="1:34" s="3" customFormat="1" x14ac:dyDescent="0.25">
      <c r="A1111"/>
      <c r="B1111"/>
      <c r="C1111" s="2"/>
      <c r="D1111" s="2"/>
      <c r="E1111" s="2"/>
      <c r="F1111" s="2"/>
      <c r="G1111" s="2"/>
      <c r="H1111" s="2"/>
      <c r="I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AA1111" s="2"/>
      <c r="AB1111" s="2"/>
      <c r="AC1111" s="2"/>
      <c r="AD1111" s="2"/>
      <c r="AE1111" s="2"/>
      <c r="AF1111" s="2"/>
      <c r="AG1111" s="2"/>
      <c r="AH1111" s="2"/>
    </row>
    <row r="1112" spans="1:34" s="3" customFormat="1" x14ac:dyDescent="0.25">
      <c r="A1112"/>
      <c r="B1112"/>
      <c r="C1112" s="2"/>
      <c r="D1112" s="2"/>
      <c r="E1112" s="2"/>
      <c r="F1112" s="2"/>
      <c r="G1112" s="2"/>
      <c r="H1112" s="2"/>
      <c r="I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AA1112" s="2"/>
      <c r="AB1112" s="2"/>
      <c r="AC1112" s="2"/>
      <c r="AD1112" s="2"/>
      <c r="AE1112" s="2"/>
      <c r="AF1112" s="2"/>
      <c r="AG1112" s="2"/>
      <c r="AH1112" s="2"/>
    </row>
    <row r="1113" spans="1:34" s="3" customFormat="1" x14ac:dyDescent="0.25">
      <c r="A1113"/>
      <c r="B1113"/>
      <c r="C1113" s="2"/>
      <c r="D1113" s="2"/>
      <c r="E1113" s="2"/>
      <c r="F1113" s="2"/>
      <c r="G1113" s="2"/>
      <c r="H1113" s="2"/>
      <c r="I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AA1113" s="2"/>
      <c r="AB1113" s="2"/>
      <c r="AC1113" s="2"/>
      <c r="AD1113" s="2"/>
      <c r="AE1113" s="2"/>
      <c r="AF1113" s="2"/>
      <c r="AG1113" s="2"/>
      <c r="AH1113" s="2"/>
    </row>
    <row r="1114" spans="1:34" s="3" customFormat="1" x14ac:dyDescent="0.25">
      <c r="A1114"/>
      <c r="B1114"/>
      <c r="C1114" s="2"/>
      <c r="D1114" s="2"/>
      <c r="E1114" s="2"/>
      <c r="F1114" s="2"/>
      <c r="G1114" s="2"/>
      <c r="H1114" s="2"/>
      <c r="I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AA1114" s="2"/>
      <c r="AB1114" s="2"/>
      <c r="AC1114" s="2"/>
      <c r="AD1114" s="2"/>
      <c r="AE1114" s="2"/>
      <c r="AF1114" s="2"/>
      <c r="AG1114" s="2"/>
      <c r="AH1114" s="2"/>
    </row>
    <row r="1115" spans="1:34" s="3" customFormat="1" x14ac:dyDescent="0.25">
      <c r="A1115"/>
      <c r="B1115"/>
      <c r="C1115" s="2"/>
      <c r="D1115" s="2"/>
      <c r="E1115" s="2"/>
      <c r="F1115" s="2"/>
      <c r="G1115" s="2"/>
      <c r="H1115" s="2"/>
      <c r="I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AA1115" s="2"/>
      <c r="AB1115" s="2"/>
      <c r="AC1115" s="2"/>
      <c r="AD1115" s="2"/>
      <c r="AE1115" s="2"/>
      <c r="AF1115" s="2"/>
      <c r="AG1115" s="2"/>
      <c r="AH1115" s="2"/>
    </row>
    <row r="1116" spans="1:34" s="3" customFormat="1" x14ac:dyDescent="0.25">
      <c r="A1116"/>
      <c r="B1116"/>
      <c r="C1116" s="2"/>
      <c r="D1116" s="2"/>
      <c r="E1116" s="2"/>
      <c r="F1116" s="2"/>
      <c r="G1116" s="2"/>
      <c r="H1116" s="2"/>
      <c r="I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AA1116" s="2"/>
      <c r="AB1116" s="2"/>
      <c r="AC1116" s="2"/>
      <c r="AD1116" s="2"/>
      <c r="AE1116" s="2"/>
      <c r="AF1116" s="2"/>
      <c r="AG1116" s="2"/>
      <c r="AH1116" s="2"/>
    </row>
    <row r="1117" spans="1:34" s="3" customFormat="1" x14ac:dyDescent="0.25">
      <c r="A1117"/>
      <c r="B1117"/>
      <c r="C1117" s="2"/>
      <c r="D1117" s="2"/>
      <c r="E1117" s="2"/>
      <c r="F1117" s="2"/>
      <c r="G1117" s="2"/>
      <c r="H1117" s="2"/>
      <c r="I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AA1117" s="2"/>
      <c r="AB1117" s="2"/>
      <c r="AC1117" s="2"/>
      <c r="AD1117" s="2"/>
      <c r="AE1117" s="2"/>
      <c r="AF1117" s="2"/>
      <c r="AG1117" s="2"/>
      <c r="AH1117" s="2"/>
    </row>
    <row r="1118" spans="1:34" s="3" customFormat="1" x14ac:dyDescent="0.25">
      <c r="A1118"/>
      <c r="B1118"/>
      <c r="C1118" s="2"/>
      <c r="D1118" s="2"/>
      <c r="E1118" s="2"/>
      <c r="F1118" s="2"/>
      <c r="G1118" s="2"/>
      <c r="H1118" s="2"/>
      <c r="I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AA1118" s="2"/>
      <c r="AB1118" s="2"/>
      <c r="AC1118" s="2"/>
      <c r="AD1118" s="2"/>
      <c r="AE1118" s="2"/>
      <c r="AF1118" s="2"/>
      <c r="AG1118" s="2"/>
      <c r="AH1118" s="2"/>
    </row>
    <row r="1119" spans="1:34" s="3" customFormat="1" x14ac:dyDescent="0.25">
      <c r="A1119"/>
      <c r="B1119"/>
      <c r="C1119" s="2"/>
      <c r="D1119" s="2"/>
      <c r="E1119" s="2"/>
      <c r="F1119" s="2"/>
      <c r="G1119" s="2"/>
      <c r="H1119" s="2"/>
      <c r="I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AA1119" s="2"/>
      <c r="AB1119" s="2"/>
      <c r="AC1119" s="2"/>
      <c r="AD1119" s="2"/>
      <c r="AE1119" s="2"/>
      <c r="AF1119" s="2"/>
      <c r="AG1119" s="2"/>
      <c r="AH1119" s="2"/>
    </row>
    <row r="1120" spans="1:34" s="3" customFormat="1" x14ac:dyDescent="0.25">
      <c r="A1120"/>
      <c r="B1120"/>
      <c r="C1120" s="2"/>
      <c r="D1120" s="2"/>
      <c r="E1120" s="2"/>
      <c r="F1120" s="2"/>
      <c r="G1120" s="2"/>
      <c r="H1120" s="2"/>
      <c r="I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AA1120" s="2"/>
      <c r="AB1120" s="2"/>
      <c r="AC1120" s="2"/>
      <c r="AD1120" s="2"/>
      <c r="AE1120" s="2"/>
      <c r="AF1120" s="2"/>
      <c r="AG1120" s="2"/>
      <c r="AH1120" s="2"/>
    </row>
    <row r="1121" spans="1:34" s="3" customFormat="1" x14ac:dyDescent="0.25">
      <c r="A1121"/>
      <c r="B1121"/>
      <c r="C1121" s="2"/>
      <c r="D1121" s="2"/>
      <c r="E1121" s="2"/>
      <c r="F1121" s="2"/>
      <c r="G1121" s="2"/>
      <c r="H1121" s="2"/>
      <c r="I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AA1121" s="2"/>
      <c r="AB1121" s="2"/>
      <c r="AC1121" s="2"/>
      <c r="AD1121" s="2"/>
      <c r="AE1121" s="2"/>
      <c r="AF1121" s="2"/>
      <c r="AG1121" s="2"/>
      <c r="AH1121" s="2"/>
    </row>
    <row r="1122" spans="1:34" s="3" customFormat="1" x14ac:dyDescent="0.25">
      <c r="A1122"/>
      <c r="B1122"/>
      <c r="C1122" s="2"/>
      <c r="D1122" s="2"/>
      <c r="E1122" s="2"/>
      <c r="F1122" s="2"/>
      <c r="G1122" s="2"/>
      <c r="H1122" s="2"/>
      <c r="I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AA1122" s="2"/>
      <c r="AB1122" s="2"/>
      <c r="AC1122" s="2"/>
      <c r="AD1122" s="2"/>
      <c r="AE1122" s="2"/>
      <c r="AF1122" s="2"/>
      <c r="AG1122" s="2"/>
      <c r="AH1122" s="2"/>
    </row>
    <row r="1123" spans="1:34" s="3" customFormat="1" x14ac:dyDescent="0.25">
      <c r="A1123"/>
      <c r="B1123"/>
      <c r="C1123" s="2"/>
      <c r="D1123" s="2"/>
      <c r="E1123" s="2"/>
      <c r="F1123" s="2"/>
      <c r="G1123" s="2"/>
      <c r="H1123" s="2"/>
      <c r="I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AA1123" s="2"/>
      <c r="AB1123" s="2"/>
      <c r="AC1123" s="2"/>
      <c r="AD1123" s="2"/>
      <c r="AE1123" s="2"/>
      <c r="AF1123" s="2"/>
      <c r="AG1123" s="2"/>
      <c r="AH1123" s="2"/>
    </row>
    <row r="1124" spans="1:34" s="3" customFormat="1" x14ac:dyDescent="0.25">
      <c r="A1124"/>
      <c r="B1124"/>
      <c r="C1124" s="2"/>
      <c r="D1124" s="2"/>
      <c r="E1124" s="2"/>
      <c r="F1124" s="2"/>
      <c r="G1124" s="2"/>
      <c r="H1124" s="2"/>
      <c r="I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AA1124" s="2"/>
      <c r="AB1124" s="2"/>
      <c r="AC1124" s="2"/>
      <c r="AD1124" s="2"/>
      <c r="AE1124" s="2"/>
      <c r="AF1124" s="2"/>
      <c r="AG1124" s="2"/>
      <c r="AH1124" s="2"/>
    </row>
    <row r="1125" spans="1:34" s="3" customFormat="1" x14ac:dyDescent="0.25">
      <c r="A1125"/>
      <c r="B1125"/>
      <c r="C1125" s="2"/>
      <c r="D1125" s="2"/>
      <c r="E1125" s="2"/>
      <c r="F1125" s="2"/>
      <c r="G1125" s="2"/>
      <c r="H1125" s="2"/>
      <c r="I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AA1125" s="2"/>
      <c r="AB1125" s="2"/>
      <c r="AC1125" s="2"/>
      <c r="AD1125" s="2"/>
      <c r="AE1125" s="2"/>
      <c r="AF1125" s="2"/>
      <c r="AG1125" s="2"/>
      <c r="AH1125" s="2"/>
    </row>
    <row r="1126" spans="1:34" s="3" customFormat="1" x14ac:dyDescent="0.25">
      <c r="A1126"/>
      <c r="B1126"/>
      <c r="C1126" s="2"/>
      <c r="D1126" s="2"/>
      <c r="E1126" s="2"/>
      <c r="F1126" s="2"/>
      <c r="G1126" s="2"/>
      <c r="H1126" s="2"/>
      <c r="I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AA1126" s="2"/>
      <c r="AB1126" s="2"/>
      <c r="AC1126" s="2"/>
      <c r="AD1126" s="2"/>
      <c r="AE1126" s="2"/>
      <c r="AF1126" s="2"/>
      <c r="AG1126" s="2"/>
      <c r="AH1126" s="2"/>
    </row>
    <row r="1127" spans="1:34" s="3" customFormat="1" x14ac:dyDescent="0.25">
      <c r="A1127"/>
      <c r="B1127"/>
      <c r="C1127" s="2"/>
      <c r="D1127" s="2"/>
      <c r="E1127" s="2"/>
      <c r="F1127" s="2"/>
      <c r="G1127" s="2"/>
      <c r="H1127" s="2"/>
      <c r="I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AA1127" s="2"/>
      <c r="AB1127" s="2"/>
      <c r="AC1127" s="2"/>
      <c r="AD1127" s="2"/>
      <c r="AE1127" s="2"/>
      <c r="AF1127" s="2"/>
      <c r="AG1127" s="2"/>
      <c r="AH1127" s="2"/>
    </row>
    <row r="1128" spans="1:34" s="3" customFormat="1" x14ac:dyDescent="0.25">
      <c r="A1128"/>
      <c r="B1128"/>
      <c r="C1128" s="2"/>
      <c r="D1128" s="2"/>
      <c r="E1128" s="2"/>
      <c r="F1128" s="2"/>
      <c r="G1128" s="2"/>
      <c r="H1128" s="2"/>
      <c r="I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AA1128" s="2"/>
      <c r="AB1128" s="2"/>
      <c r="AC1128" s="2"/>
      <c r="AD1128" s="2"/>
      <c r="AE1128" s="2"/>
      <c r="AF1128" s="2"/>
      <c r="AG1128" s="2"/>
      <c r="AH1128" s="2"/>
    </row>
    <row r="1129" spans="1:34" s="3" customFormat="1" x14ac:dyDescent="0.25">
      <c r="A1129"/>
      <c r="B1129"/>
      <c r="C1129" s="2"/>
      <c r="D1129" s="2"/>
      <c r="E1129" s="2"/>
      <c r="F1129" s="2"/>
      <c r="G1129" s="2"/>
      <c r="H1129" s="2"/>
      <c r="I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AA1129" s="2"/>
      <c r="AB1129" s="2"/>
      <c r="AC1129" s="2"/>
      <c r="AD1129" s="2"/>
      <c r="AE1129" s="2"/>
      <c r="AF1129" s="2"/>
      <c r="AG1129" s="2"/>
      <c r="AH1129" s="2"/>
    </row>
    <row r="1130" spans="1:34" s="3" customFormat="1" x14ac:dyDescent="0.25">
      <c r="A1130"/>
      <c r="B1130"/>
      <c r="C1130" s="2"/>
      <c r="D1130" s="2"/>
      <c r="E1130" s="2"/>
      <c r="F1130" s="2"/>
      <c r="G1130" s="2"/>
      <c r="H1130" s="2"/>
      <c r="I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AA1130" s="2"/>
      <c r="AB1130" s="2"/>
      <c r="AC1130" s="2"/>
      <c r="AD1130" s="2"/>
      <c r="AE1130" s="2"/>
      <c r="AF1130" s="2"/>
      <c r="AG1130" s="2"/>
      <c r="AH1130" s="2"/>
    </row>
    <row r="1131" spans="1:34" s="3" customFormat="1" x14ac:dyDescent="0.25">
      <c r="A1131"/>
      <c r="B1131"/>
      <c r="C1131" s="2"/>
      <c r="D1131" s="2"/>
      <c r="E1131" s="2"/>
      <c r="F1131" s="2"/>
      <c r="G1131" s="2"/>
      <c r="H1131" s="2"/>
      <c r="I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AA1131" s="2"/>
      <c r="AB1131" s="2"/>
      <c r="AC1131" s="2"/>
      <c r="AD1131" s="2"/>
      <c r="AE1131" s="2"/>
      <c r="AF1131" s="2"/>
      <c r="AG1131" s="2"/>
      <c r="AH1131" s="2"/>
    </row>
    <row r="1132" spans="1:34" s="3" customFormat="1" x14ac:dyDescent="0.25">
      <c r="A1132"/>
      <c r="B1132"/>
      <c r="C1132" s="2"/>
      <c r="D1132" s="2"/>
      <c r="E1132" s="2"/>
      <c r="F1132" s="2"/>
      <c r="G1132" s="2"/>
      <c r="H1132" s="2"/>
      <c r="I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AA1132" s="2"/>
      <c r="AB1132" s="2"/>
      <c r="AC1132" s="2"/>
      <c r="AD1132" s="2"/>
      <c r="AE1132" s="2"/>
      <c r="AF1132" s="2"/>
      <c r="AG1132" s="2"/>
      <c r="AH1132" s="2"/>
    </row>
    <row r="1133" spans="1:34" s="3" customFormat="1" x14ac:dyDescent="0.25">
      <c r="A1133"/>
      <c r="B1133"/>
      <c r="C1133" s="2"/>
      <c r="D1133" s="2"/>
      <c r="E1133" s="2"/>
      <c r="F1133" s="2"/>
      <c r="G1133" s="2"/>
      <c r="H1133" s="2"/>
      <c r="I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AA1133" s="2"/>
      <c r="AB1133" s="2"/>
      <c r="AC1133" s="2"/>
      <c r="AD1133" s="2"/>
      <c r="AE1133" s="2"/>
      <c r="AF1133" s="2"/>
      <c r="AG1133" s="2"/>
      <c r="AH1133" s="2"/>
    </row>
    <row r="1134" spans="1:34" s="3" customFormat="1" x14ac:dyDescent="0.25">
      <c r="A1134"/>
      <c r="B1134"/>
      <c r="C1134" s="2"/>
      <c r="D1134" s="2"/>
      <c r="E1134" s="2"/>
      <c r="F1134" s="2"/>
      <c r="G1134" s="2"/>
      <c r="H1134" s="2"/>
      <c r="I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AA1134" s="2"/>
      <c r="AB1134" s="2"/>
      <c r="AC1134" s="2"/>
      <c r="AD1134" s="2"/>
      <c r="AE1134" s="2"/>
      <c r="AF1134" s="2"/>
      <c r="AG1134" s="2"/>
      <c r="AH1134" s="2"/>
    </row>
    <row r="1135" spans="1:34" s="3" customFormat="1" x14ac:dyDescent="0.25">
      <c r="A1135"/>
      <c r="B1135"/>
      <c r="C1135" s="2"/>
      <c r="D1135" s="2"/>
      <c r="E1135" s="2"/>
      <c r="F1135" s="2"/>
      <c r="G1135" s="2"/>
      <c r="H1135" s="2"/>
      <c r="I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AA1135" s="2"/>
      <c r="AB1135" s="2"/>
      <c r="AC1135" s="2"/>
      <c r="AD1135" s="2"/>
      <c r="AE1135" s="2"/>
      <c r="AF1135" s="2"/>
      <c r="AG1135" s="2"/>
      <c r="AH1135" s="2"/>
    </row>
    <row r="1136" spans="1:34" s="3" customFormat="1" x14ac:dyDescent="0.25">
      <c r="A1136"/>
      <c r="B1136"/>
      <c r="C1136" s="2"/>
      <c r="D1136" s="2"/>
      <c r="E1136" s="2"/>
      <c r="F1136" s="2"/>
      <c r="G1136" s="2"/>
      <c r="H1136" s="2"/>
      <c r="I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AA1136" s="2"/>
      <c r="AB1136" s="2"/>
      <c r="AC1136" s="2"/>
      <c r="AD1136" s="2"/>
      <c r="AE1136" s="2"/>
      <c r="AF1136" s="2"/>
      <c r="AG1136" s="2"/>
      <c r="AH1136" s="2"/>
    </row>
    <row r="1137" spans="1:34" s="3" customFormat="1" x14ac:dyDescent="0.25">
      <c r="A1137"/>
      <c r="B1137"/>
      <c r="C1137" s="2"/>
      <c r="D1137" s="2"/>
      <c r="E1137" s="2"/>
      <c r="F1137" s="2"/>
      <c r="G1137" s="2"/>
      <c r="H1137" s="2"/>
      <c r="I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AA1137" s="2"/>
      <c r="AB1137" s="2"/>
      <c r="AC1137" s="2"/>
      <c r="AD1137" s="2"/>
      <c r="AE1137" s="2"/>
      <c r="AF1137" s="2"/>
      <c r="AG1137" s="2"/>
      <c r="AH1137" s="2"/>
    </row>
    <row r="1138" spans="1:34" s="3" customFormat="1" x14ac:dyDescent="0.25">
      <c r="A1138"/>
      <c r="B1138"/>
      <c r="C1138" s="2"/>
      <c r="D1138" s="2"/>
      <c r="E1138" s="2"/>
      <c r="F1138" s="2"/>
      <c r="G1138" s="2"/>
      <c r="H1138" s="2"/>
      <c r="I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AA1138" s="2"/>
      <c r="AB1138" s="2"/>
      <c r="AC1138" s="2"/>
      <c r="AD1138" s="2"/>
      <c r="AE1138" s="2"/>
      <c r="AF1138" s="2"/>
      <c r="AG1138" s="2"/>
      <c r="AH1138" s="2"/>
    </row>
    <row r="1139" spans="1:34" s="3" customFormat="1" x14ac:dyDescent="0.25">
      <c r="A1139"/>
      <c r="B1139"/>
      <c r="C1139" s="2"/>
      <c r="D1139" s="2"/>
      <c r="E1139" s="2"/>
      <c r="F1139" s="2"/>
      <c r="G1139" s="2"/>
      <c r="H1139" s="2"/>
      <c r="I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AA1139" s="2"/>
      <c r="AB1139" s="2"/>
      <c r="AC1139" s="2"/>
      <c r="AD1139" s="2"/>
      <c r="AE1139" s="2"/>
      <c r="AF1139" s="2"/>
      <c r="AG1139" s="2"/>
      <c r="AH1139" s="2"/>
    </row>
    <row r="1140" spans="1:34" s="3" customFormat="1" x14ac:dyDescent="0.25">
      <c r="A1140"/>
      <c r="B1140"/>
      <c r="C1140" s="2"/>
      <c r="D1140" s="2"/>
      <c r="E1140" s="2"/>
      <c r="F1140" s="2"/>
      <c r="G1140" s="2"/>
      <c r="H1140" s="2"/>
      <c r="I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AA1140" s="2"/>
      <c r="AB1140" s="2"/>
      <c r="AC1140" s="2"/>
      <c r="AD1140" s="2"/>
      <c r="AE1140" s="2"/>
      <c r="AF1140" s="2"/>
      <c r="AG1140" s="2"/>
      <c r="AH1140" s="2"/>
    </row>
    <row r="1141" spans="1:34" s="3" customFormat="1" x14ac:dyDescent="0.25">
      <c r="A1141"/>
      <c r="B1141"/>
      <c r="C1141" s="2"/>
      <c r="D1141" s="2"/>
      <c r="E1141" s="2"/>
      <c r="F1141" s="2"/>
      <c r="G1141" s="2"/>
      <c r="H1141" s="2"/>
      <c r="I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AA1141" s="2"/>
      <c r="AB1141" s="2"/>
      <c r="AC1141" s="2"/>
      <c r="AD1141" s="2"/>
      <c r="AE1141" s="2"/>
      <c r="AF1141" s="2"/>
      <c r="AG1141" s="2"/>
      <c r="AH1141" s="2"/>
    </row>
    <row r="1142" spans="1:34" s="3" customFormat="1" x14ac:dyDescent="0.25">
      <c r="A1142"/>
      <c r="B1142"/>
      <c r="C1142" s="2"/>
      <c r="D1142" s="2"/>
      <c r="E1142" s="2"/>
      <c r="F1142" s="2"/>
      <c r="G1142" s="2"/>
      <c r="H1142" s="2"/>
      <c r="I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AA1142" s="2"/>
      <c r="AB1142" s="2"/>
      <c r="AC1142" s="2"/>
      <c r="AD1142" s="2"/>
      <c r="AE1142" s="2"/>
      <c r="AF1142" s="2"/>
      <c r="AG1142" s="2"/>
      <c r="AH1142" s="2"/>
    </row>
    <row r="1143" spans="1:34" s="3" customFormat="1" x14ac:dyDescent="0.25">
      <c r="A1143"/>
      <c r="B1143"/>
      <c r="C1143" s="2"/>
      <c r="D1143" s="2"/>
      <c r="E1143" s="2"/>
      <c r="F1143" s="2"/>
      <c r="G1143" s="2"/>
      <c r="H1143" s="2"/>
      <c r="I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AA1143" s="2"/>
      <c r="AB1143" s="2"/>
      <c r="AC1143" s="2"/>
      <c r="AD1143" s="2"/>
      <c r="AE1143" s="2"/>
      <c r="AF1143" s="2"/>
      <c r="AG1143" s="2"/>
      <c r="AH1143" s="2"/>
    </row>
    <row r="1144" spans="1:34" s="3" customFormat="1" x14ac:dyDescent="0.25">
      <c r="A1144"/>
      <c r="B1144"/>
      <c r="C1144" s="2"/>
      <c r="D1144" s="2"/>
      <c r="E1144" s="2"/>
      <c r="F1144" s="2"/>
      <c r="G1144" s="2"/>
      <c r="H1144" s="2"/>
      <c r="I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AA1144" s="2"/>
      <c r="AB1144" s="2"/>
      <c r="AC1144" s="2"/>
      <c r="AD1144" s="2"/>
      <c r="AE1144" s="2"/>
      <c r="AF1144" s="2"/>
      <c r="AG1144" s="2"/>
      <c r="AH1144" s="2"/>
    </row>
    <row r="1145" spans="1:34" s="3" customFormat="1" x14ac:dyDescent="0.25">
      <c r="A1145"/>
      <c r="B1145"/>
      <c r="C1145" s="2"/>
      <c r="D1145" s="2"/>
      <c r="E1145" s="2"/>
      <c r="F1145" s="2"/>
      <c r="G1145" s="2"/>
      <c r="H1145" s="2"/>
      <c r="I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AA1145" s="2"/>
      <c r="AB1145" s="2"/>
      <c r="AC1145" s="2"/>
      <c r="AD1145" s="2"/>
      <c r="AE1145" s="2"/>
      <c r="AF1145" s="2"/>
      <c r="AG1145" s="2"/>
      <c r="AH1145" s="2"/>
    </row>
    <row r="1146" spans="1:34" s="3" customFormat="1" x14ac:dyDescent="0.25">
      <c r="A1146"/>
      <c r="B1146"/>
      <c r="C1146" s="2"/>
      <c r="D1146" s="2"/>
      <c r="E1146" s="2"/>
      <c r="F1146" s="2"/>
      <c r="G1146" s="2"/>
      <c r="H1146" s="2"/>
      <c r="I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AA1146" s="2"/>
      <c r="AB1146" s="2"/>
      <c r="AC1146" s="2"/>
      <c r="AD1146" s="2"/>
      <c r="AE1146" s="2"/>
      <c r="AF1146" s="2"/>
      <c r="AG1146" s="2"/>
      <c r="AH1146" s="2"/>
    </row>
    <row r="1147" spans="1:34" s="3" customFormat="1" x14ac:dyDescent="0.25">
      <c r="A1147"/>
      <c r="B1147"/>
      <c r="C1147" s="2"/>
      <c r="D1147" s="2"/>
      <c r="E1147" s="2"/>
      <c r="F1147" s="2"/>
      <c r="G1147" s="2"/>
      <c r="H1147" s="2"/>
      <c r="I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AA1147" s="2"/>
      <c r="AB1147" s="2"/>
      <c r="AC1147" s="2"/>
      <c r="AD1147" s="2"/>
      <c r="AE1147" s="2"/>
      <c r="AF1147" s="2"/>
      <c r="AG1147" s="2"/>
      <c r="AH1147" s="2"/>
    </row>
    <row r="1148" spans="1:34" s="3" customFormat="1" x14ac:dyDescent="0.25">
      <c r="A1148"/>
      <c r="B1148"/>
      <c r="C1148" s="2"/>
      <c r="D1148" s="2"/>
      <c r="E1148" s="2"/>
      <c r="F1148" s="2"/>
      <c r="G1148" s="2"/>
      <c r="H1148" s="2"/>
      <c r="I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AA1148" s="2"/>
      <c r="AB1148" s="2"/>
      <c r="AC1148" s="2"/>
      <c r="AD1148" s="2"/>
      <c r="AE1148" s="2"/>
      <c r="AF1148" s="2"/>
      <c r="AG1148" s="2"/>
      <c r="AH1148" s="2"/>
    </row>
    <row r="1149" spans="1:34" s="3" customFormat="1" x14ac:dyDescent="0.25">
      <c r="A1149"/>
      <c r="B1149"/>
      <c r="C1149" s="2"/>
      <c r="D1149" s="2"/>
      <c r="E1149" s="2"/>
      <c r="F1149" s="2"/>
      <c r="G1149" s="2"/>
      <c r="H1149" s="2"/>
      <c r="I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AA1149" s="2"/>
      <c r="AB1149" s="2"/>
      <c r="AC1149" s="2"/>
      <c r="AD1149" s="2"/>
      <c r="AE1149" s="2"/>
      <c r="AF1149" s="2"/>
      <c r="AG1149" s="2"/>
      <c r="AH1149" s="2"/>
    </row>
    <row r="1150" spans="1:34" s="3" customFormat="1" x14ac:dyDescent="0.25">
      <c r="A1150"/>
      <c r="B1150"/>
      <c r="C1150" s="2"/>
      <c r="D1150" s="2"/>
      <c r="E1150" s="2"/>
      <c r="F1150" s="2"/>
      <c r="G1150" s="2"/>
      <c r="H1150" s="2"/>
      <c r="I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AA1150" s="2"/>
      <c r="AB1150" s="2"/>
      <c r="AC1150" s="2"/>
      <c r="AD1150" s="2"/>
      <c r="AE1150" s="2"/>
      <c r="AF1150" s="2"/>
      <c r="AG1150" s="2"/>
      <c r="AH1150" s="2"/>
    </row>
    <row r="1151" spans="1:34" s="3" customFormat="1" x14ac:dyDescent="0.25">
      <c r="A1151"/>
      <c r="B1151"/>
      <c r="C1151" s="2"/>
      <c r="D1151" s="2"/>
      <c r="E1151" s="2"/>
      <c r="F1151" s="2"/>
      <c r="G1151" s="2"/>
      <c r="H1151" s="2"/>
      <c r="I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AA1151" s="2"/>
      <c r="AB1151" s="2"/>
      <c r="AC1151" s="2"/>
      <c r="AD1151" s="2"/>
      <c r="AE1151" s="2"/>
      <c r="AF1151" s="2"/>
      <c r="AG1151" s="2"/>
      <c r="AH1151" s="2"/>
    </row>
    <row r="1152" spans="1:34" s="3" customFormat="1" x14ac:dyDescent="0.25">
      <c r="A1152"/>
      <c r="B1152"/>
      <c r="C1152" s="2"/>
      <c r="D1152" s="2"/>
      <c r="E1152" s="2"/>
      <c r="F1152" s="2"/>
      <c r="G1152" s="2"/>
      <c r="H1152" s="2"/>
      <c r="I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AA1152" s="2"/>
      <c r="AB1152" s="2"/>
      <c r="AC1152" s="2"/>
      <c r="AD1152" s="2"/>
      <c r="AE1152" s="2"/>
      <c r="AF1152" s="2"/>
      <c r="AG1152" s="2"/>
      <c r="AH1152" s="2"/>
    </row>
    <row r="1153" spans="1:34" s="3" customFormat="1" x14ac:dyDescent="0.25">
      <c r="A1153"/>
      <c r="B1153"/>
      <c r="C1153" s="2"/>
      <c r="D1153" s="2"/>
      <c r="E1153" s="2"/>
      <c r="F1153" s="2"/>
      <c r="G1153" s="2"/>
      <c r="H1153" s="2"/>
      <c r="I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AA1153" s="2"/>
      <c r="AB1153" s="2"/>
      <c r="AC1153" s="2"/>
      <c r="AD1153" s="2"/>
      <c r="AE1153" s="2"/>
      <c r="AF1153" s="2"/>
      <c r="AG1153" s="2"/>
      <c r="AH1153" s="2"/>
    </row>
    <row r="1154" spans="1:34" s="3" customFormat="1" x14ac:dyDescent="0.25">
      <c r="A1154"/>
      <c r="B1154"/>
      <c r="C1154" s="2"/>
      <c r="D1154" s="2"/>
      <c r="E1154" s="2"/>
      <c r="F1154" s="2"/>
      <c r="G1154" s="2"/>
      <c r="H1154" s="2"/>
      <c r="I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AA1154" s="2"/>
      <c r="AB1154" s="2"/>
      <c r="AC1154" s="2"/>
      <c r="AD1154" s="2"/>
      <c r="AE1154" s="2"/>
      <c r="AF1154" s="2"/>
      <c r="AG1154" s="2"/>
      <c r="AH1154" s="2"/>
    </row>
    <row r="1155" spans="1:34" s="3" customFormat="1" x14ac:dyDescent="0.25">
      <c r="A1155"/>
      <c r="B1155"/>
      <c r="C1155" s="2"/>
      <c r="D1155" s="2"/>
      <c r="E1155" s="2"/>
      <c r="F1155" s="2"/>
      <c r="G1155" s="2"/>
      <c r="H1155" s="2"/>
      <c r="I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AA1155" s="2"/>
      <c r="AB1155" s="2"/>
      <c r="AC1155" s="2"/>
      <c r="AD1155" s="2"/>
      <c r="AE1155" s="2"/>
      <c r="AF1155" s="2"/>
      <c r="AG1155" s="2"/>
      <c r="AH1155" s="2"/>
    </row>
    <row r="1156" spans="1:34" s="3" customFormat="1" x14ac:dyDescent="0.25">
      <c r="A1156"/>
      <c r="B1156"/>
      <c r="C1156" s="2"/>
      <c r="D1156" s="2"/>
      <c r="E1156" s="2"/>
      <c r="F1156" s="2"/>
      <c r="G1156" s="2"/>
      <c r="H1156" s="2"/>
      <c r="I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AA1156" s="2"/>
      <c r="AB1156" s="2"/>
      <c r="AC1156" s="2"/>
      <c r="AD1156" s="2"/>
      <c r="AE1156" s="2"/>
      <c r="AF1156" s="2"/>
      <c r="AG1156" s="2"/>
      <c r="AH1156" s="2"/>
    </row>
    <row r="1157" spans="1:34" s="3" customFormat="1" x14ac:dyDescent="0.25">
      <c r="A1157"/>
      <c r="B1157"/>
      <c r="C1157" s="2"/>
      <c r="D1157" s="2"/>
      <c r="E1157" s="2"/>
      <c r="F1157" s="2"/>
      <c r="G1157" s="2"/>
      <c r="H1157" s="2"/>
      <c r="I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AA1157" s="2"/>
      <c r="AB1157" s="2"/>
      <c r="AC1157" s="2"/>
      <c r="AD1157" s="2"/>
      <c r="AE1157" s="2"/>
      <c r="AF1157" s="2"/>
      <c r="AG1157" s="2"/>
      <c r="AH1157" s="2"/>
    </row>
    <row r="1158" spans="1:34" s="3" customFormat="1" x14ac:dyDescent="0.25">
      <c r="A1158"/>
      <c r="B1158"/>
      <c r="C1158" s="2"/>
      <c r="D1158" s="2"/>
      <c r="E1158" s="2"/>
      <c r="F1158" s="2"/>
      <c r="G1158" s="2"/>
      <c r="H1158" s="2"/>
      <c r="I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AA1158" s="2"/>
      <c r="AB1158" s="2"/>
      <c r="AC1158" s="2"/>
      <c r="AD1158" s="2"/>
      <c r="AE1158" s="2"/>
      <c r="AF1158" s="2"/>
      <c r="AG1158" s="2"/>
      <c r="AH1158" s="2"/>
    </row>
    <row r="1159" spans="1:34" s="3" customFormat="1" x14ac:dyDescent="0.25">
      <c r="A1159"/>
      <c r="B1159"/>
      <c r="C1159" s="2"/>
      <c r="D1159" s="2"/>
      <c r="E1159" s="2"/>
      <c r="F1159" s="2"/>
      <c r="G1159" s="2"/>
      <c r="H1159" s="2"/>
      <c r="I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AA1159" s="2"/>
      <c r="AB1159" s="2"/>
      <c r="AC1159" s="2"/>
      <c r="AD1159" s="2"/>
      <c r="AE1159" s="2"/>
      <c r="AF1159" s="2"/>
      <c r="AG1159" s="2"/>
      <c r="AH1159" s="2"/>
    </row>
    <row r="1160" spans="1:34" s="3" customFormat="1" x14ac:dyDescent="0.25">
      <c r="A1160"/>
      <c r="B1160"/>
      <c r="C1160" s="2"/>
      <c r="D1160" s="2"/>
      <c r="E1160" s="2"/>
      <c r="F1160" s="2"/>
      <c r="G1160" s="2"/>
      <c r="H1160" s="2"/>
      <c r="I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AA1160" s="2"/>
      <c r="AB1160" s="2"/>
      <c r="AC1160" s="2"/>
      <c r="AD1160" s="2"/>
      <c r="AE1160" s="2"/>
      <c r="AF1160" s="2"/>
      <c r="AG1160" s="2"/>
      <c r="AH1160" s="2"/>
    </row>
    <row r="1161" spans="1:34" s="3" customFormat="1" x14ac:dyDescent="0.25">
      <c r="A1161"/>
      <c r="B1161"/>
      <c r="C1161" s="2"/>
      <c r="D1161" s="2"/>
      <c r="E1161" s="2"/>
      <c r="F1161" s="2"/>
      <c r="G1161" s="2"/>
      <c r="H1161" s="2"/>
      <c r="I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AA1161" s="2"/>
      <c r="AB1161" s="2"/>
      <c r="AC1161" s="2"/>
      <c r="AD1161" s="2"/>
      <c r="AE1161" s="2"/>
      <c r="AF1161" s="2"/>
      <c r="AG1161" s="2"/>
      <c r="AH1161" s="2"/>
    </row>
    <row r="1162" spans="1:34" s="3" customFormat="1" x14ac:dyDescent="0.25">
      <c r="A1162"/>
      <c r="B1162"/>
      <c r="C1162" s="2"/>
      <c r="D1162" s="2"/>
      <c r="E1162" s="2"/>
      <c r="F1162" s="2"/>
      <c r="G1162" s="2"/>
      <c r="H1162" s="2"/>
      <c r="I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AA1162" s="2"/>
      <c r="AB1162" s="2"/>
      <c r="AC1162" s="2"/>
      <c r="AD1162" s="2"/>
      <c r="AE1162" s="2"/>
      <c r="AF1162" s="2"/>
      <c r="AG1162" s="2"/>
      <c r="AH1162" s="2"/>
    </row>
    <row r="1163" spans="1:34" s="3" customFormat="1" x14ac:dyDescent="0.25">
      <c r="A1163"/>
      <c r="B1163"/>
      <c r="C1163" s="2"/>
      <c r="D1163" s="2"/>
      <c r="E1163" s="2"/>
      <c r="F1163" s="2"/>
      <c r="G1163" s="2"/>
      <c r="H1163" s="2"/>
      <c r="I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AA1163" s="2"/>
      <c r="AB1163" s="2"/>
      <c r="AC1163" s="2"/>
      <c r="AD1163" s="2"/>
      <c r="AE1163" s="2"/>
      <c r="AF1163" s="2"/>
      <c r="AG1163" s="2"/>
      <c r="AH1163" s="2"/>
    </row>
    <row r="1164" spans="1:34" s="3" customFormat="1" x14ac:dyDescent="0.25">
      <c r="A1164"/>
      <c r="B1164"/>
      <c r="C1164" s="2"/>
      <c r="D1164" s="2"/>
      <c r="E1164" s="2"/>
      <c r="F1164" s="2"/>
      <c r="G1164" s="2"/>
      <c r="H1164" s="2"/>
      <c r="I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AA1164" s="2"/>
      <c r="AB1164" s="2"/>
      <c r="AC1164" s="2"/>
      <c r="AD1164" s="2"/>
      <c r="AE1164" s="2"/>
      <c r="AF1164" s="2"/>
      <c r="AG1164" s="2"/>
      <c r="AH1164" s="2"/>
    </row>
    <row r="1165" spans="1:34" s="3" customFormat="1" x14ac:dyDescent="0.25">
      <c r="A1165"/>
      <c r="B1165"/>
      <c r="C1165" s="2"/>
      <c r="D1165" s="2"/>
      <c r="E1165" s="2"/>
      <c r="F1165" s="2"/>
      <c r="G1165" s="2"/>
      <c r="H1165" s="2"/>
      <c r="I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AA1165" s="2"/>
      <c r="AB1165" s="2"/>
      <c r="AC1165" s="2"/>
      <c r="AD1165" s="2"/>
      <c r="AE1165" s="2"/>
      <c r="AF1165" s="2"/>
      <c r="AG1165" s="2"/>
      <c r="AH1165" s="2"/>
    </row>
    <row r="1166" spans="1:34" s="3" customFormat="1" x14ac:dyDescent="0.25">
      <c r="A1166"/>
      <c r="B1166"/>
      <c r="C1166" s="2"/>
      <c r="D1166" s="2"/>
      <c r="E1166" s="2"/>
      <c r="F1166" s="2"/>
      <c r="G1166" s="2"/>
      <c r="H1166" s="2"/>
      <c r="I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AA1166" s="2"/>
      <c r="AB1166" s="2"/>
      <c r="AC1166" s="2"/>
      <c r="AD1166" s="2"/>
      <c r="AE1166" s="2"/>
      <c r="AF1166" s="2"/>
      <c r="AG1166" s="2"/>
      <c r="AH1166" s="2"/>
    </row>
    <row r="1167" spans="1:34" s="3" customFormat="1" x14ac:dyDescent="0.25">
      <c r="A1167"/>
      <c r="B1167"/>
      <c r="C1167" s="2"/>
      <c r="D1167" s="2"/>
      <c r="E1167" s="2"/>
      <c r="F1167" s="2"/>
      <c r="G1167" s="2"/>
      <c r="H1167" s="2"/>
      <c r="I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AA1167" s="2"/>
      <c r="AB1167" s="2"/>
      <c r="AC1167" s="2"/>
      <c r="AD1167" s="2"/>
      <c r="AE1167" s="2"/>
      <c r="AF1167" s="2"/>
      <c r="AG1167" s="2"/>
      <c r="AH1167" s="2"/>
    </row>
    <row r="1168" spans="1:34" s="3" customFormat="1" x14ac:dyDescent="0.25">
      <c r="A1168"/>
      <c r="B1168"/>
      <c r="C1168" s="2"/>
      <c r="D1168" s="2"/>
      <c r="E1168" s="2"/>
      <c r="F1168" s="2"/>
      <c r="G1168" s="2"/>
      <c r="H1168" s="2"/>
      <c r="I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AA1168" s="2"/>
      <c r="AB1168" s="2"/>
      <c r="AC1168" s="2"/>
      <c r="AD1168" s="2"/>
      <c r="AE1168" s="2"/>
      <c r="AF1168" s="2"/>
      <c r="AG1168" s="2"/>
      <c r="AH1168" s="2"/>
    </row>
    <row r="1169" spans="1:34" s="3" customFormat="1" x14ac:dyDescent="0.25">
      <c r="A1169"/>
      <c r="B1169"/>
      <c r="C1169" s="2"/>
      <c r="D1169" s="2"/>
      <c r="E1169" s="2"/>
      <c r="F1169" s="2"/>
      <c r="G1169" s="2"/>
      <c r="H1169" s="2"/>
      <c r="I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AA1169" s="2"/>
      <c r="AB1169" s="2"/>
      <c r="AC1169" s="2"/>
      <c r="AD1169" s="2"/>
      <c r="AE1169" s="2"/>
      <c r="AF1169" s="2"/>
      <c r="AG1169" s="2"/>
      <c r="AH1169" s="2"/>
    </row>
    <row r="1170" spans="1:34" s="3" customFormat="1" x14ac:dyDescent="0.25">
      <c r="A1170"/>
      <c r="B1170"/>
      <c r="C1170" s="2"/>
      <c r="D1170" s="2"/>
      <c r="E1170" s="2"/>
      <c r="F1170" s="2"/>
      <c r="G1170" s="2"/>
      <c r="H1170" s="2"/>
      <c r="I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AA1170" s="2"/>
      <c r="AB1170" s="2"/>
      <c r="AC1170" s="2"/>
      <c r="AD1170" s="2"/>
      <c r="AE1170" s="2"/>
      <c r="AF1170" s="2"/>
      <c r="AG1170" s="2"/>
      <c r="AH1170" s="2"/>
    </row>
    <row r="1171" spans="1:34" s="3" customFormat="1" x14ac:dyDescent="0.25">
      <c r="A1171"/>
      <c r="B1171"/>
      <c r="C1171" s="2"/>
      <c r="D1171" s="2"/>
      <c r="E1171" s="2"/>
      <c r="F1171" s="2"/>
      <c r="G1171" s="2"/>
      <c r="H1171" s="2"/>
      <c r="I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AA1171" s="2"/>
      <c r="AB1171" s="2"/>
      <c r="AC1171" s="2"/>
      <c r="AD1171" s="2"/>
      <c r="AE1171" s="2"/>
      <c r="AF1171" s="2"/>
      <c r="AG1171" s="2"/>
      <c r="AH1171" s="2"/>
    </row>
    <row r="1172" spans="1:34" s="3" customFormat="1" x14ac:dyDescent="0.25">
      <c r="A1172"/>
      <c r="B1172"/>
      <c r="C1172" s="2"/>
      <c r="D1172" s="2"/>
      <c r="E1172" s="2"/>
      <c r="F1172" s="2"/>
      <c r="G1172" s="2"/>
      <c r="H1172" s="2"/>
      <c r="I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AA1172" s="2"/>
      <c r="AB1172" s="2"/>
      <c r="AC1172" s="2"/>
      <c r="AD1172" s="2"/>
      <c r="AE1172" s="2"/>
      <c r="AF1172" s="2"/>
      <c r="AG1172" s="2"/>
      <c r="AH1172" s="2"/>
    </row>
    <row r="1173" spans="1:34" s="3" customFormat="1" x14ac:dyDescent="0.25">
      <c r="A1173"/>
      <c r="B1173"/>
      <c r="C1173" s="2"/>
      <c r="D1173" s="2"/>
      <c r="E1173" s="2"/>
      <c r="F1173" s="2"/>
      <c r="G1173" s="2"/>
      <c r="H1173" s="2"/>
      <c r="I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AA1173" s="2"/>
      <c r="AB1173" s="2"/>
      <c r="AC1173" s="2"/>
      <c r="AD1173" s="2"/>
      <c r="AE1173" s="2"/>
      <c r="AF1173" s="2"/>
      <c r="AG1173" s="2"/>
      <c r="AH1173" s="2"/>
    </row>
    <row r="1174" spans="1:34" s="3" customFormat="1" x14ac:dyDescent="0.25">
      <c r="A1174"/>
      <c r="B1174"/>
      <c r="C1174" s="2"/>
      <c r="D1174" s="2"/>
      <c r="E1174" s="2"/>
      <c r="F1174" s="2"/>
      <c r="G1174" s="2"/>
      <c r="H1174" s="2"/>
      <c r="I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AA1174" s="2"/>
      <c r="AB1174" s="2"/>
      <c r="AC1174" s="2"/>
      <c r="AD1174" s="2"/>
      <c r="AE1174" s="2"/>
      <c r="AF1174" s="2"/>
      <c r="AG1174" s="2"/>
      <c r="AH1174" s="2"/>
    </row>
    <row r="1175" spans="1:34" s="3" customFormat="1" x14ac:dyDescent="0.25">
      <c r="A1175"/>
      <c r="B1175"/>
      <c r="C1175" s="2"/>
      <c r="D1175" s="2"/>
      <c r="E1175" s="2"/>
      <c r="F1175" s="2"/>
      <c r="G1175" s="2"/>
      <c r="H1175" s="2"/>
      <c r="I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AA1175" s="2"/>
      <c r="AB1175" s="2"/>
      <c r="AC1175" s="2"/>
      <c r="AD1175" s="2"/>
      <c r="AE1175" s="2"/>
      <c r="AF1175" s="2"/>
      <c r="AG1175" s="2"/>
      <c r="AH1175" s="2"/>
    </row>
    <row r="1176" spans="1:34" s="3" customFormat="1" x14ac:dyDescent="0.25">
      <c r="A1176"/>
      <c r="B1176"/>
      <c r="C1176" s="2"/>
      <c r="D1176" s="2"/>
      <c r="E1176" s="2"/>
      <c r="F1176" s="2"/>
      <c r="G1176" s="2"/>
      <c r="H1176" s="2"/>
      <c r="I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AA1176" s="2"/>
      <c r="AB1176" s="2"/>
      <c r="AC1176" s="2"/>
      <c r="AD1176" s="2"/>
      <c r="AE1176" s="2"/>
      <c r="AF1176" s="2"/>
      <c r="AG1176" s="2"/>
      <c r="AH1176" s="2"/>
    </row>
    <row r="1177" spans="1:34" s="3" customFormat="1" x14ac:dyDescent="0.25">
      <c r="A1177"/>
      <c r="B1177"/>
      <c r="C1177" s="2"/>
      <c r="D1177" s="2"/>
      <c r="E1177" s="2"/>
      <c r="F1177" s="2"/>
      <c r="G1177" s="2"/>
      <c r="H1177" s="2"/>
      <c r="I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AA1177" s="2"/>
      <c r="AB1177" s="2"/>
      <c r="AC1177" s="2"/>
      <c r="AD1177" s="2"/>
      <c r="AE1177" s="2"/>
      <c r="AF1177" s="2"/>
      <c r="AG1177" s="2"/>
      <c r="AH1177" s="2"/>
    </row>
    <row r="1178" spans="1:34" s="3" customFormat="1" x14ac:dyDescent="0.25">
      <c r="A1178"/>
      <c r="B1178"/>
      <c r="C1178" s="2"/>
      <c r="D1178" s="2"/>
      <c r="E1178" s="2"/>
      <c r="F1178" s="2"/>
      <c r="G1178" s="2"/>
      <c r="H1178" s="2"/>
      <c r="I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AA1178" s="2"/>
      <c r="AB1178" s="2"/>
      <c r="AC1178" s="2"/>
      <c r="AD1178" s="2"/>
      <c r="AE1178" s="2"/>
      <c r="AF1178" s="2"/>
      <c r="AG1178" s="2"/>
      <c r="AH1178" s="2"/>
    </row>
    <row r="1179" spans="1:34" s="3" customFormat="1" x14ac:dyDescent="0.25">
      <c r="A1179"/>
      <c r="B1179"/>
      <c r="C1179" s="2"/>
      <c r="D1179" s="2"/>
      <c r="E1179" s="2"/>
      <c r="F1179" s="2"/>
      <c r="G1179" s="2"/>
      <c r="H1179" s="2"/>
      <c r="I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AA1179" s="2"/>
      <c r="AB1179" s="2"/>
      <c r="AC1179" s="2"/>
      <c r="AD1179" s="2"/>
      <c r="AE1179" s="2"/>
      <c r="AF1179" s="2"/>
      <c r="AG1179" s="2"/>
      <c r="AH1179" s="2"/>
    </row>
    <row r="1180" spans="1:34" s="3" customFormat="1" x14ac:dyDescent="0.25">
      <c r="A1180"/>
      <c r="B1180"/>
      <c r="C1180" s="2"/>
      <c r="D1180" s="2"/>
      <c r="E1180" s="2"/>
      <c r="F1180" s="2"/>
      <c r="G1180" s="2"/>
      <c r="H1180" s="2"/>
      <c r="I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AA1180" s="2"/>
      <c r="AB1180" s="2"/>
      <c r="AC1180" s="2"/>
      <c r="AD1180" s="2"/>
      <c r="AE1180" s="2"/>
      <c r="AF1180" s="2"/>
      <c r="AG1180" s="2"/>
      <c r="AH1180" s="2"/>
    </row>
    <row r="1181" spans="1:34" s="3" customFormat="1" x14ac:dyDescent="0.25">
      <c r="A1181"/>
      <c r="B1181"/>
      <c r="C1181" s="2"/>
      <c r="D1181" s="2"/>
      <c r="E1181" s="2"/>
      <c r="F1181" s="2"/>
      <c r="G1181" s="2"/>
      <c r="H1181" s="2"/>
      <c r="I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AA1181" s="2"/>
      <c r="AB1181" s="2"/>
      <c r="AC1181" s="2"/>
      <c r="AD1181" s="2"/>
      <c r="AE1181" s="2"/>
      <c r="AF1181" s="2"/>
      <c r="AG1181" s="2"/>
      <c r="AH1181" s="2"/>
    </row>
    <row r="1182" spans="1:34" s="3" customFormat="1" x14ac:dyDescent="0.25">
      <c r="A1182"/>
      <c r="B1182"/>
      <c r="C1182" s="2"/>
      <c r="D1182" s="2"/>
      <c r="E1182" s="2"/>
      <c r="F1182" s="2"/>
      <c r="G1182" s="2"/>
      <c r="H1182" s="2"/>
      <c r="I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AA1182" s="2"/>
      <c r="AB1182" s="2"/>
      <c r="AC1182" s="2"/>
      <c r="AD1182" s="2"/>
      <c r="AE1182" s="2"/>
      <c r="AF1182" s="2"/>
      <c r="AG1182" s="2"/>
      <c r="AH1182" s="2"/>
    </row>
    <row r="1183" spans="1:34" s="3" customFormat="1" x14ac:dyDescent="0.25">
      <c r="A1183"/>
      <c r="B1183"/>
      <c r="C1183" s="2"/>
      <c r="D1183" s="2"/>
      <c r="E1183" s="2"/>
      <c r="F1183" s="2"/>
      <c r="G1183" s="2"/>
      <c r="H1183" s="2"/>
      <c r="I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AA1183" s="2"/>
      <c r="AB1183" s="2"/>
      <c r="AC1183" s="2"/>
      <c r="AD1183" s="2"/>
      <c r="AE1183" s="2"/>
      <c r="AF1183" s="2"/>
      <c r="AG1183" s="2"/>
      <c r="AH1183" s="2"/>
    </row>
    <row r="1184" spans="1:34" s="3" customFormat="1" x14ac:dyDescent="0.25">
      <c r="A1184"/>
      <c r="B1184"/>
      <c r="C1184" s="2"/>
      <c r="D1184" s="2"/>
      <c r="E1184" s="2"/>
      <c r="F1184" s="2"/>
      <c r="G1184" s="2"/>
      <c r="H1184" s="2"/>
      <c r="I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AA1184" s="2"/>
      <c r="AB1184" s="2"/>
      <c r="AC1184" s="2"/>
      <c r="AD1184" s="2"/>
      <c r="AE1184" s="2"/>
      <c r="AF1184" s="2"/>
      <c r="AG1184" s="2"/>
      <c r="AH1184" s="2"/>
    </row>
    <row r="1185" spans="1:34" s="3" customFormat="1" x14ac:dyDescent="0.25">
      <c r="A1185"/>
      <c r="B1185"/>
      <c r="C1185" s="2"/>
      <c r="D1185" s="2"/>
      <c r="E1185" s="2"/>
      <c r="F1185" s="2"/>
      <c r="G1185" s="2"/>
      <c r="H1185" s="2"/>
      <c r="I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AA1185" s="2"/>
      <c r="AB1185" s="2"/>
      <c r="AC1185" s="2"/>
      <c r="AD1185" s="2"/>
      <c r="AE1185" s="2"/>
      <c r="AF1185" s="2"/>
      <c r="AG1185" s="2"/>
      <c r="AH1185" s="2"/>
    </row>
    <row r="1186" spans="1:34" s="3" customFormat="1" x14ac:dyDescent="0.25">
      <c r="A1186"/>
      <c r="B1186"/>
      <c r="C1186" s="2"/>
      <c r="D1186" s="2"/>
      <c r="E1186" s="2"/>
      <c r="F1186" s="2"/>
      <c r="G1186" s="2"/>
      <c r="H1186" s="2"/>
      <c r="I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AA1186" s="2"/>
      <c r="AB1186" s="2"/>
      <c r="AC1186" s="2"/>
      <c r="AD1186" s="2"/>
      <c r="AE1186" s="2"/>
      <c r="AF1186" s="2"/>
      <c r="AG1186" s="2"/>
      <c r="AH1186" s="2"/>
    </row>
    <row r="1187" spans="1:34" s="3" customFormat="1" x14ac:dyDescent="0.25">
      <c r="A1187"/>
      <c r="B1187"/>
      <c r="C1187" s="2"/>
      <c r="D1187" s="2"/>
      <c r="E1187" s="2"/>
      <c r="F1187" s="2"/>
      <c r="G1187" s="2"/>
      <c r="H1187" s="2"/>
      <c r="I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AA1187" s="2"/>
      <c r="AB1187" s="2"/>
      <c r="AC1187" s="2"/>
      <c r="AD1187" s="2"/>
      <c r="AE1187" s="2"/>
      <c r="AF1187" s="2"/>
      <c r="AG1187" s="2"/>
      <c r="AH1187" s="2"/>
    </row>
    <row r="1188" spans="1:34" s="3" customFormat="1" x14ac:dyDescent="0.25">
      <c r="A1188"/>
      <c r="B1188"/>
      <c r="C1188" s="2"/>
      <c r="D1188" s="2"/>
      <c r="E1188" s="2"/>
      <c r="F1188" s="2"/>
      <c r="G1188" s="2"/>
      <c r="H1188" s="2"/>
      <c r="I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AA1188" s="2"/>
      <c r="AB1188" s="2"/>
      <c r="AC1188" s="2"/>
      <c r="AD1188" s="2"/>
      <c r="AE1188" s="2"/>
      <c r="AF1188" s="2"/>
      <c r="AG1188" s="2"/>
      <c r="AH1188" s="2"/>
    </row>
    <row r="1189" spans="1:34" s="3" customFormat="1" x14ac:dyDescent="0.25">
      <c r="A1189"/>
      <c r="B1189"/>
      <c r="C1189" s="2"/>
      <c r="D1189" s="2"/>
      <c r="E1189" s="2"/>
      <c r="F1189" s="2"/>
      <c r="G1189" s="2"/>
      <c r="H1189" s="2"/>
      <c r="I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AA1189" s="2"/>
      <c r="AB1189" s="2"/>
      <c r="AC1189" s="2"/>
      <c r="AD1189" s="2"/>
      <c r="AE1189" s="2"/>
      <c r="AF1189" s="2"/>
      <c r="AG1189" s="2"/>
      <c r="AH1189" s="2"/>
    </row>
    <row r="1190" spans="1:34" s="3" customFormat="1" x14ac:dyDescent="0.25">
      <c r="A1190"/>
      <c r="B1190"/>
      <c r="C1190" s="2"/>
      <c r="D1190" s="2"/>
      <c r="E1190" s="2"/>
      <c r="F1190" s="2"/>
      <c r="G1190" s="2"/>
      <c r="H1190" s="2"/>
      <c r="I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AA1190" s="2"/>
      <c r="AB1190" s="2"/>
      <c r="AC1190" s="2"/>
      <c r="AD1190" s="2"/>
      <c r="AE1190" s="2"/>
      <c r="AF1190" s="2"/>
      <c r="AG1190" s="2"/>
      <c r="AH1190" s="2"/>
    </row>
    <row r="1191" spans="1:34" s="3" customFormat="1" x14ac:dyDescent="0.25">
      <c r="A1191"/>
      <c r="B1191"/>
      <c r="C1191" s="2"/>
      <c r="D1191" s="2"/>
      <c r="E1191" s="2"/>
      <c r="F1191" s="2"/>
      <c r="G1191" s="2"/>
      <c r="H1191" s="2"/>
      <c r="I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AA1191" s="2"/>
      <c r="AB1191" s="2"/>
      <c r="AC1191" s="2"/>
      <c r="AD1191" s="2"/>
      <c r="AE1191" s="2"/>
      <c r="AF1191" s="2"/>
      <c r="AG1191" s="2"/>
      <c r="AH1191" s="2"/>
    </row>
    <row r="1192" spans="1:34" s="3" customFormat="1" x14ac:dyDescent="0.25">
      <c r="A1192"/>
      <c r="B1192"/>
      <c r="C1192" s="2"/>
      <c r="D1192" s="2"/>
      <c r="E1192" s="2"/>
      <c r="F1192" s="2"/>
      <c r="G1192" s="2"/>
      <c r="H1192" s="2"/>
      <c r="I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AA1192" s="2"/>
      <c r="AB1192" s="2"/>
      <c r="AC1192" s="2"/>
      <c r="AD1192" s="2"/>
      <c r="AE1192" s="2"/>
      <c r="AF1192" s="2"/>
      <c r="AG1192" s="2"/>
      <c r="AH1192" s="2"/>
    </row>
    <row r="1193" spans="1:34" s="3" customFormat="1" x14ac:dyDescent="0.25">
      <c r="A1193"/>
      <c r="B1193"/>
      <c r="C1193" s="2"/>
      <c r="D1193" s="2"/>
      <c r="E1193" s="2"/>
      <c r="F1193" s="2"/>
      <c r="G1193" s="2"/>
      <c r="H1193" s="2"/>
      <c r="I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AA1193" s="2"/>
      <c r="AB1193" s="2"/>
      <c r="AC1193" s="2"/>
      <c r="AD1193" s="2"/>
      <c r="AE1193" s="2"/>
      <c r="AF1193" s="2"/>
      <c r="AG1193" s="2"/>
      <c r="AH1193" s="2"/>
    </row>
    <row r="1194" spans="1:34" s="3" customFormat="1" x14ac:dyDescent="0.25">
      <c r="A1194"/>
      <c r="B1194"/>
      <c r="C1194" s="2"/>
      <c r="D1194" s="2"/>
      <c r="E1194" s="2"/>
      <c r="F1194" s="2"/>
      <c r="G1194" s="2"/>
      <c r="H1194" s="2"/>
      <c r="I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AA1194" s="2"/>
      <c r="AB1194" s="2"/>
      <c r="AC1194" s="2"/>
      <c r="AD1194" s="2"/>
      <c r="AE1194" s="2"/>
      <c r="AF1194" s="2"/>
      <c r="AG1194" s="2"/>
      <c r="AH1194" s="2"/>
    </row>
    <row r="1195" spans="1:34" s="3" customFormat="1" x14ac:dyDescent="0.25">
      <c r="A1195"/>
      <c r="B1195"/>
      <c r="C1195" s="2"/>
      <c r="D1195" s="2"/>
      <c r="E1195" s="2"/>
      <c r="F1195" s="2"/>
      <c r="G1195" s="2"/>
      <c r="H1195" s="2"/>
      <c r="I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AA1195" s="2"/>
      <c r="AB1195" s="2"/>
      <c r="AC1195" s="2"/>
      <c r="AD1195" s="2"/>
      <c r="AE1195" s="2"/>
      <c r="AF1195" s="2"/>
      <c r="AG1195" s="2"/>
      <c r="AH1195" s="2"/>
    </row>
    <row r="1196" spans="1:34" s="3" customFormat="1" x14ac:dyDescent="0.25">
      <c r="A1196"/>
      <c r="B1196"/>
      <c r="C1196" s="2"/>
      <c r="D1196" s="2"/>
      <c r="E1196" s="2"/>
      <c r="F1196" s="2"/>
      <c r="G1196" s="2"/>
      <c r="H1196" s="2"/>
      <c r="I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AA1196" s="2"/>
      <c r="AB1196" s="2"/>
      <c r="AC1196" s="2"/>
      <c r="AD1196" s="2"/>
      <c r="AE1196" s="2"/>
      <c r="AF1196" s="2"/>
      <c r="AG1196" s="2"/>
      <c r="AH1196" s="2"/>
    </row>
    <row r="1197" spans="1:34" s="3" customFormat="1" x14ac:dyDescent="0.25">
      <c r="A1197"/>
      <c r="B1197"/>
      <c r="C1197" s="2"/>
      <c r="D1197" s="2"/>
      <c r="E1197" s="2"/>
      <c r="F1197" s="2"/>
      <c r="G1197" s="2"/>
      <c r="H1197" s="2"/>
      <c r="I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AA1197" s="2"/>
      <c r="AB1197" s="2"/>
      <c r="AC1197" s="2"/>
      <c r="AD1197" s="2"/>
      <c r="AE1197" s="2"/>
      <c r="AF1197" s="2"/>
      <c r="AG1197" s="2"/>
      <c r="AH1197" s="2"/>
    </row>
    <row r="1198" spans="1:34" s="3" customFormat="1" x14ac:dyDescent="0.25">
      <c r="A1198"/>
      <c r="B1198"/>
      <c r="C1198" s="2"/>
      <c r="D1198" s="2"/>
      <c r="E1198" s="2"/>
      <c r="F1198" s="2"/>
      <c r="G1198" s="2"/>
      <c r="H1198" s="2"/>
      <c r="I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AA1198" s="2"/>
      <c r="AB1198" s="2"/>
      <c r="AC1198" s="2"/>
      <c r="AD1198" s="2"/>
      <c r="AE1198" s="2"/>
      <c r="AF1198" s="2"/>
      <c r="AG1198" s="2"/>
      <c r="AH1198" s="2"/>
    </row>
    <row r="1199" spans="1:34" s="3" customFormat="1" x14ac:dyDescent="0.25">
      <c r="A1199"/>
      <c r="B1199"/>
      <c r="C1199" s="2"/>
      <c r="D1199" s="2"/>
      <c r="E1199" s="2"/>
      <c r="F1199" s="2"/>
      <c r="G1199" s="2"/>
      <c r="H1199" s="2"/>
      <c r="I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AA1199" s="2"/>
      <c r="AB1199" s="2"/>
      <c r="AC1199" s="2"/>
      <c r="AD1199" s="2"/>
      <c r="AE1199" s="2"/>
      <c r="AF1199" s="2"/>
      <c r="AG1199" s="2"/>
      <c r="AH1199" s="2"/>
    </row>
    <row r="1200" spans="1:34" s="3" customFormat="1" x14ac:dyDescent="0.25">
      <c r="A1200"/>
      <c r="B1200"/>
      <c r="C1200" s="2"/>
      <c r="D1200" s="2"/>
      <c r="E1200" s="2"/>
      <c r="F1200" s="2"/>
      <c r="G1200" s="2"/>
      <c r="H1200" s="2"/>
      <c r="I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AA1200" s="2"/>
      <c r="AB1200" s="2"/>
      <c r="AC1200" s="2"/>
      <c r="AD1200" s="2"/>
      <c r="AE1200" s="2"/>
      <c r="AF1200" s="2"/>
      <c r="AG1200" s="2"/>
      <c r="AH1200" s="2"/>
    </row>
    <row r="1201" spans="1:34" s="3" customFormat="1" x14ac:dyDescent="0.25">
      <c r="A1201"/>
      <c r="B1201"/>
      <c r="C1201" s="2"/>
      <c r="D1201" s="2"/>
      <c r="E1201" s="2"/>
      <c r="F1201" s="2"/>
      <c r="G1201" s="2"/>
      <c r="H1201" s="2"/>
      <c r="I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AA1201" s="2"/>
      <c r="AB1201" s="2"/>
      <c r="AC1201" s="2"/>
      <c r="AD1201" s="2"/>
      <c r="AE1201" s="2"/>
      <c r="AF1201" s="2"/>
      <c r="AG1201" s="2"/>
      <c r="AH1201" s="2"/>
    </row>
    <row r="1202" spans="1:34" s="3" customFormat="1" x14ac:dyDescent="0.25">
      <c r="A1202"/>
      <c r="B1202"/>
      <c r="C1202" s="2"/>
      <c r="D1202" s="2"/>
      <c r="E1202" s="2"/>
      <c r="F1202" s="2"/>
      <c r="G1202" s="2"/>
      <c r="H1202" s="2"/>
      <c r="I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AA1202" s="2"/>
      <c r="AB1202" s="2"/>
      <c r="AC1202" s="2"/>
      <c r="AD1202" s="2"/>
      <c r="AE1202" s="2"/>
      <c r="AF1202" s="2"/>
      <c r="AG1202" s="2"/>
      <c r="AH1202" s="2"/>
    </row>
    <row r="1203" spans="1:34" s="3" customFormat="1" x14ac:dyDescent="0.25">
      <c r="A1203"/>
      <c r="B1203"/>
      <c r="C1203" s="2"/>
      <c r="D1203" s="2"/>
      <c r="E1203" s="2"/>
      <c r="F1203" s="2"/>
      <c r="G1203" s="2"/>
      <c r="H1203" s="2"/>
      <c r="I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AA1203" s="2"/>
      <c r="AB1203" s="2"/>
      <c r="AC1203" s="2"/>
      <c r="AD1203" s="2"/>
      <c r="AE1203" s="2"/>
      <c r="AF1203" s="2"/>
      <c r="AG1203" s="2"/>
      <c r="AH1203" s="2"/>
    </row>
    <row r="1204" spans="1:34" s="3" customFormat="1" x14ac:dyDescent="0.25">
      <c r="A1204"/>
      <c r="B1204"/>
      <c r="C1204" s="2"/>
      <c r="D1204" s="2"/>
      <c r="E1204" s="2"/>
      <c r="F1204" s="2"/>
      <c r="G1204" s="2"/>
      <c r="H1204" s="2"/>
      <c r="I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AA1204" s="2"/>
      <c r="AB1204" s="2"/>
      <c r="AC1204" s="2"/>
      <c r="AD1204" s="2"/>
      <c r="AE1204" s="2"/>
      <c r="AF1204" s="2"/>
      <c r="AG1204" s="2"/>
      <c r="AH1204" s="2"/>
    </row>
    <row r="1205" spans="1:34" s="3" customFormat="1" x14ac:dyDescent="0.25">
      <c r="A1205"/>
      <c r="B1205"/>
      <c r="C1205" s="2"/>
      <c r="D1205" s="2"/>
      <c r="E1205" s="2"/>
      <c r="F1205" s="2"/>
      <c r="G1205" s="2"/>
      <c r="H1205" s="2"/>
      <c r="I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AA1205" s="2"/>
      <c r="AB1205" s="2"/>
      <c r="AC1205" s="2"/>
      <c r="AD1205" s="2"/>
      <c r="AE1205" s="2"/>
      <c r="AF1205" s="2"/>
      <c r="AG1205" s="2"/>
      <c r="AH1205" s="2"/>
    </row>
    <row r="1206" spans="1:34" s="3" customFormat="1" x14ac:dyDescent="0.25">
      <c r="A1206"/>
      <c r="B1206"/>
      <c r="C1206" s="2"/>
      <c r="D1206" s="2"/>
      <c r="E1206" s="2"/>
      <c r="F1206" s="2"/>
      <c r="G1206" s="2"/>
      <c r="H1206" s="2"/>
      <c r="I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AA1206" s="2"/>
      <c r="AB1206" s="2"/>
      <c r="AC1206" s="2"/>
      <c r="AD1206" s="2"/>
      <c r="AE1206" s="2"/>
      <c r="AF1206" s="2"/>
      <c r="AG1206" s="2"/>
      <c r="AH1206" s="2"/>
    </row>
    <row r="1207" spans="1:34" s="3" customFormat="1" x14ac:dyDescent="0.25">
      <c r="A1207"/>
      <c r="B1207"/>
      <c r="C1207" s="2"/>
      <c r="D1207" s="2"/>
      <c r="E1207" s="2"/>
      <c r="F1207" s="2"/>
      <c r="G1207" s="2"/>
      <c r="H1207" s="2"/>
      <c r="I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AA1207" s="2"/>
      <c r="AB1207" s="2"/>
      <c r="AC1207" s="2"/>
      <c r="AD1207" s="2"/>
      <c r="AE1207" s="2"/>
      <c r="AF1207" s="2"/>
      <c r="AG1207" s="2"/>
      <c r="AH1207" s="2"/>
    </row>
    <row r="1208" spans="1:34" s="3" customFormat="1" x14ac:dyDescent="0.25">
      <c r="A1208"/>
      <c r="B1208"/>
      <c r="C1208" s="2"/>
      <c r="D1208" s="2"/>
      <c r="E1208" s="2"/>
      <c r="F1208" s="2"/>
      <c r="G1208" s="2"/>
      <c r="H1208" s="2"/>
      <c r="I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AA1208" s="2"/>
      <c r="AB1208" s="2"/>
      <c r="AC1208" s="2"/>
      <c r="AD1208" s="2"/>
      <c r="AE1208" s="2"/>
      <c r="AF1208" s="2"/>
      <c r="AG1208" s="2"/>
      <c r="AH1208" s="2"/>
    </row>
    <row r="1209" spans="1:34" s="3" customFormat="1" x14ac:dyDescent="0.25">
      <c r="A1209"/>
      <c r="B1209"/>
      <c r="C1209" s="2"/>
      <c r="D1209" s="2"/>
      <c r="E1209" s="2"/>
      <c r="F1209" s="2"/>
      <c r="G1209" s="2"/>
      <c r="H1209" s="2"/>
      <c r="I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AA1209" s="2"/>
      <c r="AB1209" s="2"/>
      <c r="AC1209" s="2"/>
      <c r="AD1209" s="2"/>
      <c r="AE1209" s="2"/>
      <c r="AF1209" s="2"/>
      <c r="AG1209" s="2"/>
      <c r="AH1209" s="2"/>
    </row>
    <row r="1210" spans="1:34" s="3" customFormat="1" x14ac:dyDescent="0.25">
      <c r="A1210"/>
      <c r="B1210"/>
      <c r="C1210" s="2"/>
      <c r="D1210" s="2"/>
      <c r="E1210" s="2"/>
      <c r="F1210" s="2"/>
      <c r="G1210" s="2"/>
      <c r="H1210" s="2"/>
      <c r="I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AA1210" s="2"/>
      <c r="AB1210" s="2"/>
      <c r="AC1210" s="2"/>
      <c r="AD1210" s="2"/>
      <c r="AE1210" s="2"/>
      <c r="AF1210" s="2"/>
      <c r="AG1210" s="2"/>
      <c r="AH1210" s="2"/>
    </row>
    <row r="1211" spans="1:34" s="3" customFormat="1" x14ac:dyDescent="0.25">
      <c r="A1211"/>
      <c r="B1211"/>
      <c r="C1211" s="2"/>
      <c r="D1211" s="2"/>
      <c r="E1211" s="2"/>
      <c r="F1211" s="2"/>
      <c r="G1211" s="2"/>
      <c r="H1211" s="2"/>
      <c r="I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AA1211" s="2"/>
      <c r="AB1211" s="2"/>
      <c r="AC1211" s="2"/>
      <c r="AD1211" s="2"/>
      <c r="AE1211" s="2"/>
      <c r="AF1211" s="2"/>
      <c r="AG1211" s="2"/>
      <c r="AH1211" s="2"/>
    </row>
    <row r="1212" spans="1:34" s="3" customFormat="1" x14ac:dyDescent="0.25">
      <c r="A1212"/>
      <c r="B1212"/>
      <c r="C1212" s="2"/>
      <c r="D1212" s="2"/>
      <c r="E1212" s="2"/>
      <c r="F1212" s="2"/>
      <c r="G1212" s="2"/>
      <c r="H1212" s="2"/>
      <c r="I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AA1212" s="2"/>
      <c r="AB1212" s="2"/>
      <c r="AC1212" s="2"/>
      <c r="AD1212" s="2"/>
      <c r="AE1212" s="2"/>
      <c r="AF1212" s="2"/>
      <c r="AG1212" s="2"/>
      <c r="AH1212" s="2"/>
    </row>
    <row r="1213" spans="1:34" s="3" customFormat="1" x14ac:dyDescent="0.25">
      <c r="A1213"/>
      <c r="B1213"/>
      <c r="C1213" s="2"/>
      <c r="D1213" s="2"/>
      <c r="E1213" s="2"/>
      <c r="F1213" s="2"/>
      <c r="G1213" s="2"/>
      <c r="H1213" s="2"/>
      <c r="I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AA1213" s="2"/>
      <c r="AB1213" s="2"/>
      <c r="AC1213" s="2"/>
      <c r="AD1213" s="2"/>
      <c r="AE1213" s="2"/>
      <c r="AF1213" s="2"/>
      <c r="AG1213" s="2"/>
      <c r="AH1213" s="2"/>
    </row>
    <row r="1214" spans="1:34" s="3" customFormat="1" x14ac:dyDescent="0.25">
      <c r="A1214"/>
      <c r="B1214"/>
      <c r="C1214" s="2"/>
      <c r="D1214" s="2"/>
      <c r="E1214" s="2"/>
      <c r="F1214" s="2"/>
      <c r="G1214" s="2"/>
      <c r="H1214" s="2"/>
      <c r="I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AA1214" s="2"/>
      <c r="AB1214" s="2"/>
      <c r="AC1214" s="2"/>
      <c r="AD1214" s="2"/>
      <c r="AE1214" s="2"/>
      <c r="AF1214" s="2"/>
      <c r="AG1214" s="2"/>
      <c r="AH1214" s="2"/>
    </row>
    <row r="1215" spans="1:34" s="3" customFormat="1" x14ac:dyDescent="0.25">
      <c r="A1215"/>
      <c r="B1215"/>
      <c r="C1215" s="2"/>
      <c r="D1215" s="2"/>
      <c r="E1215" s="2"/>
      <c r="F1215" s="2"/>
      <c r="G1215" s="2"/>
      <c r="H1215" s="2"/>
      <c r="I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AA1215" s="2"/>
      <c r="AB1215" s="2"/>
      <c r="AC1215" s="2"/>
      <c r="AD1215" s="2"/>
      <c r="AE1215" s="2"/>
      <c r="AF1215" s="2"/>
      <c r="AG1215" s="2"/>
      <c r="AH1215" s="2"/>
    </row>
    <row r="1216" spans="1:34" s="3" customFormat="1" x14ac:dyDescent="0.25">
      <c r="A1216"/>
      <c r="B1216"/>
      <c r="C1216" s="2"/>
      <c r="D1216" s="2"/>
      <c r="E1216" s="2"/>
      <c r="F1216" s="2"/>
      <c r="G1216" s="2"/>
      <c r="H1216" s="2"/>
      <c r="I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AA1216" s="2"/>
      <c r="AB1216" s="2"/>
      <c r="AC1216" s="2"/>
      <c r="AD1216" s="2"/>
      <c r="AE1216" s="2"/>
      <c r="AF1216" s="2"/>
      <c r="AG1216" s="2"/>
      <c r="AH1216" s="2"/>
    </row>
    <row r="1217" spans="1:34" s="3" customFormat="1" x14ac:dyDescent="0.25">
      <c r="A1217"/>
      <c r="B1217"/>
      <c r="C1217" s="2"/>
      <c r="D1217" s="2"/>
      <c r="E1217" s="2"/>
      <c r="F1217" s="2"/>
      <c r="G1217" s="2"/>
      <c r="H1217" s="2"/>
      <c r="I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AA1217" s="2"/>
      <c r="AB1217" s="2"/>
      <c r="AC1217" s="2"/>
      <c r="AD1217" s="2"/>
      <c r="AE1217" s="2"/>
      <c r="AF1217" s="2"/>
      <c r="AG1217" s="2"/>
      <c r="AH1217" s="2"/>
    </row>
    <row r="1218" spans="1:34" s="3" customFormat="1" x14ac:dyDescent="0.25">
      <c r="A1218"/>
      <c r="B1218"/>
      <c r="C1218" s="2"/>
      <c r="D1218" s="2"/>
      <c r="E1218" s="2"/>
      <c r="F1218" s="2"/>
      <c r="G1218" s="2"/>
      <c r="H1218" s="2"/>
      <c r="I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AA1218" s="2"/>
      <c r="AB1218" s="2"/>
      <c r="AC1218" s="2"/>
      <c r="AD1218" s="2"/>
      <c r="AE1218" s="2"/>
      <c r="AF1218" s="2"/>
      <c r="AG1218" s="2"/>
      <c r="AH1218" s="2"/>
    </row>
    <row r="1219" spans="1:34" s="3" customFormat="1" x14ac:dyDescent="0.25">
      <c r="A1219"/>
      <c r="B1219"/>
      <c r="C1219" s="2"/>
      <c r="D1219" s="2"/>
      <c r="E1219" s="2"/>
      <c r="F1219" s="2"/>
      <c r="G1219" s="2"/>
      <c r="H1219" s="2"/>
      <c r="I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AA1219" s="2"/>
      <c r="AB1219" s="2"/>
      <c r="AC1219" s="2"/>
      <c r="AD1219" s="2"/>
      <c r="AE1219" s="2"/>
      <c r="AF1219" s="2"/>
      <c r="AG1219" s="2"/>
      <c r="AH1219" s="2"/>
    </row>
    <row r="1220" spans="1:34" s="3" customFormat="1" x14ac:dyDescent="0.25">
      <c r="A1220"/>
      <c r="B1220"/>
      <c r="C1220" s="2"/>
      <c r="D1220" s="2"/>
      <c r="E1220" s="2"/>
      <c r="F1220" s="2"/>
      <c r="G1220" s="2"/>
      <c r="H1220" s="2"/>
      <c r="I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AA1220" s="2"/>
      <c r="AB1220" s="2"/>
      <c r="AC1220" s="2"/>
      <c r="AD1220" s="2"/>
      <c r="AE1220" s="2"/>
      <c r="AF1220" s="2"/>
      <c r="AG1220" s="2"/>
      <c r="AH1220" s="2"/>
    </row>
    <row r="1221" spans="1:34" s="3" customFormat="1" x14ac:dyDescent="0.25">
      <c r="A1221"/>
      <c r="B1221"/>
      <c r="C1221" s="2"/>
      <c r="D1221" s="2"/>
      <c r="E1221" s="2"/>
      <c r="F1221" s="2"/>
      <c r="G1221" s="2"/>
      <c r="H1221" s="2"/>
      <c r="I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AA1221" s="2"/>
      <c r="AB1221" s="2"/>
      <c r="AC1221" s="2"/>
      <c r="AD1221" s="2"/>
      <c r="AE1221" s="2"/>
      <c r="AF1221" s="2"/>
      <c r="AG1221" s="2"/>
      <c r="AH1221" s="2"/>
    </row>
    <row r="1222" spans="1:34" s="3" customFormat="1" x14ac:dyDescent="0.25">
      <c r="A1222"/>
      <c r="B1222"/>
      <c r="C1222" s="2"/>
      <c r="D1222" s="2"/>
      <c r="E1222" s="2"/>
      <c r="F1222" s="2"/>
      <c r="G1222" s="2"/>
      <c r="H1222" s="2"/>
      <c r="I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AA1222" s="2"/>
      <c r="AB1222" s="2"/>
      <c r="AC1222" s="2"/>
      <c r="AD1222" s="2"/>
      <c r="AE1222" s="2"/>
      <c r="AF1222" s="2"/>
      <c r="AG1222" s="2"/>
      <c r="AH1222" s="2"/>
    </row>
    <row r="1223" spans="1:34" s="3" customFormat="1" x14ac:dyDescent="0.25">
      <c r="A1223"/>
      <c r="B1223"/>
      <c r="C1223" s="2"/>
      <c r="D1223" s="2"/>
      <c r="E1223" s="2"/>
      <c r="F1223" s="2"/>
      <c r="G1223" s="2"/>
      <c r="H1223" s="2"/>
      <c r="I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AA1223" s="2"/>
      <c r="AB1223" s="2"/>
      <c r="AC1223" s="2"/>
      <c r="AD1223" s="2"/>
      <c r="AE1223" s="2"/>
      <c r="AF1223" s="2"/>
      <c r="AG1223" s="2"/>
      <c r="AH1223" s="2"/>
    </row>
  </sheetData>
  <sheetProtection algorithmName="SHA-512" hashValue="C5MGjkTjzvfWBrYoPs/aBOYL1SkVzs+l2E23aVF0D0DafcERYJnVJDudOXg+WPdd4EQbTPhP7qgRh2FHWBJNfA==" saltValue="zx22tA5S5Oj0oTS0HRTDDg==" spinCount="100000" sheet="1" objects="1" scenarios="1"/>
  <mergeCells count="89">
    <mergeCell ref="A98:Q98"/>
    <mergeCell ref="R98:W98"/>
    <mergeCell ref="I95:K95"/>
    <mergeCell ref="L95:N95"/>
    <mergeCell ref="F96:H96"/>
    <mergeCell ref="I96:K96"/>
    <mergeCell ref="L96:N96"/>
    <mergeCell ref="A96:E96"/>
    <mergeCell ref="A97:K97"/>
    <mergeCell ref="F95:H95"/>
    <mergeCell ref="L97:N97"/>
    <mergeCell ref="U92:W96"/>
    <mergeCell ref="O92:T96"/>
    <mergeCell ref="O97:T97"/>
    <mergeCell ref="U97:W97"/>
    <mergeCell ref="I94:K94"/>
    <mergeCell ref="L94:N94"/>
    <mergeCell ref="I91:K91"/>
    <mergeCell ref="L91:N91"/>
    <mergeCell ref="F92:H92"/>
    <mergeCell ref="I92:K92"/>
    <mergeCell ref="L92:N92"/>
    <mergeCell ref="F91:H91"/>
    <mergeCell ref="F93:H93"/>
    <mergeCell ref="I93:K93"/>
    <mergeCell ref="L93:N93"/>
    <mergeCell ref="A92:E92"/>
    <mergeCell ref="A93:E93"/>
    <mergeCell ref="A94:E94"/>
    <mergeCell ref="A95:E95"/>
    <mergeCell ref="F94:H94"/>
    <mergeCell ref="O88:W88"/>
    <mergeCell ref="A88:N88"/>
    <mergeCell ref="A89:E89"/>
    <mergeCell ref="A90:E90"/>
    <mergeCell ref="F89:H89"/>
    <mergeCell ref="O89:T91"/>
    <mergeCell ref="U89:W91"/>
    <mergeCell ref="I89:K89"/>
    <mergeCell ref="L89:N89"/>
    <mergeCell ref="F90:H90"/>
    <mergeCell ref="I90:K90"/>
    <mergeCell ref="L90:N90"/>
    <mergeCell ref="A91:E91"/>
    <mergeCell ref="C86:V86"/>
    <mergeCell ref="C87:V87"/>
    <mergeCell ref="M8:P8"/>
    <mergeCell ref="R8:U8"/>
    <mergeCell ref="A82:W82"/>
    <mergeCell ref="A83:F83"/>
    <mergeCell ref="G83:J83"/>
    <mergeCell ref="K83:S83"/>
    <mergeCell ref="T83:W83"/>
    <mergeCell ref="A84:B87"/>
    <mergeCell ref="W84:W87"/>
    <mergeCell ref="C84:V84"/>
    <mergeCell ref="C85:V85"/>
    <mergeCell ref="Z10:Z11"/>
    <mergeCell ref="AE10:AE11"/>
    <mergeCell ref="AJ10:AJ11"/>
    <mergeCell ref="B8:B9"/>
    <mergeCell ref="W8:Z8"/>
    <mergeCell ref="AB8:AE8"/>
    <mergeCell ref="A11:B11"/>
    <mergeCell ref="AG8:AJ8"/>
    <mergeCell ref="A8:A9"/>
    <mergeCell ref="F10:F11"/>
    <mergeCell ref="K10:K11"/>
    <mergeCell ref="P10:P11"/>
    <mergeCell ref="U10:U11"/>
    <mergeCell ref="A10:B10"/>
    <mergeCell ref="C8:F8"/>
    <mergeCell ref="H8:K8"/>
    <mergeCell ref="A1:AL1"/>
    <mergeCell ref="A2:AL2"/>
    <mergeCell ref="A7:AK7"/>
    <mergeCell ref="AB5:AL5"/>
    <mergeCell ref="AB6:AL6"/>
    <mergeCell ref="L5:AA5"/>
    <mergeCell ref="L6:AA6"/>
    <mergeCell ref="C3:AL3"/>
    <mergeCell ref="C4:AL4"/>
    <mergeCell ref="AL7:AL9"/>
    <mergeCell ref="A3:B3"/>
    <mergeCell ref="A4:B4"/>
    <mergeCell ref="A5:B5"/>
    <mergeCell ref="C5:K5"/>
    <mergeCell ref="A6:B6"/>
    <mergeCell ref="C6:K6"/>
  </mergeCells>
  <pageMargins left="0.19685039370078741" right="0.23622047244094491" top="0.55118110236220474" bottom="0.55118110236220474" header="0.31496062992125984" footer="3.937007874015748E-2"/>
  <pageSetup paperSize="9" scale="7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J16" sqref="J16"/>
    </sheetView>
  </sheetViews>
  <sheetFormatPr defaultRowHeight="15" x14ac:dyDescent="0.25"/>
  <sheetData>
    <row r="1" spans="1:9" ht="18" x14ac:dyDescent="0.35">
      <c r="A1" s="211" t="s">
        <v>51</v>
      </c>
      <c r="B1" s="211"/>
      <c r="C1" s="211"/>
      <c r="D1" s="211"/>
      <c r="E1" s="211"/>
      <c r="F1" s="211"/>
      <c r="G1" s="211"/>
      <c r="H1" s="211"/>
      <c r="I1" s="211"/>
    </row>
    <row r="3" spans="1:9" x14ac:dyDescent="0.25">
      <c r="A3" s="208" t="s">
        <v>18</v>
      </c>
      <c r="B3" s="7"/>
    </row>
    <row r="4" spans="1:9" x14ac:dyDescent="0.25">
      <c r="A4" s="209"/>
      <c r="B4" s="8">
        <v>1</v>
      </c>
    </row>
    <row r="5" spans="1:9" x14ac:dyDescent="0.25">
      <c r="A5" s="209"/>
      <c r="B5" s="8">
        <v>2</v>
      </c>
    </row>
    <row r="6" spans="1:9" x14ac:dyDescent="0.25">
      <c r="A6" s="209"/>
      <c r="B6" s="8">
        <v>3</v>
      </c>
    </row>
    <row r="7" spans="1:9" x14ac:dyDescent="0.25">
      <c r="A7" s="209"/>
      <c r="B7" s="8">
        <v>4</v>
      </c>
    </row>
    <row r="8" spans="1:9" x14ac:dyDescent="0.25">
      <c r="A8" s="209"/>
      <c r="B8" s="8">
        <v>5</v>
      </c>
    </row>
    <row r="9" spans="1:9" x14ac:dyDescent="0.25">
      <c r="A9" s="209"/>
      <c r="B9" s="8">
        <f>IF(Tests!$T$6&gt;5,6,"")</f>
        <v>6</v>
      </c>
    </row>
    <row r="10" spans="1:9" x14ac:dyDescent="0.25">
      <c r="A10" s="210"/>
      <c r="B10" s="8" t="str">
        <f>IF(Tests!$T$6&gt;6,7,"")</f>
        <v/>
      </c>
    </row>
    <row r="12" spans="1:9" ht="14.45" x14ac:dyDescent="0.3">
      <c r="B12" s="1"/>
    </row>
    <row r="13" spans="1:9" ht="14.45" x14ac:dyDescent="0.3">
      <c r="B13" s="1"/>
    </row>
    <row r="14" spans="1:9" ht="14.45" x14ac:dyDescent="0.3">
      <c r="B14" s="1"/>
    </row>
    <row r="15" spans="1:9" ht="14.45" x14ac:dyDescent="0.3">
      <c r="B15" s="1"/>
    </row>
    <row r="16" spans="1:9" ht="14.45" x14ac:dyDescent="0.3">
      <c r="B16" s="1"/>
    </row>
    <row r="17" spans="2:2" ht="14.45" x14ac:dyDescent="0.3">
      <c r="B17" s="1"/>
    </row>
    <row r="18" spans="2:2" ht="14.45" x14ac:dyDescent="0.3">
      <c r="B18" s="1"/>
    </row>
    <row r="19" spans="2:2" ht="14.45" x14ac:dyDescent="0.3">
      <c r="B19" s="1"/>
    </row>
  </sheetData>
  <sheetProtection algorithmName="SHA-512" hashValue="2aTgwdd9GCXwjgtzO+sxuideTuYlo3C+3BJ5RRAUnKfW1tjqHHjnIvL0u538TL+0qte38SIaFk65yRVgfjdubQ==" saltValue="rD+rwjZ5JShmLGJ7owxu9w==" spinCount="100000" sheet="1" objects="1" scenarios="1"/>
  <mergeCells count="2">
    <mergeCell ref="A3:A10"/>
    <mergeCell ref="A1:I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Tests</vt:lpstr>
      <vt:lpstr>Assignments&amp;Others</vt:lpstr>
      <vt:lpstr>Final_CO_Attainment</vt:lpstr>
      <vt:lpstr>DoNotEdit</vt:lpstr>
      <vt:lpstr>CO_List</vt:lpstr>
      <vt:lpstr>'Assignments&amp;Others'!Print_Area</vt:lpstr>
      <vt:lpstr>Final_CO_Attainment!Print_Area</vt:lpstr>
      <vt:lpstr>Tests!Print_Area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Chaithu</cp:lastModifiedBy>
  <cp:lastPrinted>2017-07-03T14:29:02Z</cp:lastPrinted>
  <dcterms:created xsi:type="dcterms:W3CDTF">2015-08-13T08:10:07Z</dcterms:created>
  <dcterms:modified xsi:type="dcterms:W3CDTF">2018-07-06T06:42:51Z</dcterms:modified>
</cp:coreProperties>
</file>