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drDi\Documents\GitHub\Badmintobot\equations\"/>
    </mc:Choice>
  </mc:AlternateContent>
  <xr:revisionPtr revIDLastSave="0" documentId="13_ncr:1_{A7C5061E-61C5-4522-A789-1AFE19B84121}" xr6:coauthVersionLast="47" xr6:coauthVersionMax="47" xr10:uidLastSave="{00000000-0000-0000-0000-000000000000}"/>
  <bookViews>
    <workbookView xWindow="-108" yWindow="-108" windowWidth="23256" windowHeight="13176" activeTab="1" xr2:uid="{94527D69-0EDA-4879-88EE-E32FF4DBEC63}"/>
  </bookViews>
  <sheets>
    <sheet name="Sheet2" sheetId="4" r:id="rId1"/>
    <sheet name="Sheet1" sheetId="1" r:id="rId2"/>
    <sheet name="Sheet3" sheetId="5" r:id="rId3"/>
  </sheets>
  <definedNames>
    <definedName name="solver_adj" localSheetId="1" hidden="1">Sheet1!$AG$4:$AH$26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Sheet1!$AC$28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3" i="1"/>
  <c r="I169" i="1"/>
  <c r="I170" i="1"/>
  <c r="I171" i="1"/>
  <c r="I172" i="1"/>
  <c r="G170" i="1"/>
  <c r="H170" i="1"/>
  <c r="G171" i="1"/>
  <c r="H171" i="1"/>
  <c r="G172" i="1"/>
  <c r="H172" i="1"/>
  <c r="G173" i="1"/>
  <c r="H17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I157" i="1" s="1"/>
  <c r="H159" i="1"/>
  <c r="H160" i="1"/>
  <c r="H161" i="1"/>
  <c r="H162" i="1"/>
  <c r="H163" i="1"/>
  <c r="H164" i="1"/>
  <c r="H165" i="1"/>
  <c r="H166" i="1"/>
  <c r="H167" i="1"/>
  <c r="H168" i="1"/>
  <c r="H169" i="1"/>
  <c r="H3" i="1"/>
  <c r="K75" i="1"/>
  <c r="K76" i="1"/>
  <c r="K77" i="1"/>
  <c r="K78" i="1"/>
  <c r="K81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J3" i="1"/>
  <c r="G4" i="1"/>
  <c r="G5" i="1"/>
  <c r="G6" i="1"/>
  <c r="I5" i="1" s="1"/>
  <c r="G7" i="1"/>
  <c r="G8" i="1"/>
  <c r="G9" i="1"/>
  <c r="I8" i="1" s="1"/>
  <c r="G10" i="1"/>
  <c r="G11" i="1"/>
  <c r="G12" i="1"/>
  <c r="G13" i="1"/>
  <c r="G14" i="1"/>
  <c r="G15" i="1"/>
  <c r="G16" i="1"/>
  <c r="G17" i="1"/>
  <c r="G18" i="1"/>
  <c r="G19" i="1"/>
  <c r="G20" i="1"/>
  <c r="G21" i="1"/>
  <c r="I21" i="1" s="1"/>
  <c r="G22" i="1"/>
  <c r="G23" i="1"/>
  <c r="G24" i="1"/>
  <c r="G25" i="1"/>
  <c r="G26" i="1"/>
  <c r="I25" i="1" s="1"/>
  <c r="G28" i="1"/>
  <c r="G29" i="1"/>
  <c r="G30" i="1"/>
  <c r="G31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I53" i="1" s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I69" i="1" s="1"/>
  <c r="G71" i="1"/>
  <c r="I70" i="1" s="1"/>
  <c r="G72" i="1"/>
  <c r="G73" i="1"/>
  <c r="G74" i="1"/>
  <c r="K73" i="1" s="1"/>
  <c r="G75" i="1"/>
  <c r="G76" i="1"/>
  <c r="G77" i="1"/>
  <c r="G78" i="1"/>
  <c r="G79" i="1"/>
  <c r="G80" i="1"/>
  <c r="K79" i="1" s="1"/>
  <c r="G81" i="1"/>
  <c r="K80" i="1" s="1"/>
  <c r="G82" i="1"/>
  <c r="G83" i="1"/>
  <c r="K82" i="1" s="1"/>
  <c r="G84" i="1"/>
  <c r="K83" i="1" s="1"/>
  <c r="G85" i="1"/>
  <c r="K84" i="1" s="1"/>
  <c r="G86" i="1"/>
  <c r="K85" i="1" s="1"/>
  <c r="G87" i="1"/>
  <c r="K86" i="1" s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I149" i="1" s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I165" i="1" s="1"/>
  <c r="G167" i="1"/>
  <c r="I166" i="1" s="1"/>
  <c r="G168" i="1"/>
  <c r="G169" i="1"/>
  <c r="G3" i="1"/>
  <c r="D172" i="1"/>
  <c r="E172" i="1"/>
  <c r="C172" i="1"/>
  <c r="D55" i="1"/>
  <c r="G55" i="1" s="1"/>
  <c r="E55" i="1"/>
  <c r="H55" i="1" s="1"/>
  <c r="C55" i="1"/>
  <c r="D35" i="1"/>
  <c r="G35" i="1" s="1"/>
  <c r="E35" i="1"/>
  <c r="C35" i="1"/>
  <c r="D27" i="1"/>
  <c r="G27" i="1" s="1"/>
  <c r="E27" i="1"/>
  <c r="C27" i="1"/>
  <c r="I133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4" i="1"/>
  <c r="AA3" i="1"/>
  <c r="Z3" i="1"/>
  <c r="X4" i="1" s="1"/>
  <c r="I24" i="1"/>
  <c r="Q3" i="1"/>
  <c r="AJ6" i="1"/>
  <c r="R3" i="1"/>
  <c r="I54" i="1" l="1"/>
  <c r="I164" i="1"/>
  <c r="I150" i="1"/>
  <c r="I7" i="1"/>
  <c r="I52" i="1"/>
  <c r="I68" i="1"/>
  <c r="I148" i="1"/>
  <c r="I38" i="1"/>
  <c r="I6" i="1"/>
  <c r="I134" i="1"/>
  <c r="I36" i="1"/>
  <c r="I37" i="1"/>
  <c r="I30" i="1"/>
  <c r="I132" i="1"/>
  <c r="I102" i="1"/>
  <c r="I3" i="1"/>
  <c r="I9" i="1"/>
  <c r="I100" i="1"/>
  <c r="K87" i="1"/>
  <c r="I20" i="1"/>
  <c r="I86" i="1"/>
  <c r="I118" i="1"/>
  <c r="K74" i="1"/>
  <c r="I101" i="1"/>
  <c r="I85" i="1"/>
  <c r="I117" i="1"/>
  <c r="I116" i="1"/>
  <c r="I23" i="1"/>
  <c r="I4" i="1"/>
  <c r="I84" i="1"/>
  <c r="I22" i="1"/>
  <c r="I15" i="1"/>
  <c r="I16" i="1"/>
  <c r="I126" i="1"/>
  <c r="I110" i="1"/>
  <c r="I94" i="1"/>
  <c r="I78" i="1"/>
  <c r="I62" i="1"/>
  <c r="I46" i="1"/>
  <c r="I14" i="1"/>
  <c r="I93" i="1"/>
  <c r="I77" i="1"/>
  <c r="I61" i="1"/>
  <c r="I29" i="1"/>
  <c r="I13" i="1"/>
  <c r="I17" i="1"/>
  <c r="I141" i="1"/>
  <c r="I142" i="1"/>
  <c r="I45" i="1"/>
  <c r="I125" i="1"/>
  <c r="I109" i="1"/>
  <c r="I99" i="1"/>
  <c r="I115" i="1"/>
  <c r="I127" i="1"/>
  <c r="I111" i="1"/>
  <c r="I63" i="1"/>
  <c r="I31" i="1"/>
  <c r="I163" i="1"/>
  <c r="I35" i="1"/>
  <c r="I131" i="1"/>
  <c r="I83" i="1"/>
  <c r="I158" i="1"/>
  <c r="I51" i="1"/>
  <c r="I18" i="1"/>
  <c r="I155" i="1"/>
  <c r="I92" i="1"/>
  <c r="I43" i="1"/>
  <c r="I11" i="1"/>
  <c r="I147" i="1"/>
  <c r="I67" i="1"/>
  <c r="I162" i="1"/>
  <c r="I146" i="1"/>
  <c r="I130" i="1"/>
  <c r="I114" i="1"/>
  <c r="I98" i="1"/>
  <c r="I82" i="1"/>
  <c r="I66" i="1"/>
  <c r="I50" i="1"/>
  <c r="I34" i="1"/>
  <c r="I12" i="1"/>
  <c r="I161" i="1"/>
  <c r="I145" i="1"/>
  <c r="I129" i="1"/>
  <c r="I113" i="1"/>
  <c r="I97" i="1"/>
  <c r="I81" i="1"/>
  <c r="I65" i="1"/>
  <c r="I49" i="1"/>
  <c r="I33" i="1"/>
  <c r="I10" i="1"/>
  <c r="I160" i="1"/>
  <c r="I144" i="1"/>
  <c r="I128" i="1"/>
  <c r="I112" i="1"/>
  <c r="I96" i="1"/>
  <c r="I80" i="1"/>
  <c r="I64" i="1"/>
  <c r="I48" i="1"/>
  <c r="I32" i="1"/>
  <c r="I159" i="1"/>
  <c r="I95" i="1"/>
  <c r="I47" i="1"/>
  <c r="I44" i="1"/>
  <c r="I123" i="1"/>
  <c r="I75" i="1"/>
  <c r="I154" i="1"/>
  <c r="I138" i="1"/>
  <c r="I122" i="1"/>
  <c r="I106" i="1"/>
  <c r="I90" i="1"/>
  <c r="I74" i="1"/>
  <c r="I58" i="1"/>
  <c r="I42" i="1"/>
  <c r="I26" i="1"/>
  <c r="I143" i="1"/>
  <c r="I79" i="1"/>
  <c r="I156" i="1"/>
  <c r="I108" i="1"/>
  <c r="I60" i="1"/>
  <c r="I91" i="1"/>
  <c r="I27" i="1"/>
  <c r="I153" i="1"/>
  <c r="I137" i="1"/>
  <c r="I121" i="1"/>
  <c r="I105" i="1"/>
  <c r="I89" i="1"/>
  <c r="I73" i="1"/>
  <c r="I57" i="1"/>
  <c r="I41" i="1"/>
  <c r="I124" i="1"/>
  <c r="I76" i="1"/>
  <c r="I139" i="1"/>
  <c r="I59" i="1"/>
  <c r="I19" i="1"/>
  <c r="I168" i="1"/>
  <c r="I152" i="1"/>
  <c r="I136" i="1"/>
  <c r="I120" i="1"/>
  <c r="I104" i="1"/>
  <c r="I88" i="1"/>
  <c r="I72" i="1"/>
  <c r="I56" i="1"/>
  <c r="I40" i="1"/>
  <c r="I140" i="1"/>
  <c r="I28" i="1"/>
  <c r="I107" i="1"/>
  <c r="I167" i="1"/>
  <c r="I151" i="1"/>
  <c r="I135" i="1"/>
  <c r="I119" i="1"/>
  <c r="I103" i="1"/>
  <c r="I87" i="1"/>
  <c r="I71" i="1"/>
  <c r="I55" i="1"/>
  <c r="I39" i="1"/>
  <c r="Y4" i="1"/>
  <c r="O4" i="1"/>
  <c r="P4" i="1"/>
  <c r="Q4" i="1" l="1"/>
  <c r="R4" i="1"/>
  <c r="P5" i="1" l="1"/>
  <c r="M5" i="1"/>
  <c r="N5" i="1"/>
  <c r="O5" i="1"/>
  <c r="R5" i="1" l="1"/>
  <c r="S5" i="1"/>
  <c r="Q5" i="1"/>
  <c r="O6" i="1" l="1"/>
  <c r="P6" i="1"/>
  <c r="M6" i="1"/>
  <c r="N6" i="1"/>
  <c r="R6" i="1" l="1"/>
  <c r="Q6" i="1"/>
  <c r="S6" i="1"/>
  <c r="O7" i="1" l="1"/>
  <c r="P7" i="1"/>
  <c r="M7" i="1"/>
  <c r="N7" i="1"/>
  <c r="R7" i="1" l="1"/>
  <c r="S7" i="1"/>
  <c r="Q7" i="1"/>
  <c r="P8" i="1" l="1"/>
  <c r="N8" i="1"/>
  <c r="O8" i="1"/>
  <c r="M8" i="1"/>
  <c r="Q8" i="1" l="1"/>
  <c r="R8" i="1"/>
  <c r="S8" i="1"/>
  <c r="P9" i="1" l="1"/>
  <c r="M9" i="1"/>
  <c r="N9" i="1"/>
  <c r="O9" i="1"/>
  <c r="Q9" i="1" l="1"/>
  <c r="R9" i="1"/>
  <c r="S9" i="1"/>
  <c r="P10" i="1" l="1"/>
  <c r="M10" i="1"/>
  <c r="O10" i="1"/>
  <c r="N10" i="1"/>
  <c r="S10" i="1" l="1"/>
  <c r="Q10" i="1"/>
  <c r="R10" i="1"/>
  <c r="P11" i="1" l="1"/>
  <c r="M11" i="1"/>
  <c r="O11" i="1"/>
  <c r="N11" i="1"/>
  <c r="S11" i="1" l="1"/>
  <c r="R11" i="1"/>
  <c r="Q11" i="1"/>
  <c r="N12" i="1" l="1"/>
  <c r="O12" i="1"/>
  <c r="P12" i="1"/>
  <c r="M12" i="1"/>
  <c r="R12" i="1" l="1"/>
  <c r="S12" i="1"/>
  <c r="Q12" i="1"/>
  <c r="N13" i="1" l="1"/>
  <c r="O13" i="1"/>
  <c r="M13" i="1"/>
  <c r="P13" i="1"/>
  <c r="Q13" i="1" l="1"/>
  <c r="S13" i="1"/>
  <c r="R13" i="1"/>
  <c r="M14" i="1" l="1"/>
  <c r="P14" i="1"/>
  <c r="O14" i="1"/>
  <c r="N14" i="1"/>
  <c r="R14" i="1" l="1"/>
  <c r="S14" i="1"/>
  <c r="Q14" i="1"/>
  <c r="N15" i="1" l="1"/>
  <c r="P15" i="1"/>
  <c r="M15" i="1"/>
  <c r="O15" i="1"/>
  <c r="S15" i="1" l="1"/>
  <c r="R15" i="1"/>
  <c r="Q15" i="1"/>
  <c r="P16" i="1" l="1"/>
  <c r="N16" i="1"/>
  <c r="M16" i="1"/>
  <c r="O16" i="1"/>
  <c r="R16" i="1" l="1"/>
  <c r="S16" i="1"/>
  <c r="Q16" i="1"/>
  <c r="M17" i="1" l="1"/>
  <c r="O17" i="1"/>
  <c r="N17" i="1"/>
  <c r="P17" i="1"/>
  <c r="R17" i="1" l="1"/>
  <c r="S17" i="1"/>
  <c r="Q17" i="1"/>
  <c r="N18" i="1" l="1"/>
  <c r="P18" i="1"/>
  <c r="M18" i="1"/>
  <c r="O18" i="1"/>
  <c r="R18" i="1" l="1"/>
  <c r="S18" i="1"/>
  <c r="Q18" i="1"/>
  <c r="N19" i="1" l="1"/>
  <c r="P19" i="1"/>
  <c r="M19" i="1"/>
  <c r="O19" i="1"/>
  <c r="S19" i="1" l="1"/>
  <c r="R19" i="1"/>
  <c r="Q19" i="1"/>
  <c r="M20" i="1" l="1"/>
  <c r="P20" i="1"/>
  <c r="O20" i="1"/>
  <c r="N20" i="1"/>
  <c r="R20" i="1" l="1"/>
  <c r="S20" i="1"/>
  <c r="Q20" i="1"/>
  <c r="P21" i="1" l="1"/>
  <c r="O21" i="1"/>
  <c r="N21" i="1"/>
  <c r="M21" i="1"/>
  <c r="S21" i="1" l="1"/>
  <c r="R21" i="1"/>
  <c r="Q21" i="1"/>
  <c r="P22" i="1" l="1"/>
  <c r="O22" i="1"/>
  <c r="M22" i="1"/>
  <c r="N22" i="1"/>
  <c r="Q22" i="1" l="1"/>
  <c r="S22" i="1"/>
  <c r="R22" i="1"/>
  <c r="O23" i="1" l="1"/>
  <c r="N23" i="1"/>
  <c r="M23" i="1"/>
  <c r="P23" i="1"/>
  <c r="Q23" i="1" l="1"/>
  <c r="R23" i="1"/>
  <c r="S23" i="1"/>
  <c r="O24" i="1" l="1"/>
  <c r="N24" i="1"/>
  <c r="M24" i="1"/>
  <c r="P24" i="1"/>
  <c r="R24" i="1" l="1"/>
  <c r="S24" i="1"/>
  <c r="Q24" i="1"/>
  <c r="P25" i="1" l="1"/>
  <c r="M25" i="1"/>
  <c r="O25" i="1"/>
  <c r="N25" i="1"/>
  <c r="R25" i="1" l="1"/>
  <c r="S25" i="1"/>
  <c r="Q25" i="1"/>
  <c r="O26" i="1" l="1"/>
  <c r="P26" i="1"/>
  <c r="N26" i="1"/>
  <c r="M26" i="1"/>
  <c r="Q26" i="1" l="1"/>
  <c r="R26" i="1"/>
  <c r="S26" i="1"/>
  <c r="Z4" i="1"/>
  <c r="AA4" i="1"/>
  <c r="P27" i="1" l="1"/>
  <c r="M27" i="1"/>
  <c r="N27" i="1"/>
  <c r="O27" i="1"/>
  <c r="Q27" i="1" s="1"/>
  <c r="Y5" i="1"/>
  <c r="X5" i="1"/>
  <c r="V5" i="1"/>
  <c r="W5" i="1"/>
  <c r="S27" i="1" l="1"/>
  <c r="R27" i="1"/>
  <c r="N28" i="1" s="1"/>
  <c r="AA5" i="1"/>
  <c r="AB5" i="1"/>
  <c r="Z5" i="1"/>
  <c r="P28" i="1" l="1"/>
  <c r="M28" i="1"/>
  <c r="S28" i="1" s="1"/>
  <c r="O28" i="1"/>
  <c r="Q28" i="1" s="1"/>
  <c r="X6" i="1"/>
  <c r="Y6" i="1"/>
  <c r="V6" i="1"/>
  <c r="W6" i="1"/>
  <c r="R28" i="1" l="1"/>
  <c r="O29" i="1" s="1"/>
  <c r="AB6" i="1"/>
  <c r="Z6" i="1"/>
  <c r="AA6" i="1"/>
  <c r="P29" i="1" l="1"/>
  <c r="Q29" i="1" s="1"/>
  <c r="M29" i="1"/>
  <c r="N29" i="1"/>
  <c r="X7" i="1"/>
  <c r="Y7" i="1"/>
  <c r="W7" i="1"/>
  <c r="V7" i="1"/>
  <c r="R29" i="1" l="1"/>
  <c r="M30" i="1" s="1"/>
  <c r="P30" i="1"/>
  <c r="N30" i="1"/>
  <c r="S30" i="1" s="1"/>
  <c r="O30" i="1"/>
  <c r="Q30" i="1" s="1"/>
  <c r="S29" i="1"/>
  <c r="Z7" i="1"/>
  <c r="AB7" i="1"/>
  <c r="AA7" i="1"/>
  <c r="R30" i="1" l="1"/>
  <c r="N31" i="1" s="1"/>
  <c r="X8" i="1"/>
  <c r="Y8" i="1"/>
  <c r="V8" i="1"/>
  <c r="W8" i="1"/>
  <c r="O31" i="1" l="1"/>
  <c r="P31" i="1"/>
  <c r="R31" i="1" s="1"/>
  <c r="M31" i="1"/>
  <c r="S31" i="1" s="1"/>
  <c r="Z8" i="1"/>
  <c r="AB8" i="1"/>
  <c r="AA8" i="1"/>
  <c r="Q31" i="1" l="1"/>
  <c r="X9" i="1"/>
  <c r="Y9" i="1"/>
  <c r="W9" i="1"/>
  <c r="V9" i="1"/>
  <c r="P32" i="1" l="1"/>
  <c r="O32" i="1"/>
  <c r="Q32" i="1" s="1"/>
  <c r="N32" i="1"/>
  <c r="M32" i="1"/>
  <c r="AA9" i="1"/>
  <c r="AB9" i="1"/>
  <c r="Z9" i="1"/>
  <c r="S32" i="1" l="1"/>
  <c r="R32" i="1"/>
  <c r="M33" i="1" s="1"/>
  <c r="X10" i="1"/>
  <c r="Y10" i="1"/>
  <c r="W10" i="1"/>
  <c r="V10" i="1"/>
  <c r="O33" i="1" l="1"/>
  <c r="N33" i="1"/>
  <c r="S33" i="1" s="1"/>
  <c r="P33" i="1"/>
  <c r="R33" i="1" s="1"/>
  <c r="AB10" i="1"/>
  <c r="Z10" i="1"/>
  <c r="AA10" i="1"/>
  <c r="Q33" i="1" l="1"/>
  <c r="Y11" i="1"/>
  <c r="X11" i="1"/>
  <c r="V11" i="1"/>
  <c r="W11" i="1"/>
  <c r="O34" i="1" l="1"/>
  <c r="N34" i="1"/>
  <c r="M34" i="1"/>
  <c r="S34" i="1" s="1"/>
  <c r="P34" i="1"/>
  <c r="AA11" i="1"/>
  <c r="AB11" i="1"/>
  <c r="Z11" i="1"/>
  <c r="R34" i="1" l="1"/>
  <c r="Q34" i="1"/>
  <c r="Y12" i="1"/>
  <c r="X12" i="1"/>
  <c r="V12" i="1"/>
  <c r="W12" i="1"/>
  <c r="N35" i="1" l="1"/>
  <c r="O35" i="1"/>
  <c r="M35" i="1"/>
  <c r="P35" i="1"/>
  <c r="R35" i="1" s="1"/>
  <c r="AA12" i="1"/>
  <c r="AB12" i="1"/>
  <c r="Z12" i="1"/>
  <c r="S35" i="1" l="1"/>
  <c r="Q35" i="1"/>
  <c r="Y13" i="1"/>
  <c r="X13" i="1"/>
  <c r="V13" i="1"/>
  <c r="W13" i="1"/>
  <c r="O36" i="1" l="1"/>
  <c r="M36" i="1"/>
  <c r="N36" i="1"/>
  <c r="P36" i="1"/>
  <c r="AA13" i="1"/>
  <c r="AB13" i="1"/>
  <c r="Z13" i="1"/>
  <c r="R36" i="1" l="1"/>
  <c r="S36" i="1"/>
  <c r="Q36" i="1"/>
  <c r="X14" i="1"/>
  <c r="Y14" i="1"/>
  <c r="V14" i="1"/>
  <c r="W14" i="1"/>
  <c r="M37" i="1" l="1"/>
  <c r="N37" i="1"/>
  <c r="P37" i="1"/>
  <c r="O37" i="1"/>
  <c r="AA14" i="1"/>
  <c r="AB14" i="1"/>
  <c r="Z14" i="1"/>
  <c r="R37" i="1" l="1"/>
  <c r="Q37" i="1"/>
  <c r="S37" i="1"/>
  <c r="X15" i="1"/>
  <c r="Y15" i="1"/>
  <c r="V15" i="1"/>
  <c r="W15" i="1"/>
  <c r="M38" i="1" l="1"/>
  <c r="N38" i="1"/>
  <c r="O38" i="1"/>
  <c r="P38" i="1"/>
  <c r="R38" i="1" s="1"/>
  <c r="AA15" i="1"/>
  <c r="Z15" i="1"/>
  <c r="AB15" i="1"/>
  <c r="Q38" i="1" l="1"/>
  <c r="S38" i="1"/>
  <c r="Y16" i="1"/>
  <c r="X16" i="1"/>
  <c r="V16" i="1"/>
  <c r="W16" i="1"/>
  <c r="M39" i="1" l="1"/>
  <c r="N39" i="1"/>
  <c r="O39" i="1"/>
  <c r="P39" i="1"/>
  <c r="R39" i="1" s="1"/>
  <c r="Z16" i="1"/>
  <c r="AA16" i="1"/>
  <c r="AB16" i="1"/>
  <c r="Q39" i="1" l="1"/>
  <c r="S39" i="1"/>
  <c r="Y17" i="1"/>
  <c r="X17" i="1"/>
  <c r="V17" i="1"/>
  <c r="W17" i="1"/>
  <c r="P40" i="1" l="1"/>
  <c r="M40" i="1"/>
  <c r="N40" i="1"/>
  <c r="O40" i="1"/>
  <c r="Q40" i="1" s="1"/>
  <c r="Z17" i="1"/>
  <c r="AB17" i="1"/>
  <c r="AA17" i="1"/>
  <c r="S40" i="1" l="1"/>
  <c r="R40" i="1"/>
  <c r="N41" i="1" s="1"/>
  <c r="V18" i="1"/>
  <c r="Y18" i="1"/>
  <c r="X18" i="1"/>
  <c r="W18" i="1"/>
  <c r="P41" i="1" l="1"/>
  <c r="M41" i="1"/>
  <c r="S41" i="1" s="1"/>
  <c r="O41" i="1"/>
  <c r="Q41" i="1" s="1"/>
  <c r="AB18" i="1"/>
  <c r="AA18" i="1"/>
  <c r="Z18" i="1"/>
  <c r="R41" i="1" l="1"/>
  <c r="M42" i="1" s="1"/>
  <c r="P42" i="1"/>
  <c r="O42" i="1"/>
  <c r="N42" i="1"/>
  <c r="X19" i="1"/>
  <c r="Y19" i="1"/>
  <c r="V19" i="1"/>
  <c r="W19" i="1"/>
  <c r="R42" i="1" l="1"/>
  <c r="Q42" i="1"/>
  <c r="S42" i="1"/>
  <c r="Z19" i="1"/>
  <c r="AB19" i="1"/>
  <c r="AA19" i="1"/>
  <c r="M43" i="1" l="1"/>
  <c r="N43" i="1"/>
  <c r="O43" i="1"/>
  <c r="P43" i="1"/>
  <c r="R43" i="1" s="1"/>
  <c r="Y20" i="1"/>
  <c r="X20" i="1"/>
  <c r="V20" i="1"/>
  <c r="W20" i="1"/>
  <c r="Q43" i="1" l="1"/>
  <c r="S43" i="1"/>
  <c r="Z20" i="1"/>
  <c r="AA20" i="1"/>
  <c r="AB20" i="1"/>
  <c r="O44" i="1" l="1"/>
  <c r="P44" i="1"/>
  <c r="R44" i="1" s="1"/>
  <c r="M44" i="1"/>
  <c r="N44" i="1"/>
  <c r="X21" i="1"/>
  <c r="Y21" i="1"/>
  <c r="W21" i="1"/>
  <c r="V21" i="1"/>
  <c r="S44" i="1" l="1"/>
  <c r="Q44" i="1"/>
  <c r="Z21" i="1"/>
  <c r="AB21" i="1"/>
  <c r="AA21" i="1"/>
  <c r="O45" i="1" l="1"/>
  <c r="P45" i="1"/>
  <c r="N45" i="1"/>
  <c r="M45" i="1"/>
  <c r="S45" i="1" s="1"/>
  <c r="W22" i="1"/>
  <c r="Y22" i="1"/>
  <c r="X22" i="1"/>
  <c r="V22" i="1"/>
  <c r="R45" i="1" l="1"/>
  <c r="Q45" i="1"/>
  <c r="AB22" i="1"/>
  <c r="Z22" i="1"/>
  <c r="AA22" i="1"/>
  <c r="M46" i="1" l="1"/>
  <c r="O46" i="1"/>
  <c r="N46" i="1"/>
  <c r="P46" i="1"/>
  <c r="R46" i="1" s="1"/>
  <c r="X23" i="1"/>
  <c r="Y23" i="1"/>
  <c r="W23" i="1"/>
  <c r="V23" i="1"/>
  <c r="Q46" i="1" l="1"/>
  <c r="S46" i="1"/>
  <c r="Z23" i="1"/>
  <c r="AB23" i="1"/>
  <c r="AA23" i="1"/>
  <c r="N47" i="1" l="1"/>
  <c r="O47" i="1"/>
  <c r="P47" i="1"/>
  <c r="M47" i="1"/>
  <c r="S47" i="1" s="1"/>
  <c r="Y24" i="1"/>
  <c r="X24" i="1"/>
  <c r="W24" i="1"/>
  <c r="V24" i="1"/>
  <c r="R47" i="1" l="1"/>
  <c r="Q47" i="1"/>
  <c r="AB24" i="1"/>
  <c r="Z24" i="1"/>
  <c r="AA24" i="1"/>
  <c r="M48" i="1" l="1"/>
  <c r="N48" i="1"/>
  <c r="O48" i="1"/>
  <c r="P48" i="1"/>
  <c r="R48" i="1" s="1"/>
  <c r="X25" i="1"/>
  <c r="Y25" i="1"/>
  <c r="V25" i="1"/>
  <c r="W25" i="1"/>
  <c r="Q48" i="1" l="1"/>
  <c r="S48" i="1"/>
  <c r="AA25" i="1"/>
  <c r="AB25" i="1"/>
  <c r="Z25" i="1"/>
  <c r="O49" i="1" l="1"/>
  <c r="M49" i="1"/>
  <c r="P49" i="1"/>
  <c r="R49" i="1" s="1"/>
  <c r="N49" i="1"/>
  <c r="X26" i="1"/>
  <c r="Y26" i="1"/>
  <c r="W26" i="1"/>
  <c r="V26" i="1"/>
  <c r="S49" i="1" l="1"/>
  <c r="Q49" i="1"/>
  <c r="AB26" i="1"/>
  <c r="AC28" i="1" s="1"/>
  <c r="Z26" i="1"/>
  <c r="AA26" i="1"/>
  <c r="M50" i="1" l="1"/>
  <c r="N50" i="1"/>
  <c r="O50" i="1"/>
  <c r="P50" i="1"/>
  <c r="R50" i="1" s="1"/>
  <c r="V27" i="1"/>
  <c r="W27" i="1"/>
  <c r="X27" i="1"/>
  <c r="Y27" i="1"/>
  <c r="AA27" i="1" s="1"/>
  <c r="AB27" i="1" l="1"/>
  <c r="Z27" i="1"/>
  <c r="Q50" i="1"/>
  <c r="S50" i="1"/>
  <c r="N51" i="1" l="1"/>
  <c r="P51" i="1"/>
  <c r="M51" i="1"/>
  <c r="S51" i="1" s="1"/>
  <c r="O51" i="1"/>
  <c r="V28" i="1"/>
  <c r="W28" i="1"/>
  <c r="Y28" i="1"/>
  <c r="X28" i="1"/>
  <c r="Z28" i="1" l="1"/>
  <c r="Q51" i="1"/>
  <c r="AA28" i="1"/>
  <c r="W29" i="1"/>
  <c r="X29" i="1"/>
  <c r="Y29" i="1"/>
  <c r="AA29" i="1" s="1"/>
  <c r="AB28" i="1"/>
  <c r="R51" i="1"/>
  <c r="N52" i="1" s="1"/>
  <c r="V29" i="1" l="1"/>
  <c r="AB29" i="1"/>
  <c r="P52" i="1"/>
  <c r="Z29" i="1"/>
  <c r="M52" i="1"/>
  <c r="S52" i="1" s="1"/>
  <c r="O52" i="1"/>
  <c r="Q52" i="1" s="1"/>
  <c r="V30" i="1" l="1"/>
  <c r="X30" i="1"/>
  <c r="W30" i="1"/>
  <c r="Y30" i="1"/>
  <c r="AA30" i="1" s="1"/>
  <c r="R52" i="1"/>
  <c r="N53" i="1" s="1"/>
  <c r="Z30" i="1" l="1"/>
  <c r="W31" i="1"/>
  <c r="V31" i="1"/>
  <c r="AB31" i="1" s="1"/>
  <c r="X31" i="1"/>
  <c r="Y31" i="1"/>
  <c r="AA31" i="1" s="1"/>
  <c r="O53" i="1"/>
  <c r="M53" i="1"/>
  <c r="S53" i="1" s="1"/>
  <c r="AB30" i="1"/>
  <c r="P53" i="1"/>
  <c r="R53" i="1" s="1"/>
  <c r="Q53" i="1" l="1"/>
  <c r="Z31" i="1"/>
  <c r="W32" i="1" l="1"/>
  <c r="X32" i="1"/>
  <c r="Y32" i="1"/>
  <c r="AA32" i="1" s="1"/>
  <c r="V32" i="1"/>
  <c r="AB32" i="1" s="1"/>
  <c r="O54" i="1"/>
  <c r="P54" i="1"/>
  <c r="R54" i="1" s="1"/>
  <c r="N54" i="1"/>
  <c r="M54" i="1"/>
  <c r="S54" i="1" s="1"/>
  <c r="Q54" i="1" l="1"/>
  <c r="M55" i="1"/>
  <c r="N55" i="1"/>
  <c r="O55" i="1"/>
  <c r="P55" i="1"/>
  <c r="R55" i="1" s="1"/>
  <c r="Z32" i="1"/>
  <c r="S55" i="1" l="1"/>
  <c r="X33" i="1"/>
  <c r="Y33" i="1"/>
  <c r="AA33" i="1" s="1"/>
  <c r="V33" i="1"/>
  <c r="W33" i="1"/>
  <c r="Q55" i="1"/>
  <c r="AB33" i="1" l="1"/>
  <c r="P56" i="1"/>
  <c r="M56" i="1"/>
  <c r="N56" i="1"/>
  <c r="O56" i="1"/>
  <c r="Q56" i="1" s="1"/>
  <c r="Z33" i="1"/>
  <c r="S56" i="1" l="1"/>
  <c r="Y34" i="1"/>
  <c r="X34" i="1"/>
  <c r="W34" i="1"/>
  <c r="V34" i="1"/>
  <c r="AB34" i="1" s="1"/>
  <c r="R56" i="1"/>
  <c r="N57" i="1" s="1"/>
  <c r="AA34" i="1" l="1"/>
  <c r="Z34" i="1"/>
  <c r="P57" i="1"/>
  <c r="M57" i="1"/>
  <c r="S57" i="1" s="1"/>
  <c r="V35" i="1"/>
  <c r="O57" i="1"/>
  <c r="Q57" i="1" s="1"/>
  <c r="R57" i="1" l="1"/>
  <c r="N58" i="1" s="1"/>
  <c r="Y35" i="1"/>
  <c r="X35" i="1"/>
  <c r="W35" i="1"/>
  <c r="AB35" i="1" s="1"/>
  <c r="AA35" i="1" l="1"/>
  <c r="Z35" i="1"/>
  <c r="O58" i="1"/>
  <c r="M58" i="1"/>
  <c r="S58" i="1" s="1"/>
  <c r="P58" i="1"/>
  <c r="R58" i="1" s="1"/>
  <c r="Q58" i="1" l="1"/>
  <c r="V36" i="1"/>
  <c r="Y36" i="1"/>
  <c r="X36" i="1"/>
  <c r="W36" i="1"/>
  <c r="Z36" i="1" l="1"/>
  <c r="AB36" i="1"/>
  <c r="AA36" i="1"/>
  <c r="W37" i="1" s="1"/>
  <c r="N59" i="1"/>
  <c r="P59" i="1"/>
  <c r="O59" i="1"/>
  <c r="M59" i="1"/>
  <c r="S59" i="1" s="1"/>
  <c r="Q59" i="1" l="1"/>
  <c r="R59" i="1"/>
  <c r="M60" i="1" s="1"/>
  <c r="V37" i="1"/>
  <c r="AB37" i="1" s="1"/>
  <c r="X37" i="1"/>
  <c r="Y37" i="1"/>
  <c r="AA37" i="1" l="1"/>
  <c r="P60" i="1"/>
  <c r="Z37" i="1"/>
  <c r="N60" i="1"/>
  <c r="S60" i="1" s="1"/>
  <c r="O60" i="1"/>
  <c r="Q60" i="1" s="1"/>
  <c r="X38" i="1" l="1"/>
  <c r="W38" i="1"/>
  <c r="Y38" i="1"/>
  <c r="AA38" i="1" s="1"/>
  <c r="R60" i="1"/>
  <c r="N61" i="1" s="1"/>
  <c r="V38" i="1"/>
  <c r="AB38" i="1" l="1"/>
  <c r="Z38" i="1"/>
  <c r="M61" i="1"/>
  <c r="S61" i="1" s="1"/>
  <c r="P61" i="1"/>
  <c r="O61" i="1"/>
  <c r="R61" i="1" l="1"/>
  <c r="Q61" i="1"/>
  <c r="V39" i="1"/>
  <c r="W39" i="1"/>
  <c r="X39" i="1"/>
  <c r="Y39" i="1"/>
  <c r="AA39" i="1" s="1"/>
  <c r="Z39" i="1" l="1"/>
  <c r="AB39" i="1"/>
  <c r="O62" i="1"/>
  <c r="N62" i="1"/>
  <c r="M62" i="1"/>
  <c r="S62" i="1" s="1"/>
  <c r="P62" i="1"/>
  <c r="R62" i="1" s="1"/>
  <c r="Q62" i="1" l="1"/>
  <c r="X40" i="1"/>
  <c r="V40" i="1"/>
  <c r="Y40" i="1"/>
  <c r="AA40" i="1" s="1"/>
  <c r="W40" i="1"/>
  <c r="Z40" i="1" l="1"/>
  <c r="AB40" i="1"/>
  <c r="P63" i="1"/>
  <c r="M63" i="1"/>
  <c r="N63" i="1"/>
  <c r="O63" i="1"/>
  <c r="Q63" i="1" l="1"/>
  <c r="R63" i="1"/>
  <c r="M64" i="1" s="1"/>
  <c r="S63" i="1"/>
  <c r="X41" i="1"/>
  <c r="Y41" i="1"/>
  <c r="AA41" i="1" s="1"/>
  <c r="V41" i="1"/>
  <c r="W41" i="1"/>
  <c r="AB41" i="1" l="1"/>
  <c r="Z41" i="1"/>
  <c r="P64" i="1"/>
  <c r="N64" i="1"/>
  <c r="S64" i="1" s="1"/>
  <c r="O64" i="1"/>
  <c r="R64" i="1" l="1"/>
  <c r="Q64" i="1"/>
  <c r="Y42" i="1"/>
  <c r="W42" i="1"/>
  <c r="X42" i="1"/>
  <c r="V42" i="1"/>
  <c r="AB42" i="1" s="1"/>
  <c r="Z42" i="1" l="1"/>
  <c r="M65" i="1"/>
  <c r="P65" i="1"/>
  <c r="O65" i="1"/>
  <c r="Q65" i="1" s="1"/>
  <c r="AA42" i="1"/>
  <c r="V43" i="1" s="1"/>
  <c r="N65" i="1"/>
  <c r="R65" i="1" l="1"/>
  <c r="M66" i="1" s="1"/>
  <c r="X43" i="1"/>
  <c r="S65" i="1"/>
  <c r="W43" i="1"/>
  <c r="AB43" i="1" s="1"/>
  <c r="Y43" i="1"/>
  <c r="AA43" i="1" s="1"/>
  <c r="Z43" i="1" l="1"/>
  <c r="O66" i="1"/>
  <c r="V44" i="1"/>
  <c r="P66" i="1"/>
  <c r="R66" i="1" s="1"/>
  <c r="N66" i="1"/>
  <c r="S66" i="1" s="1"/>
  <c r="Y44" i="1" l="1"/>
  <c r="W44" i="1"/>
  <c r="AB44" i="1" s="1"/>
  <c r="X44" i="1"/>
  <c r="Z44" i="1" s="1"/>
  <c r="Q66" i="1"/>
  <c r="N67" i="1" l="1"/>
  <c r="P67" i="1"/>
  <c r="M67" i="1"/>
  <c r="S67" i="1" s="1"/>
  <c r="O67" i="1"/>
  <c r="Q67" i="1" s="1"/>
  <c r="AA44" i="1"/>
  <c r="X45" i="1" s="1"/>
  <c r="Y45" i="1" l="1"/>
  <c r="AA45" i="1" s="1"/>
  <c r="W45" i="1"/>
  <c r="V45" i="1"/>
  <c r="AB45" i="1" s="1"/>
  <c r="R67" i="1"/>
  <c r="N68" i="1" s="1"/>
  <c r="P68" i="1" l="1"/>
  <c r="Z45" i="1"/>
  <c r="O68" i="1"/>
  <c r="Q68" i="1" s="1"/>
  <c r="M68" i="1"/>
  <c r="S68" i="1" s="1"/>
  <c r="V46" i="1"/>
  <c r="X46" i="1"/>
  <c r="W46" i="1"/>
  <c r="Y46" i="1"/>
  <c r="AA46" i="1" l="1"/>
  <c r="R68" i="1"/>
  <c r="Z46" i="1"/>
  <c r="AB46" i="1"/>
  <c r="M69" i="1"/>
  <c r="O69" i="1"/>
  <c r="N69" i="1"/>
  <c r="P69" i="1"/>
  <c r="R69" i="1" s="1"/>
  <c r="Q69" i="1" l="1"/>
  <c r="S69" i="1"/>
  <c r="V47" i="1"/>
  <c r="W47" i="1"/>
  <c r="X47" i="1"/>
  <c r="Y47" i="1"/>
  <c r="AA47" i="1" l="1"/>
  <c r="AB47" i="1"/>
  <c r="Z47" i="1"/>
  <c r="P70" i="1"/>
  <c r="O70" i="1"/>
  <c r="M70" i="1"/>
  <c r="N70" i="1"/>
  <c r="S70" i="1" l="1"/>
  <c r="Q70" i="1"/>
  <c r="R70" i="1"/>
  <c r="M71" i="1" s="1"/>
  <c r="W48" i="1"/>
  <c r="X48" i="1"/>
  <c r="Y48" i="1"/>
  <c r="AA48" i="1" s="1"/>
  <c r="V48" i="1"/>
  <c r="AB48" i="1" s="1"/>
  <c r="N71" i="1" l="1"/>
  <c r="S71" i="1" s="1"/>
  <c r="Z48" i="1"/>
  <c r="P71" i="1"/>
  <c r="R71" i="1" s="1"/>
  <c r="O71" i="1"/>
  <c r="Q71" i="1" l="1"/>
  <c r="Y49" i="1"/>
  <c r="V49" i="1"/>
  <c r="W49" i="1"/>
  <c r="X49" i="1"/>
  <c r="Z49" i="1" s="1"/>
  <c r="AB49" i="1" l="1"/>
  <c r="AA49" i="1"/>
  <c r="Y50" i="1" s="1"/>
  <c r="N72" i="1"/>
  <c r="M72" i="1"/>
  <c r="S72" i="1" s="1"/>
  <c r="O72" i="1"/>
  <c r="P72" i="1"/>
  <c r="R72" i="1" s="1"/>
  <c r="Q72" i="1" l="1"/>
  <c r="V50" i="1"/>
  <c r="X50" i="1"/>
  <c r="Z50" i="1" s="1"/>
  <c r="W50" i="1"/>
  <c r="AB50" i="1" l="1"/>
  <c r="AA50" i="1"/>
  <c r="V51" i="1" s="1"/>
  <c r="M73" i="1"/>
  <c r="O73" i="1"/>
  <c r="P73" i="1"/>
  <c r="R73" i="1" s="1"/>
  <c r="N73" i="1"/>
  <c r="Q73" i="1" l="1"/>
  <c r="Y51" i="1"/>
  <c r="S73" i="1"/>
  <c r="W51" i="1"/>
  <c r="AB51" i="1" s="1"/>
  <c r="X51" i="1"/>
  <c r="Z51" i="1" s="1"/>
  <c r="AA51" i="1" l="1"/>
  <c r="Y52" i="1" s="1"/>
  <c r="M74" i="1"/>
  <c r="N74" i="1"/>
  <c r="P74" i="1"/>
  <c r="O74" i="1"/>
  <c r="R74" i="1" l="1"/>
  <c r="W52" i="1"/>
  <c r="Q74" i="1"/>
  <c r="S74" i="1"/>
  <c r="V52" i="1"/>
  <c r="AB52" i="1" s="1"/>
  <c r="X52" i="1"/>
  <c r="Z52" i="1" s="1"/>
  <c r="O75" i="1" l="1"/>
  <c r="N75" i="1"/>
  <c r="P75" i="1"/>
  <c r="M75" i="1"/>
  <c r="AA52" i="1"/>
  <c r="Y53" i="1" s="1"/>
  <c r="R75" i="1" l="1"/>
  <c r="Q75" i="1"/>
  <c r="S75" i="1"/>
  <c r="X53" i="1"/>
  <c r="Z53" i="1" s="1"/>
  <c r="W53" i="1"/>
  <c r="V53" i="1"/>
  <c r="AB53" i="1" s="1"/>
  <c r="N76" i="1" l="1"/>
  <c r="P76" i="1"/>
  <c r="M76" i="1"/>
  <c r="S76" i="1" s="1"/>
  <c r="O76" i="1"/>
  <c r="Q76" i="1" s="1"/>
  <c r="AA53" i="1"/>
  <c r="Y54" i="1" s="1"/>
  <c r="V54" i="1" l="1"/>
  <c r="R76" i="1"/>
  <c r="O77" i="1" s="1"/>
  <c r="X54" i="1"/>
  <c r="Z54" i="1" s="1"/>
  <c r="W54" i="1"/>
  <c r="M77" i="1" l="1"/>
  <c r="AB54" i="1"/>
  <c r="N77" i="1"/>
  <c r="P77" i="1"/>
  <c r="R77" i="1" s="1"/>
  <c r="AA54" i="1"/>
  <c r="W55" i="1" s="1"/>
  <c r="X55" i="1" l="1"/>
  <c r="S77" i="1"/>
  <c r="V55" i="1"/>
  <c r="AB55" i="1" s="1"/>
  <c r="Y55" i="1"/>
  <c r="AA55" i="1" s="1"/>
  <c r="Q77" i="1"/>
  <c r="M78" i="1" l="1"/>
  <c r="O78" i="1"/>
  <c r="P78" i="1"/>
  <c r="R78" i="1" s="1"/>
  <c r="N78" i="1"/>
  <c r="Z55" i="1"/>
  <c r="Q78" i="1" l="1"/>
  <c r="W56" i="1"/>
  <c r="Y56" i="1"/>
  <c r="X56" i="1"/>
  <c r="M79" i="1"/>
  <c r="N79" i="1"/>
  <c r="O79" i="1"/>
  <c r="P79" i="1"/>
  <c r="R79" i="1" s="1"/>
  <c r="V56" i="1"/>
  <c r="S78" i="1"/>
  <c r="Z56" i="1" l="1"/>
  <c r="Q79" i="1"/>
  <c r="S79" i="1"/>
  <c r="AA56" i="1"/>
  <c r="X57" i="1" s="1"/>
  <c r="AB56" i="1"/>
  <c r="N80" i="1" l="1"/>
  <c r="O80" i="1"/>
  <c r="P80" i="1"/>
  <c r="R80" i="1" s="1"/>
  <c r="M80" i="1"/>
  <c r="Y57" i="1"/>
  <c r="AA57" i="1" s="1"/>
  <c r="V57" i="1"/>
  <c r="W57" i="1"/>
  <c r="S80" i="1" l="1"/>
  <c r="AB57" i="1"/>
  <c r="Q80" i="1"/>
  <c r="Z57" i="1"/>
  <c r="V58" i="1" l="1"/>
  <c r="W58" i="1"/>
  <c r="Y58" i="1"/>
  <c r="X58" i="1"/>
  <c r="M81" i="1"/>
  <c r="N81" i="1"/>
  <c r="O81" i="1"/>
  <c r="P81" i="1"/>
  <c r="R81" i="1" s="1"/>
  <c r="AA58" i="1" l="1"/>
  <c r="Q81" i="1"/>
  <c r="S81" i="1"/>
  <c r="Z58" i="1"/>
  <c r="AB58" i="1"/>
  <c r="X59" i="1" l="1"/>
  <c r="W59" i="1"/>
  <c r="V59" i="1"/>
  <c r="Y59" i="1"/>
  <c r="AA59" i="1" s="1"/>
  <c r="M82" i="1"/>
  <c r="N82" i="1"/>
  <c r="O82" i="1"/>
  <c r="P82" i="1"/>
  <c r="R82" i="1" s="1"/>
  <c r="AB59" i="1" l="1"/>
  <c r="S82" i="1"/>
  <c r="Q82" i="1"/>
  <c r="Z59" i="1"/>
  <c r="V60" i="1" l="1"/>
  <c r="W60" i="1"/>
  <c r="X60" i="1"/>
  <c r="Y60" i="1"/>
  <c r="O83" i="1"/>
  <c r="N83" i="1"/>
  <c r="M83" i="1"/>
  <c r="S83" i="1" s="1"/>
  <c r="P83" i="1"/>
  <c r="Q83" i="1" l="1"/>
  <c r="Z60" i="1"/>
  <c r="R83" i="1"/>
  <c r="N84" i="1" s="1"/>
  <c r="AA60" i="1"/>
  <c r="V61" i="1" s="1"/>
  <c r="AB60" i="1"/>
  <c r="X61" i="1" l="1"/>
  <c r="Y61" i="1"/>
  <c r="AA61" i="1" s="1"/>
  <c r="W61" i="1"/>
  <c r="AB61" i="1" s="1"/>
  <c r="P84" i="1"/>
  <c r="M84" i="1"/>
  <c r="S84" i="1" s="1"/>
  <c r="O84" i="1"/>
  <c r="R84" i="1" l="1"/>
  <c r="Q84" i="1"/>
  <c r="Z61" i="1"/>
  <c r="V62" i="1" l="1"/>
  <c r="Y62" i="1"/>
  <c r="W62" i="1"/>
  <c r="X62" i="1"/>
  <c r="M85" i="1"/>
  <c r="O85" i="1"/>
  <c r="N85" i="1"/>
  <c r="P85" i="1"/>
  <c r="R85" i="1" s="1"/>
  <c r="Z62" i="1" l="1"/>
  <c r="AA62" i="1"/>
  <c r="W63" i="1" s="1"/>
  <c r="Q85" i="1"/>
  <c r="S85" i="1"/>
  <c r="AB62" i="1"/>
  <c r="Y63" i="1" l="1"/>
  <c r="M86" i="1"/>
  <c r="N86" i="1"/>
  <c r="O86" i="1"/>
  <c r="P86" i="1"/>
  <c r="R86" i="1" s="1"/>
  <c r="X63" i="1"/>
  <c r="V63" i="1"/>
  <c r="AB63" i="1" s="1"/>
  <c r="Z63" i="1" l="1"/>
  <c r="Q86" i="1"/>
  <c r="S86" i="1"/>
  <c r="AA63" i="1"/>
  <c r="W64" i="1" s="1"/>
  <c r="P87" i="1" l="1"/>
  <c r="O87" i="1"/>
  <c r="Q87" i="1" s="1"/>
  <c r="N87" i="1"/>
  <c r="V64" i="1"/>
  <c r="AB64" i="1" s="1"/>
  <c r="M87" i="1"/>
  <c r="Y64" i="1"/>
  <c r="X64" i="1"/>
  <c r="Z64" i="1" l="1"/>
  <c r="AA64" i="1"/>
  <c r="V65" i="1" s="1"/>
  <c r="S87" i="1"/>
  <c r="R87" i="1"/>
  <c r="M88" i="1" s="1"/>
  <c r="O88" i="1" l="1"/>
  <c r="N88" i="1"/>
  <c r="S88" i="1" s="1"/>
  <c r="W65" i="1"/>
  <c r="AB65" i="1" s="1"/>
  <c r="P88" i="1"/>
  <c r="R88" i="1" s="1"/>
  <c r="X65" i="1"/>
  <c r="Y65" i="1"/>
  <c r="AA65" i="1" s="1"/>
  <c r="Z65" i="1" l="1"/>
  <c r="Y66" i="1"/>
  <c r="Q88" i="1"/>
  <c r="N89" i="1" l="1"/>
  <c r="M89" i="1"/>
  <c r="S89" i="1" s="1"/>
  <c r="O89" i="1"/>
  <c r="P89" i="1"/>
  <c r="R89" i="1" s="1"/>
  <c r="V66" i="1"/>
  <c r="W66" i="1"/>
  <c r="X66" i="1"/>
  <c r="Z66" i="1" s="1"/>
  <c r="AB66" i="1" l="1"/>
  <c r="AA66" i="1"/>
  <c r="V67" i="1" s="1"/>
  <c r="Q89" i="1"/>
  <c r="Y67" i="1"/>
  <c r="X67" i="1"/>
  <c r="W67" i="1"/>
  <c r="AB67" i="1" s="1"/>
  <c r="AA67" i="1" l="1"/>
  <c r="Z67" i="1"/>
  <c r="O90" i="1"/>
  <c r="P90" i="1"/>
  <c r="R90" i="1" s="1"/>
  <c r="N90" i="1"/>
  <c r="M90" i="1"/>
  <c r="S90" i="1" l="1"/>
  <c r="Q90" i="1"/>
  <c r="V68" i="1"/>
  <c r="X68" i="1"/>
  <c r="W68" i="1"/>
  <c r="Y68" i="1"/>
  <c r="AA68" i="1" s="1"/>
  <c r="Z68" i="1" l="1"/>
  <c r="AB68" i="1"/>
  <c r="N91" i="1"/>
  <c r="O91" i="1"/>
  <c r="M91" i="1"/>
  <c r="S91" i="1" s="1"/>
  <c r="P91" i="1"/>
  <c r="R91" i="1" s="1"/>
  <c r="Q91" i="1" l="1"/>
  <c r="W69" i="1"/>
  <c r="X69" i="1"/>
  <c r="Y69" i="1"/>
  <c r="AA69" i="1" s="1"/>
  <c r="V69" i="1"/>
  <c r="AB69" i="1" s="1"/>
  <c r="Z69" i="1" l="1"/>
  <c r="N92" i="1"/>
  <c r="P92" i="1"/>
  <c r="O92" i="1"/>
  <c r="M92" i="1"/>
  <c r="Q92" i="1" l="1"/>
  <c r="R92" i="1"/>
  <c r="S92" i="1"/>
  <c r="V70" i="1"/>
  <c r="W70" i="1"/>
  <c r="X70" i="1"/>
  <c r="Y70" i="1"/>
  <c r="O93" i="1" l="1"/>
  <c r="AA70" i="1"/>
  <c r="AB70" i="1"/>
  <c r="Z70" i="1"/>
  <c r="N93" i="1"/>
  <c r="M93" i="1"/>
  <c r="P93" i="1"/>
  <c r="R93" i="1" s="1"/>
  <c r="S93" i="1" l="1"/>
  <c r="V71" i="1"/>
  <c r="W71" i="1"/>
  <c r="X71" i="1"/>
  <c r="Y71" i="1"/>
  <c r="AA71" i="1" s="1"/>
  <c r="Q93" i="1"/>
  <c r="M94" i="1" l="1"/>
  <c r="O94" i="1"/>
  <c r="N94" i="1"/>
  <c r="P94" i="1"/>
  <c r="R94" i="1" s="1"/>
  <c r="Z71" i="1"/>
  <c r="AB71" i="1"/>
  <c r="V72" i="1" l="1"/>
  <c r="X72" i="1"/>
  <c r="Y72" i="1"/>
  <c r="AA72" i="1" s="1"/>
  <c r="W72" i="1"/>
  <c r="Q94" i="1"/>
  <c r="S94" i="1"/>
  <c r="N95" i="1" l="1"/>
  <c r="O95" i="1"/>
  <c r="P95" i="1"/>
  <c r="R95" i="1" s="1"/>
  <c r="M95" i="1"/>
  <c r="Z72" i="1"/>
  <c r="AB72" i="1"/>
  <c r="X73" i="1" l="1"/>
  <c r="Y73" i="1"/>
  <c r="AA73" i="1" s="1"/>
  <c r="V73" i="1"/>
  <c r="W73" i="1"/>
  <c r="S95" i="1"/>
  <c r="Q95" i="1"/>
  <c r="AB73" i="1" l="1"/>
  <c r="N96" i="1"/>
  <c r="P96" i="1"/>
  <c r="M96" i="1"/>
  <c r="S96" i="1" s="1"/>
  <c r="O96" i="1"/>
  <c r="Q96" i="1" s="1"/>
  <c r="Z73" i="1"/>
  <c r="Y74" i="1" l="1"/>
  <c r="V74" i="1"/>
  <c r="X74" i="1"/>
  <c r="W74" i="1"/>
  <c r="R96" i="1"/>
  <c r="P97" i="1"/>
  <c r="M97" i="1"/>
  <c r="N97" i="1"/>
  <c r="O97" i="1"/>
  <c r="Q97" i="1" l="1"/>
  <c r="Z74" i="1"/>
  <c r="S97" i="1"/>
  <c r="AB74" i="1"/>
  <c r="R97" i="1"/>
  <c r="O98" i="1" s="1"/>
  <c r="AA74" i="1"/>
  <c r="X75" i="1" s="1"/>
  <c r="Y75" i="1" l="1"/>
  <c r="Z75" i="1" s="1"/>
  <c r="V75" i="1"/>
  <c r="W75" i="1"/>
  <c r="M98" i="1"/>
  <c r="P98" i="1"/>
  <c r="R98" i="1" s="1"/>
  <c r="N98" i="1"/>
  <c r="AB75" i="1" l="1"/>
  <c r="AA75" i="1"/>
  <c r="V76" i="1" s="1"/>
  <c r="S98" i="1"/>
  <c r="Q98" i="1"/>
  <c r="W76" i="1"/>
  <c r="AB76" i="1" s="1"/>
  <c r="Y76" i="1"/>
  <c r="X76" i="1"/>
  <c r="Z76" i="1" l="1"/>
  <c r="AA76" i="1"/>
  <c r="V77" i="1" s="1"/>
  <c r="N99" i="1"/>
  <c r="M99" i="1"/>
  <c r="O99" i="1"/>
  <c r="P99" i="1"/>
  <c r="R99" i="1" s="1"/>
  <c r="S99" i="1" l="1"/>
  <c r="Q99" i="1"/>
  <c r="X77" i="1"/>
  <c r="W77" i="1"/>
  <c r="AB77" i="1" s="1"/>
  <c r="Y77" i="1"/>
  <c r="AA77" i="1" s="1"/>
  <c r="N100" i="1" l="1"/>
  <c r="O100" i="1"/>
  <c r="P100" i="1"/>
  <c r="R100" i="1" s="1"/>
  <c r="M100" i="1"/>
  <c r="S100" i="1" s="1"/>
  <c r="Z77" i="1"/>
  <c r="Q100" i="1" l="1"/>
  <c r="Y78" i="1"/>
  <c r="X78" i="1"/>
  <c r="W78" i="1"/>
  <c r="M101" i="1"/>
  <c r="P101" i="1"/>
  <c r="N101" i="1"/>
  <c r="O101" i="1"/>
  <c r="Q101" i="1" s="1"/>
  <c r="V78" i="1"/>
  <c r="R101" i="1" l="1"/>
  <c r="Z78" i="1"/>
  <c r="P102" i="1"/>
  <c r="M102" i="1"/>
  <c r="N102" i="1"/>
  <c r="O102" i="1"/>
  <c r="AB78" i="1"/>
  <c r="S101" i="1"/>
  <c r="AA78" i="1"/>
  <c r="V79" i="1" s="1"/>
  <c r="Q102" i="1" l="1"/>
  <c r="X79" i="1"/>
  <c r="S102" i="1"/>
  <c r="Y79" i="1"/>
  <c r="AA79" i="1" s="1"/>
  <c r="W79" i="1"/>
  <c r="AB79" i="1" s="1"/>
  <c r="R102" i="1"/>
  <c r="M103" i="1" s="1"/>
  <c r="P103" i="1" l="1"/>
  <c r="N103" i="1"/>
  <c r="S103" i="1" s="1"/>
  <c r="O103" i="1"/>
  <c r="Z79" i="1"/>
  <c r="W80" i="1" s="1"/>
  <c r="Q103" i="1" l="1"/>
  <c r="V80" i="1"/>
  <c r="AB80" i="1" s="1"/>
  <c r="X80" i="1"/>
  <c r="Y80" i="1"/>
  <c r="R103" i="1"/>
  <c r="M104" i="1" s="1"/>
  <c r="Z80" i="1" l="1"/>
  <c r="AA80" i="1"/>
  <c r="W81" i="1" s="1"/>
  <c r="N104" i="1"/>
  <c r="S104" i="1" s="1"/>
  <c r="P104" i="1"/>
  <c r="O104" i="1"/>
  <c r="Q104" i="1" l="1"/>
  <c r="V81" i="1"/>
  <c r="AB81" i="1" s="1"/>
  <c r="R104" i="1"/>
  <c r="P105" i="1" s="1"/>
  <c r="X81" i="1"/>
  <c r="Y81" i="1"/>
  <c r="AA81" i="1" l="1"/>
  <c r="O105" i="1"/>
  <c r="Q105" i="1" s="1"/>
  <c r="Z81" i="1"/>
  <c r="N105" i="1"/>
  <c r="M105" i="1"/>
  <c r="S105" i="1" s="1"/>
  <c r="W82" i="1" l="1"/>
  <c r="V82" i="1"/>
  <c r="X82" i="1"/>
  <c r="Y82" i="1"/>
  <c r="AA82" i="1" s="1"/>
  <c r="R105" i="1"/>
  <c r="M106" i="1" s="1"/>
  <c r="AB82" i="1" l="1"/>
  <c r="P106" i="1"/>
  <c r="N106" i="1"/>
  <c r="S106" i="1" s="1"/>
  <c r="O106" i="1"/>
  <c r="Q106" i="1" s="1"/>
  <c r="Z82" i="1"/>
  <c r="Y83" i="1" l="1"/>
  <c r="X83" i="1"/>
  <c r="W83" i="1"/>
  <c r="R106" i="1"/>
  <c r="N107" i="1" s="1"/>
  <c r="V83" i="1"/>
  <c r="Z83" i="1" l="1"/>
  <c r="O107" i="1"/>
  <c r="P107" i="1"/>
  <c r="R107" i="1" s="1"/>
  <c r="M107" i="1"/>
  <c r="S107" i="1" s="1"/>
  <c r="AB83" i="1"/>
  <c r="AA83" i="1"/>
  <c r="X84" i="1" s="1"/>
  <c r="W84" i="1" l="1"/>
  <c r="Q107" i="1"/>
  <c r="Y84" i="1"/>
  <c r="AA84" i="1" s="1"/>
  <c r="V84" i="1"/>
  <c r="AB84" i="1" s="1"/>
  <c r="O108" i="1" l="1"/>
  <c r="M108" i="1"/>
  <c r="N108" i="1"/>
  <c r="P108" i="1"/>
  <c r="R108" i="1" s="1"/>
  <c r="Z84" i="1"/>
  <c r="S108" i="1" l="1"/>
  <c r="X85" i="1"/>
  <c r="W85" i="1"/>
  <c r="V85" i="1"/>
  <c r="Y85" i="1"/>
  <c r="AA85" i="1" s="1"/>
  <c r="Q108" i="1"/>
  <c r="AB85" i="1" l="1"/>
  <c r="P109" i="1"/>
  <c r="O109" i="1"/>
  <c r="Q109" i="1" s="1"/>
  <c r="M109" i="1"/>
  <c r="N109" i="1"/>
  <c r="Z85" i="1"/>
  <c r="Y86" i="1" l="1"/>
  <c r="V86" i="1"/>
  <c r="W86" i="1"/>
  <c r="X86" i="1"/>
  <c r="Z86" i="1" s="1"/>
  <c r="S109" i="1"/>
  <c r="R109" i="1"/>
  <c r="P110" i="1" s="1"/>
  <c r="AB86" i="1" l="1"/>
  <c r="M110" i="1"/>
  <c r="AA86" i="1"/>
  <c r="W87" i="1" s="1"/>
  <c r="N110" i="1"/>
  <c r="O110" i="1"/>
  <c r="Q110" i="1" s="1"/>
  <c r="S110" i="1" l="1"/>
  <c r="V87" i="1"/>
  <c r="AB87" i="1" s="1"/>
  <c r="Y87" i="1"/>
  <c r="AA87" i="1" s="1"/>
  <c r="X87" i="1"/>
  <c r="R110" i="1"/>
  <c r="P111" i="1" s="1"/>
  <c r="M111" i="1" l="1"/>
  <c r="N111" i="1"/>
  <c r="Z87" i="1"/>
  <c r="O111" i="1"/>
  <c r="Q111" i="1" s="1"/>
  <c r="W88" i="1" l="1"/>
  <c r="Y88" i="1"/>
  <c r="X88" i="1"/>
  <c r="V88" i="1"/>
  <c r="AB88" i="1" s="1"/>
  <c r="S111" i="1"/>
  <c r="R111" i="1"/>
  <c r="M112" i="1" s="1"/>
  <c r="AA88" i="1" l="1"/>
  <c r="Z88" i="1"/>
  <c r="P112" i="1"/>
  <c r="N112" i="1"/>
  <c r="S112" i="1" s="1"/>
  <c r="O112" i="1"/>
  <c r="Q112" i="1" s="1"/>
  <c r="R112" i="1" l="1"/>
  <c r="O113" i="1" s="1"/>
  <c r="X89" i="1"/>
  <c r="Y89" i="1"/>
  <c r="AA89" i="1" s="1"/>
  <c r="V89" i="1"/>
  <c r="W89" i="1"/>
  <c r="AB89" i="1" l="1"/>
  <c r="M113" i="1"/>
  <c r="N113" i="1"/>
  <c r="Z89" i="1"/>
  <c r="P113" i="1"/>
  <c r="R113" i="1" s="1"/>
  <c r="V90" i="1" l="1"/>
  <c r="W90" i="1"/>
  <c r="X90" i="1"/>
  <c r="Y90" i="1"/>
  <c r="AA90" i="1" s="1"/>
  <c r="S113" i="1"/>
  <c r="Q113" i="1"/>
  <c r="O114" i="1" l="1"/>
  <c r="N114" i="1"/>
  <c r="P114" i="1"/>
  <c r="R114" i="1" s="1"/>
  <c r="M114" i="1"/>
  <c r="S114" i="1" s="1"/>
  <c r="Z90" i="1"/>
  <c r="AB90" i="1"/>
  <c r="V91" i="1" l="1"/>
  <c r="W91" i="1"/>
  <c r="X91" i="1"/>
  <c r="Y91" i="1"/>
  <c r="AA91" i="1" s="1"/>
  <c r="Q114" i="1"/>
  <c r="N115" i="1" l="1"/>
  <c r="M115" i="1"/>
  <c r="S115" i="1" s="1"/>
  <c r="O115" i="1"/>
  <c r="P115" i="1"/>
  <c r="Z91" i="1"/>
  <c r="AB91" i="1"/>
  <c r="Q115" i="1" l="1"/>
  <c r="Y92" i="1"/>
  <c r="V92" i="1"/>
  <c r="W92" i="1"/>
  <c r="X92" i="1"/>
  <c r="Z92" i="1" s="1"/>
  <c r="R115" i="1"/>
  <c r="N116" i="1" s="1"/>
  <c r="O116" i="1" l="1"/>
  <c r="M116" i="1"/>
  <c r="S116" i="1" s="1"/>
  <c r="P116" i="1"/>
  <c r="R116" i="1" s="1"/>
  <c r="AB92" i="1"/>
  <c r="AA92" i="1"/>
  <c r="V93" i="1" s="1"/>
  <c r="X93" i="1" l="1"/>
  <c r="Y93" i="1"/>
  <c r="AA93" i="1" s="1"/>
  <c r="W93" i="1"/>
  <c r="AB93" i="1" s="1"/>
  <c r="Q116" i="1"/>
  <c r="Z93" i="1" l="1"/>
  <c r="O117" i="1"/>
  <c r="P117" i="1"/>
  <c r="R117" i="1" s="1"/>
  <c r="M117" i="1"/>
  <c r="N117" i="1"/>
  <c r="V94" i="1"/>
  <c r="W94" i="1"/>
  <c r="X94" i="1"/>
  <c r="Y94" i="1"/>
  <c r="AA94" i="1" s="1"/>
  <c r="Z94" i="1" l="1"/>
  <c r="AB94" i="1"/>
  <c r="S117" i="1"/>
  <c r="Q117" i="1"/>
  <c r="M118" i="1" l="1"/>
  <c r="N118" i="1"/>
  <c r="O118" i="1"/>
  <c r="P118" i="1"/>
  <c r="R118" i="1" s="1"/>
  <c r="V95" i="1"/>
  <c r="W95" i="1"/>
  <c r="X95" i="1"/>
  <c r="Y95" i="1"/>
  <c r="AA95" i="1" s="1"/>
  <c r="Z95" i="1" l="1"/>
  <c r="AB95" i="1"/>
  <c r="Q118" i="1"/>
  <c r="S118" i="1"/>
  <c r="N119" i="1" l="1"/>
  <c r="O119" i="1"/>
  <c r="P119" i="1"/>
  <c r="R119" i="1" s="1"/>
  <c r="V96" i="1"/>
  <c r="W96" i="1"/>
  <c r="X96" i="1"/>
  <c r="Y96" i="1"/>
  <c r="AA96" i="1" s="1"/>
  <c r="M119" i="1"/>
  <c r="AB96" i="1" l="1"/>
  <c r="Z96" i="1"/>
  <c r="Q119" i="1"/>
  <c r="S119" i="1"/>
  <c r="M120" i="1" l="1"/>
  <c r="O120" i="1"/>
  <c r="P120" i="1"/>
  <c r="N120" i="1"/>
  <c r="X97" i="1"/>
  <c r="Y97" i="1"/>
  <c r="AA97" i="1" s="1"/>
  <c r="W97" i="1"/>
  <c r="V97" i="1"/>
  <c r="AB97" i="1" s="1"/>
  <c r="Q120" i="1" l="1"/>
  <c r="Z97" i="1"/>
  <c r="R120" i="1"/>
  <c r="N121" i="1" s="1"/>
  <c r="S120" i="1"/>
  <c r="V98" i="1" l="1"/>
  <c r="W98" i="1"/>
  <c r="X98" i="1"/>
  <c r="Y98" i="1"/>
  <c r="AA98" i="1" s="1"/>
  <c r="P121" i="1"/>
  <c r="M121" i="1"/>
  <c r="S121" i="1" s="1"/>
  <c r="O121" i="1"/>
  <c r="Q121" i="1" s="1"/>
  <c r="AB98" i="1" l="1"/>
  <c r="R121" i="1"/>
  <c r="N122" i="1" s="1"/>
  <c r="Z98" i="1"/>
  <c r="X99" i="1" l="1"/>
  <c r="W99" i="1"/>
  <c r="V99" i="1"/>
  <c r="AB99" i="1" s="1"/>
  <c r="Y99" i="1"/>
  <c r="AA99" i="1" s="1"/>
  <c r="P122" i="1"/>
  <c r="M122" i="1"/>
  <c r="S122" i="1" s="1"/>
  <c r="O122" i="1"/>
  <c r="Q122" i="1" l="1"/>
  <c r="R122" i="1"/>
  <c r="P123" i="1" s="1"/>
  <c r="Z99" i="1"/>
  <c r="O123" i="1" l="1"/>
  <c r="Q123" i="1" s="1"/>
  <c r="M123" i="1"/>
  <c r="X100" i="1"/>
  <c r="Y100" i="1"/>
  <c r="AA100" i="1" s="1"/>
  <c r="W100" i="1"/>
  <c r="V100" i="1"/>
  <c r="AB100" i="1" s="1"/>
  <c r="N123" i="1"/>
  <c r="S123" i="1" l="1"/>
  <c r="Z100" i="1"/>
  <c r="R123" i="1"/>
  <c r="P124" i="1" s="1"/>
  <c r="O124" i="1" l="1"/>
  <c r="Q124" i="1" s="1"/>
  <c r="N124" i="1"/>
  <c r="M124" i="1"/>
  <c r="S124" i="1" s="1"/>
  <c r="V101" i="1"/>
  <c r="Y101" i="1"/>
  <c r="W101" i="1"/>
  <c r="X101" i="1"/>
  <c r="AA101" i="1" l="1"/>
  <c r="Z101" i="1"/>
  <c r="V102" i="1"/>
  <c r="AB101" i="1"/>
  <c r="R124" i="1"/>
  <c r="M125" i="1" s="1"/>
  <c r="O125" i="1" l="1"/>
  <c r="N125" i="1"/>
  <c r="S125" i="1" s="1"/>
  <c r="P125" i="1"/>
  <c r="R125" i="1" s="1"/>
  <c r="X102" i="1"/>
  <c r="W102" i="1"/>
  <c r="AB102" i="1" s="1"/>
  <c r="Y102" i="1"/>
  <c r="AA102" i="1" s="1"/>
  <c r="Q125" i="1" l="1"/>
  <c r="Z102" i="1"/>
  <c r="Y103" i="1" l="1"/>
  <c r="V103" i="1"/>
  <c r="X103" i="1"/>
  <c r="Z103" i="1" s="1"/>
  <c r="W103" i="1"/>
  <c r="M126" i="1"/>
  <c r="N126" i="1"/>
  <c r="O126" i="1"/>
  <c r="P126" i="1"/>
  <c r="R126" i="1" s="1"/>
  <c r="S126" i="1" l="1"/>
  <c r="AB103" i="1"/>
  <c r="Q126" i="1"/>
  <c r="AA103" i="1"/>
  <c r="V104" i="1" s="1"/>
  <c r="X104" i="1" l="1"/>
  <c r="W104" i="1"/>
  <c r="AB104" i="1" s="1"/>
  <c r="Y104" i="1"/>
  <c r="AA104" i="1" s="1"/>
  <c r="O127" i="1"/>
  <c r="P127" i="1"/>
  <c r="N127" i="1"/>
  <c r="M127" i="1"/>
  <c r="S127" i="1" s="1"/>
  <c r="Q127" i="1" l="1"/>
  <c r="R127" i="1"/>
  <c r="M128" i="1" s="1"/>
  <c r="Z104" i="1"/>
  <c r="Y105" i="1" l="1"/>
  <c r="X105" i="1"/>
  <c r="V105" i="1"/>
  <c r="W105" i="1"/>
  <c r="P128" i="1"/>
  <c r="O128" i="1"/>
  <c r="N128" i="1"/>
  <c r="S128" i="1" s="1"/>
  <c r="Z105" i="1" l="1"/>
  <c r="Q128" i="1"/>
  <c r="AB105" i="1"/>
  <c r="R128" i="1"/>
  <c r="M129" i="1" s="1"/>
  <c r="AA105" i="1"/>
  <c r="Y106" i="1" s="1"/>
  <c r="V106" i="1" l="1"/>
  <c r="X106" i="1"/>
  <c r="Z106" i="1" s="1"/>
  <c r="W106" i="1"/>
  <c r="O129" i="1"/>
  <c r="N129" i="1"/>
  <c r="S129" i="1" s="1"/>
  <c r="P129" i="1"/>
  <c r="R129" i="1" s="1"/>
  <c r="Q129" i="1" l="1"/>
  <c r="AB106" i="1"/>
  <c r="AA106" i="1"/>
  <c r="W107" i="1" s="1"/>
  <c r="V107" i="1" l="1"/>
  <c r="AB107" i="1" s="1"/>
  <c r="O130" i="1"/>
  <c r="N130" i="1"/>
  <c r="P130" i="1"/>
  <c r="R130" i="1" s="1"/>
  <c r="M130" i="1"/>
  <c r="S130" i="1" s="1"/>
  <c r="Y107" i="1"/>
  <c r="X107" i="1"/>
  <c r="Z107" i="1" l="1"/>
  <c r="AA107" i="1"/>
  <c r="V108" i="1" s="1"/>
  <c r="Q130" i="1"/>
  <c r="X108" i="1" l="1"/>
  <c r="N131" i="1"/>
  <c r="M131" i="1"/>
  <c r="P131" i="1"/>
  <c r="O131" i="1"/>
  <c r="W108" i="1"/>
  <c r="AB108" i="1" s="1"/>
  <c r="Y108" i="1"/>
  <c r="AA108" i="1" s="1"/>
  <c r="S131" i="1" l="1"/>
  <c r="R131" i="1"/>
  <c r="Q131" i="1"/>
  <c r="Z108" i="1"/>
  <c r="W109" i="1" l="1"/>
  <c r="V109" i="1"/>
  <c r="AB109" i="1" s="1"/>
  <c r="X109" i="1"/>
  <c r="Y109" i="1"/>
  <c r="AA109" i="1" s="1"/>
  <c r="O132" i="1"/>
  <c r="P132" i="1"/>
  <c r="R132" i="1" s="1"/>
  <c r="N132" i="1"/>
  <c r="M132" i="1"/>
  <c r="S132" i="1" s="1"/>
  <c r="Q132" i="1" l="1"/>
  <c r="Z109" i="1"/>
  <c r="V110" i="1" l="1"/>
  <c r="X110" i="1"/>
  <c r="W110" i="1"/>
  <c r="Y110" i="1"/>
  <c r="AA110" i="1" s="1"/>
  <c r="N133" i="1"/>
  <c r="M133" i="1"/>
  <c r="P133" i="1"/>
  <c r="O133" i="1"/>
  <c r="R133" i="1" l="1"/>
  <c r="Q133" i="1"/>
  <c r="S133" i="1"/>
  <c r="Z110" i="1"/>
  <c r="AB110" i="1"/>
  <c r="N134" i="1" l="1"/>
  <c r="M134" i="1"/>
  <c r="S134" i="1" s="1"/>
  <c r="O134" i="1"/>
  <c r="X111" i="1"/>
  <c r="W111" i="1"/>
  <c r="V111" i="1"/>
  <c r="AB111" i="1" s="1"/>
  <c r="Y111" i="1"/>
  <c r="AA111" i="1" s="1"/>
  <c r="P134" i="1"/>
  <c r="R134" i="1" s="1"/>
  <c r="Q134" i="1" l="1"/>
  <c r="Z111" i="1"/>
  <c r="W112" i="1" l="1"/>
  <c r="Y112" i="1"/>
  <c r="X112" i="1"/>
  <c r="V112" i="1"/>
  <c r="AB112" i="1" s="1"/>
  <c r="O135" i="1"/>
  <c r="N135" i="1"/>
  <c r="P135" i="1"/>
  <c r="R135" i="1" s="1"/>
  <c r="M135" i="1"/>
  <c r="AA112" i="1" l="1"/>
  <c r="Q135" i="1"/>
  <c r="P136" i="1"/>
  <c r="S135" i="1"/>
  <c r="Z112" i="1"/>
  <c r="Y113" i="1" l="1"/>
  <c r="W113" i="1"/>
  <c r="X113" i="1"/>
  <c r="Z113" i="1" s="1"/>
  <c r="V113" i="1"/>
  <c r="AB113" i="1" s="1"/>
  <c r="O136" i="1"/>
  <c r="Q136" i="1" s="1"/>
  <c r="N136" i="1"/>
  <c r="M136" i="1"/>
  <c r="S136" i="1" l="1"/>
  <c r="AA113" i="1"/>
  <c r="V114" i="1" s="1"/>
  <c r="R136" i="1"/>
  <c r="M137" i="1" s="1"/>
  <c r="Y114" i="1" l="1"/>
  <c r="O137" i="1"/>
  <c r="W114" i="1"/>
  <c r="AB114" i="1" s="1"/>
  <c r="X114" i="1"/>
  <c r="Z114" i="1" s="1"/>
  <c r="P137" i="1"/>
  <c r="R137" i="1" s="1"/>
  <c r="N137" i="1"/>
  <c r="S137" i="1" s="1"/>
  <c r="Q137" i="1" l="1"/>
  <c r="AA114" i="1"/>
  <c r="V115" i="1" s="1"/>
  <c r="P138" i="1" l="1"/>
  <c r="M138" i="1"/>
  <c r="N138" i="1"/>
  <c r="O138" i="1"/>
  <c r="Q138" i="1" s="1"/>
  <c r="X115" i="1"/>
  <c r="Y115" i="1"/>
  <c r="AA115" i="1" s="1"/>
  <c r="W115" i="1"/>
  <c r="AB115" i="1" s="1"/>
  <c r="Z115" i="1" l="1"/>
  <c r="S138" i="1"/>
  <c r="W116" i="1"/>
  <c r="R138" i="1"/>
  <c r="N139" i="1" s="1"/>
  <c r="O139" i="1" l="1"/>
  <c r="P139" i="1"/>
  <c r="R139" i="1" s="1"/>
  <c r="M139" i="1"/>
  <c r="S139" i="1" s="1"/>
  <c r="Y116" i="1"/>
  <c r="V116" i="1"/>
  <c r="AB116" i="1" s="1"/>
  <c r="X116" i="1"/>
  <c r="Z116" i="1" s="1"/>
  <c r="AA116" i="1" l="1"/>
  <c r="W117" i="1" s="1"/>
  <c r="Q139" i="1"/>
  <c r="X117" i="1" l="1"/>
  <c r="O140" i="1"/>
  <c r="M140" i="1"/>
  <c r="P140" i="1"/>
  <c r="R140" i="1" s="1"/>
  <c r="N140" i="1"/>
  <c r="V117" i="1"/>
  <c r="AB117" i="1" s="1"/>
  <c r="Y117" i="1"/>
  <c r="AA117" i="1" s="1"/>
  <c r="S140" i="1" l="1"/>
  <c r="Q140" i="1"/>
  <c r="Z117" i="1"/>
  <c r="Y118" i="1" l="1"/>
  <c r="W118" i="1"/>
  <c r="V118" i="1"/>
  <c r="AB118" i="1" s="1"/>
  <c r="X118" i="1"/>
  <c r="Z118" i="1" s="1"/>
  <c r="O141" i="1"/>
  <c r="M141" i="1"/>
  <c r="N141" i="1"/>
  <c r="P141" i="1"/>
  <c r="R141" i="1" s="1"/>
  <c r="S141" i="1" l="1"/>
  <c r="Q141" i="1"/>
  <c r="AA118" i="1"/>
  <c r="V119" i="1" s="1"/>
  <c r="X119" i="1" l="1"/>
  <c r="M142" i="1"/>
  <c r="S142" i="1" s="1"/>
  <c r="N142" i="1"/>
  <c r="O142" i="1"/>
  <c r="P142" i="1"/>
  <c r="R142" i="1" s="1"/>
  <c r="W119" i="1"/>
  <c r="AB119" i="1" s="1"/>
  <c r="Y119" i="1"/>
  <c r="AA119" i="1" s="1"/>
  <c r="Q142" i="1" l="1"/>
  <c r="Z119" i="1"/>
  <c r="V120" i="1" l="1"/>
  <c r="X120" i="1"/>
  <c r="Y120" i="1"/>
  <c r="AA120" i="1" s="1"/>
  <c r="W120" i="1"/>
  <c r="N143" i="1"/>
  <c r="P143" i="1"/>
  <c r="O143" i="1"/>
  <c r="M143" i="1"/>
  <c r="R143" i="1" l="1"/>
  <c r="Q143" i="1"/>
  <c r="S143" i="1"/>
  <c r="Z120" i="1"/>
  <c r="AB120" i="1"/>
  <c r="V121" i="1" l="1"/>
  <c r="X121" i="1"/>
  <c r="Y121" i="1"/>
  <c r="AA121" i="1" s="1"/>
  <c r="W121" i="1"/>
  <c r="N144" i="1"/>
  <c r="O144" i="1"/>
  <c r="P144" i="1"/>
  <c r="M144" i="1"/>
  <c r="S144" i="1" s="1"/>
  <c r="R144" i="1" l="1"/>
  <c r="Z121" i="1"/>
  <c r="Q144" i="1"/>
  <c r="AB121" i="1"/>
  <c r="M145" i="1" l="1"/>
  <c r="P145" i="1"/>
  <c r="O145" i="1"/>
  <c r="N145" i="1"/>
  <c r="W122" i="1"/>
  <c r="V122" i="1"/>
  <c r="AB122" i="1" s="1"/>
  <c r="X122" i="1"/>
  <c r="Y122" i="1"/>
  <c r="AA122" i="1" s="1"/>
  <c r="R145" i="1" l="1"/>
  <c r="Z122" i="1"/>
  <c r="Q145" i="1"/>
  <c r="S145" i="1"/>
  <c r="N146" i="1" l="1"/>
  <c r="P146" i="1"/>
  <c r="M146" i="1"/>
  <c r="S146" i="1" s="1"/>
  <c r="O146" i="1"/>
  <c r="W123" i="1"/>
  <c r="V123" i="1"/>
  <c r="X123" i="1"/>
  <c r="Y123" i="1"/>
  <c r="AA123" i="1" s="1"/>
  <c r="Q146" i="1" l="1"/>
  <c r="AB123" i="1"/>
  <c r="Z123" i="1"/>
  <c r="R146" i="1"/>
  <c r="M147" i="1" s="1"/>
  <c r="P147" i="1" l="1"/>
  <c r="N147" i="1"/>
  <c r="S147" i="1" s="1"/>
  <c r="O147" i="1"/>
  <c r="Q147" i="1" s="1"/>
  <c r="V124" i="1"/>
  <c r="X124" i="1"/>
  <c r="W124" i="1"/>
  <c r="Y124" i="1"/>
  <c r="AA124" i="1" s="1"/>
  <c r="Z124" i="1" l="1"/>
  <c r="AB124" i="1"/>
  <c r="R147" i="1"/>
  <c r="N148" i="1" s="1"/>
  <c r="O148" i="1" l="1"/>
  <c r="X125" i="1"/>
  <c r="V125" i="1"/>
  <c r="W125" i="1"/>
  <c r="Y125" i="1"/>
  <c r="AA125" i="1" s="1"/>
  <c r="P148" i="1"/>
  <c r="R148" i="1" s="1"/>
  <c r="M148" i="1"/>
  <c r="S148" i="1" s="1"/>
  <c r="AB125" i="1" l="1"/>
  <c r="Z125" i="1"/>
  <c r="Q148" i="1"/>
  <c r="M149" i="1" l="1"/>
  <c r="P149" i="1"/>
  <c r="N149" i="1"/>
  <c r="O149" i="1"/>
  <c r="Q149" i="1" s="1"/>
  <c r="W126" i="1"/>
  <c r="X126" i="1"/>
  <c r="Y126" i="1"/>
  <c r="V126" i="1"/>
  <c r="AA126" i="1" l="1"/>
  <c r="Z126" i="1"/>
  <c r="W127" i="1"/>
  <c r="AB126" i="1"/>
  <c r="R149" i="1"/>
  <c r="P150" i="1" s="1"/>
  <c r="S149" i="1"/>
  <c r="M150" i="1" l="1"/>
  <c r="O150" i="1"/>
  <c r="Q150" i="1" s="1"/>
  <c r="N150" i="1"/>
  <c r="V127" i="1"/>
  <c r="AB127" i="1" s="1"/>
  <c r="X127" i="1"/>
  <c r="Y127" i="1"/>
  <c r="AA127" i="1" s="1"/>
  <c r="Z127" i="1" l="1"/>
  <c r="S150" i="1"/>
  <c r="R150" i="1"/>
  <c r="M151" i="1" s="1"/>
  <c r="N151" i="1" l="1"/>
  <c r="S151" i="1" s="1"/>
  <c r="O151" i="1"/>
  <c r="P151" i="1"/>
  <c r="R151" i="1" s="1"/>
  <c r="W128" i="1"/>
  <c r="Y128" i="1"/>
  <c r="V128" i="1"/>
  <c r="AB128" i="1" s="1"/>
  <c r="X128" i="1"/>
  <c r="Z128" i="1" l="1"/>
  <c r="AA128" i="1"/>
  <c r="V129" i="1" s="1"/>
  <c r="Q151" i="1"/>
  <c r="X129" i="1" l="1"/>
  <c r="P152" i="1"/>
  <c r="N152" i="1"/>
  <c r="M152" i="1"/>
  <c r="S152" i="1" s="1"/>
  <c r="O152" i="1"/>
  <c r="Q152" i="1" s="1"/>
  <c r="Y129" i="1"/>
  <c r="AA129" i="1" s="1"/>
  <c r="W129" i="1"/>
  <c r="AB129" i="1" s="1"/>
  <c r="R152" i="1" l="1"/>
  <c r="M153" i="1" s="1"/>
  <c r="Z129" i="1"/>
  <c r="Y130" i="1" l="1"/>
  <c r="W130" i="1"/>
  <c r="V130" i="1"/>
  <c r="AB130" i="1" s="1"/>
  <c r="X130" i="1"/>
  <c r="Z130" i="1" s="1"/>
  <c r="N153" i="1"/>
  <c r="S153" i="1" s="1"/>
  <c r="P153" i="1"/>
  <c r="O153" i="1"/>
  <c r="R153" i="1" l="1"/>
  <c r="Q153" i="1"/>
  <c r="M154" i="1" s="1"/>
  <c r="AA130" i="1"/>
  <c r="V131" i="1" s="1"/>
  <c r="Y131" i="1" l="1"/>
  <c r="X131" i="1"/>
  <c r="W131" i="1"/>
  <c r="AB131" i="1" s="1"/>
  <c r="P154" i="1"/>
  <c r="O154" i="1"/>
  <c r="N154" i="1"/>
  <c r="S154" i="1" s="1"/>
  <c r="R154" i="1" l="1"/>
  <c r="Z131" i="1"/>
  <c r="Q154" i="1"/>
  <c r="AA131" i="1"/>
  <c r="X132" i="1" s="1"/>
  <c r="Y132" i="1" l="1"/>
  <c r="Z132" i="1" s="1"/>
  <c r="V132" i="1"/>
  <c r="W132" i="1"/>
  <c r="P155" i="1"/>
  <c r="O155" i="1"/>
  <c r="Q155" i="1" s="1"/>
  <c r="N155" i="1"/>
  <c r="M155" i="1"/>
  <c r="AA132" i="1" l="1"/>
  <c r="W133" i="1" s="1"/>
  <c r="R155" i="1"/>
  <c r="O156" i="1" s="1"/>
  <c r="AB132" i="1"/>
  <c r="S155" i="1"/>
  <c r="X133" i="1"/>
  <c r="V133" i="1"/>
  <c r="AB133" i="1" s="1"/>
  <c r="Y133" i="1" l="1"/>
  <c r="Z133" i="1" s="1"/>
  <c r="M156" i="1"/>
  <c r="N156" i="1"/>
  <c r="P156" i="1"/>
  <c r="R156" i="1" s="1"/>
  <c r="AA133" i="1" l="1"/>
  <c r="V134" i="1" s="1"/>
  <c r="W134" i="1"/>
  <c r="AB134" i="1" s="1"/>
  <c r="S156" i="1"/>
  <c r="X134" i="1"/>
  <c r="Y134" i="1"/>
  <c r="AA134" i="1" s="1"/>
  <c r="Q156" i="1"/>
  <c r="O157" i="1" l="1"/>
  <c r="N157" i="1"/>
  <c r="M157" i="1"/>
  <c r="S157" i="1" s="1"/>
  <c r="P157" i="1"/>
  <c r="R157" i="1" s="1"/>
  <c r="Z134" i="1"/>
  <c r="Y135" i="1" l="1"/>
  <c r="V135" i="1"/>
  <c r="X135" i="1"/>
  <c r="Z135" i="1" s="1"/>
  <c r="W135" i="1"/>
  <c r="Q157" i="1"/>
  <c r="O158" i="1" l="1"/>
  <c r="P158" i="1"/>
  <c r="R158" i="1" s="1"/>
  <c r="M158" i="1"/>
  <c r="N158" i="1"/>
  <c r="AB135" i="1"/>
  <c r="AA135" i="1"/>
  <c r="X136" i="1" s="1"/>
  <c r="Y136" i="1" l="1"/>
  <c r="Z136" i="1" s="1"/>
  <c r="W136" i="1"/>
  <c r="V136" i="1"/>
  <c r="S158" i="1"/>
  <c r="Q158" i="1"/>
  <c r="AB136" i="1" l="1"/>
  <c r="AA136" i="1"/>
  <c r="Y137" i="1" s="1"/>
  <c r="N159" i="1"/>
  <c r="P159" i="1"/>
  <c r="M159" i="1"/>
  <c r="S159" i="1" s="1"/>
  <c r="O159" i="1"/>
  <c r="Q159" i="1" s="1"/>
  <c r="X137" i="1"/>
  <c r="Z137" i="1" s="1"/>
  <c r="V137" i="1"/>
  <c r="W137" i="1"/>
  <c r="AB137" i="1" l="1"/>
  <c r="R159" i="1"/>
  <c r="N160" i="1" s="1"/>
  <c r="AA137" i="1"/>
  <c r="W138" i="1" s="1"/>
  <c r="M160" i="1" l="1"/>
  <c r="S160" i="1" s="1"/>
  <c r="X138" i="1"/>
  <c r="P160" i="1"/>
  <c r="O160" i="1"/>
  <c r="V138" i="1"/>
  <c r="AB138" i="1" s="1"/>
  <c r="Y138" i="1"/>
  <c r="AA138" i="1" s="1"/>
  <c r="R160" i="1" l="1"/>
  <c r="Q160" i="1"/>
  <c r="Z138" i="1"/>
  <c r="W139" i="1" l="1"/>
  <c r="Y139" i="1"/>
  <c r="V139" i="1"/>
  <c r="AB139" i="1" s="1"/>
  <c r="X139" i="1"/>
  <c r="Z139" i="1" s="1"/>
  <c r="N161" i="1"/>
  <c r="P161" i="1"/>
  <c r="M161" i="1"/>
  <c r="S161" i="1" s="1"/>
  <c r="O161" i="1"/>
  <c r="Q161" i="1" l="1"/>
  <c r="R161" i="1"/>
  <c r="O162" i="1" s="1"/>
  <c r="P162" i="1"/>
  <c r="M162" i="1"/>
  <c r="AA139" i="1"/>
  <c r="V140" i="1" s="1"/>
  <c r="R162" i="1" l="1"/>
  <c r="N162" i="1"/>
  <c r="X140" i="1"/>
  <c r="Y140" i="1"/>
  <c r="AA140" i="1" s="1"/>
  <c r="W140" i="1"/>
  <c r="AB140" i="1" s="1"/>
  <c r="S162" i="1"/>
  <c r="Q162" i="1"/>
  <c r="Z140" i="1" l="1"/>
  <c r="P163" i="1"/>
  <c r="N163" i="1"/>
  <c r="O163" i="1"/>
  <c r="Q163" i="1" s="1"/>
  <c r="M163" i="1"/>
  <c r="S163" i="1" s="1"/>
  <c r="X141" i="1"/>
  <c r="Y141" i="1"/>
  <c r="W141" i="1"/>
  <c r="V141" i="1"/>
  <c r="AA141" i="1" l="1"/>
  <c r="Z141" i="1"/>
  <c r="AB141" i="1"/>
  <c r="R163" i="1"/>
  <c r="N164" i="1" s="1"/>
  <c r="P164" i="1" l="1"/>
  <c r="M164" i="1"/>
  <c r="S164" i="1" s="1"/>
  <c r="O164" i="1"/>
  <c r="Q164" i="1" s="1"/>
  <c r="V142" i="1"/>
  <c r="W142" i="1"/>
  <c r="X142" i="1"/>
  <c r="Y142" i="1"/>
  <c r="AA142" i="1" s="1"/>
  <c r="Z142" i="1" l="1"/>
  <c r="AB142" i="1"/>
  <c r="R164" i="1"/>
  <c r="M165" i="1" s="1"/>
  <c r="V143" i="1" l="1"/>
  <c r="X143" i="1"/>
  <c r="Y143" i="1"/>
  <c r="AA143" i="1" s="1"/>
  <c r="W143" i="1"/>
  <c r="P165" i="1"/>
  <c r="O165" i="1"/>
  <c r="N165" i="1"/>
  <c r="S165" i="1" s="1"/>
  <c r="Q165" i="1" l="1"/>
  <c r="AB143" i="1"/>
  <c r="R165" i="1"/>
  <c r="P166" i="1" s="1"/>
  <c r="Z143" i="1"/>
  <c r="V144" i="1" l="1"/>
  <c r="X144" i="1"/>
  <c r="W144" i="1"/>
  <c r="Y144" i="1"/>
  <c r="AA144" i="1" s="1"/>
  <c r="N166" i="1"/>
  <c r="O166" i="1"/>
  <c r="Q166" i="1" s="1"/>
  <c r="M166" i="1"/>
  <c r="S166" i="1" s="1"/>
  <c r="Z144" i="1" l="1"/>
  <c r="AB144" i="1"/>
  <c r="R166" i="1"/>
  <c r="M167" i="1" s="1"/>
  <c r="W145" i="1" l="1"/>
  <c r="V145" i="1"/>
  <c r="X145" i="1"/>
  <c r="Y145" i="1"/>
  <c r="P167" i="1"/>
  <c r="N167" i="1"/>
  <c r="S167" i="1" s="1"/>
  <c r="O167" i="1"/>
  <c r="Q167" i="1" s="1"/>
  <c r="Z145" i="1" l="1"/>
  <c r="R167" i="1"/>
  <c r="P168" i="1" s="1"/>
  <c r="AA145" i="1"/>
  <c r="Y146" i="1" s="1"/>
  <c r="AB145" i="1"/>
  <c r="O168" i="1"/>
  <c r="Q168" i="1" s="1"/>
  <c r="M168" i="1"/>
  <c r="N168" i="1"/>
  <c r="X146" i="1" l="1"/>
  <c r="AA146" i="1" s="1"/>
  <c r="S168" i="1"/>
  <c r="Z146" i="1"/>
  <c r="W146" i="1"/>
  <c r="V146" i="1"/>
  <c r="AB146" i="1" s="1"/>
  <c r="R168" i="1"/>
  <c r="M169" i="1" s="1"/>
  <c r="W147" i="1" l="1"/>
  <c r="N169" i="1"/>
  <c r="S169" i="1" s="1"/>
  <c r="S172" i="1" s="1"/>
  <c r="P169" i="1"/>
  <c r="Y147" i="1"/>
  <c r="X147" i="1"/>
  <c r="V147" i="1"/>
  <c r="AB147" i="1" s="1"/>
  <c r="O169" i="1"/>
  <c r="Q169" i="1" s="1"/>
  <c r="Z147" i="1" l="1"/>
  <c r="AA147" i="1"/>
  <c r="W148" i="1" s="1"/>
  <c r="R169" i="1"/>
  <c r="Y148" i="1" l="1"/>
  <c r="X148" i="1"/>
  <c r="Z148" i="1" s="1"/>
  <c r="V148" i="1"/>
  <c r="AB148" i="1" s="1"/>
  <c r="AA148" i="1" l="1"/>
  <c r="W149" i="1"/>
  <c r="X149" i="1"/>
  <c r="V149" i="1"/>
  <c r="AB149" i="1" s="1"/>
  <c r="Y149" i="1"/>
  <c r="AA149" i="1" s="1"/>
  <c r="Z149" i="1" l="1"/>
  <c r="W150" i="1" l="1"/>
  <c r="X150" i="1"/>
  <c r="V150" i="1"/>
  <c r="AB150" i="1" s="1"/>
  <c r="Y150" i="1"/>
  <c r="AA150" i="1" s="1"/>
  <c r="Z150" i="1" l="1"/>
  <c r="W151" i="1" l="1"/>
  <c r="Y151" i="1"/>
  <c r="V151" i="1"/>
  <c r="AB151" i="1" s="1"/>
  <c r="X151" i="1"/>
  <c r="Z151" i="1" l="1"/>
  <c r="AA151" i="1"/>
  <c r="W152" i="1" s="1"/>
  <c r="Y152" i="1" l="1"/>
  <c r="V152" i="1"/>
  <c r="AB152" i="1" s="1"/>
  <c r="X152" i="1"/>
  <c r="Z152" i="1" s="1"/>
  <c r="AA152" i="1" l="1"/>
  <c r="Y153" i="1" s="1"/>
  <c r="X153" i="1" l="1"/>
  <c r="AA153" i="1" s="1"/>
  <c r="V153" i="1"/>
  <c r="W153" i="1"/>
  <c r="Z153" i="1" l="1"/>
  <c r="AB153" i="1"/>
  <c r="V154" i="1"/>
  <c r="Y154" i="1"/>
  <c r="X154" i="1"/>
  <c r="W154" i="1"/>
  <c r="Z154" i="1" l="1"/>
  <c r="AA154" i="1"/>
  <c r="Y155" i="1"/>
  <c r="AB154" i="1"/>
  <c r="V155" i="1" l="1"/>
  <c r="X155" i="1"/>
  <c r="AA155" i="1" s="1"/>
  <c r="W155" i="1"/>
  <c r="Z155" i="1"/>
  <c r="AB155" i="1"/>
  <c r="Y156" i="1" l="1"/>
  <c r="V156" i="1"/>
  <c r="X156" i="1"/>
  <c r="W156" i="1"/>
  <c r="Z156" i="1" l="1"/>
  <c r="AB156" i="1"/>
  <c r="AA156" i="1"/>
  <c r="V157" i="1" s="1"/>
  <c r="X157" i="1" l="1"/>
  <c r="W157" i="1"/>
  <c r="AB157" i="1" s="1"/>
  <c r="Y157" i="1"/>
  <c r="AA157" i="1" s="1"/>
  <c r="Z157" i="1" l="1"/>
  <c r="W158" i="1" l="1"/>
  <c r="X158" i="1"/>
  <c r="Y158" i="1"/>
  <c r="V158" i="1"/>
  <c r="AA158" i="1" l="1"/>
  <c r="Z158" i="1"/>
  <c r="AB158" i="1"/>
  <c r="Y159" i="1" l="1"/>
  <c r="X159" i="1"/>
  <c r="Z159" i="1" s="1"/>
  <c r="W159" i="1"/>
  <c r="V159" i="1"/>
  <c r="AB159" i="1" l="1"/>
  <c r="AA159" i="1"/>
  <c r="V160" i="1" s="1"/>
  <c r="Y160" i="1" l="1"/>
  <c r="W160" i="1"/>
  <c r="AB160" i="1" s="1"/>
  <c r="X160" i="1"/>
  <c r="Z160" i="1" s="1"/>
  <c r="AA160" i="1" l="1"/>
  <c r="Y161" i="1" s="1"/>
  <c r="X161" i="1" l="1"/>
  <c r="Z161" i="1" s="1"/>
  <c r="W161" i="1"/>
  <c r="V161" i="1"/>
  <c r="AB161" i="1" s="1"/>
  <c r="AA161" i="1" l="1"/>
  <c r="Y162" i="1" s="1"/>
  <c r="V162" i="1" l="1"/>
  <c r="X162" i="1"/>
  <c r="Z162" i="1" s="1"/>
  <c r="W162" i="1"/>
  <c r="AB162" i="1" l="1"/>
  <c r="AA162" i="1"/>
  <c r="V163" i="1" s="1"/>
  <c r="X163" i="1" l="1"/>
  <c r="W163" i="1"/>
  <c r="AB163" i="1" s="1"/>
  <c r="Y163" i="1"/>
  <c r="AA163" i="1" s="1"/>
  <c r="Z163" i="1" l="1"/>
  <c r="V164" i="1" l="1"/>
  <c r="W164" i="1"/>
  <c r="Y164" i="1"/>
  <c r="X164" i="1"/>
  <c r="AA164" i="1" l="1"/>
  <c r="Z164" i="1"/>
  <c r="AB164" i="1"/>
  <c r="V165" i="1" l="1"/>
  <c r="X165" i="1"/>
  <c r="Y165" i="1"/>
  <c r="W165" i="1"/>
  <c r="AA165" i="1" l="1"/>
  <c r="Z165" i="1"/>
  <c r="AB165" i="1"/>
  <c r="X166" i="1" l="1"/>
  <c r="Y166" i="1"/>
  <c r="AA166" i="1" s="1"/>
  <c r="V166" i="1"/>
  <c r="W166" i="1"/>
  <c r="AB166" i="1" l="1"/>
  <c r="Z166" i="1"/>
  <c r="V167" i="1" l="1"/>
  <c r="W167" i="1"/>
  <c r="X167" i="1"/>
  <c r="Y167" i="1"/>
  <c r="AA167" i="1" l="1"/>
  <c r="Z167" i="1"/>
  <c r="AB167" i="1"/>
  <c r="V168" i="1" l="1"/>
  <c r="W168" i="1"/>
  <c r="Y168" i="1"/>
  <c r="X168" i="1"/>
  <c r="Z168" i="1" l="1"/>
  <c r="AA168" i="1"/>
  <c r="Y169" i="1" s="1"/>
  <c r="AB168" i="1"/>
  <c r="W169" i="1" l="1"/>
  <c r="V169" i="1"/>
  <c r="AB169" i="1" s="1"/>
  <c r="X169" i="1"/>
  <c r="Z169" i="1" s="1"/>
  <c r="AA169" i="1" l="1"/>
</calcChain>
</file>

<file path=xl/sharedStrings.xml><?xml version="1.0" encoding="utf-8"?>
<sst xmlns="http://schemas.openxmlformats.org/spreadsheetml/2006/main" count="42" uniqueCount="35">
  <si>
    <t>time step</t>
  </si>
  <si>
    <t>G</t>
  </si>
  <si>
    <t>density air</t>
  </si>
  <si>
    <t>coef drag</t>
  </si>
  <si>
    <t>diameter</t>
  </si>
  <si>
    <t>density shuttle</t>
  </si>
  <si>
    <t>launchAngle</t>
  </si>
  <si>
    <t>mass shuttle</t>
  </si>
  <si>
    <t>v</t>
  </si>
  <si>
    <t>exp y</t>
  </si>
  <si>
    <t>gen y</t>
  </si>
  <si>
    <t>gen z</t>
  </si>
  <si>
    <t>coef_d</t>
  </si>
  <si>
    <t>real_v</t>
  </si>
  <si>
    <t>real_launch_angle</t>
  </si>
  <si>
    <t>err_coord</t>
  </si>
  <si>
    <t>coef_dy</t>
  </si>
  <si>
    <t>coef_dz</t>
  </si>
  <si>
    <t>vy</t>
  </si>
  <si>
    <t>vz</t>
  </si>
  <si>
    <t>Experimental</t>
  </si>
  <si>
    <t>Constant CD</t>
  </si>
  <si>
    <t>Changing CD</t>
  </si>
  <si>
    <t>Starting CD all at 0.3</t>
  </si>
  <si>
    <t>Starting CD all at 0.5</t>
  </si>
  <si>
    <t>Starting CD all at 1.0</t>
  </si>
  <si>
    <t>Starting CD all at 0.2</t>
  </si>
  <si>
    <t>STABLE</t>
  </si>
  <si>
    <t>Starting value 0.3</t>
  </si>
  <si>
    <t>Starting value 0.5</t>
  </si>
  <si>
    <t>stable</t>
  </si>
  <si>
    <t>exp y flattened</t>
  </si>
  <si>
    <t>expz flattened</t>
  </si>
  <si>
    <t>exp z</t>
  </si>
  <si>
    <t>exp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</si>
</sst>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rgb="FF9CDCFE"/>
      <name val="Consolas"/>
      <family val="3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3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/>
    <xf numFmtId="0" fontId="0" fillId="0" borderId="1" xfId="0" applyBorder="1"/>
    <xf numFmtId="0" fontId="3" fillId="0" borderId="0" xfId="0" applyFont="1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  <xf numFmtId="11" fontId="0" fillId="2" borderId="0" xfId="0" applyNumberFormat="1" applyFill="1"/>
    <xf numFmtId="0" fontId="0" fillId="0" borderId="0" xfId="0" applyNumberFormat="1"/>
    <xf numFmtId="0" fontId="2" fillId="0" borderId="0" xfId="0" applyNumberFormat="1" applyFont="1"/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Sheet1!$Z$4:$Z$24</c:f>
              <c:numCache>
                <c:formatCode>General</c:formatCode>
                <c:ptCount val="21"/>
                <c:pt idx="0">
                  <c:v>78.178191378147304</c:v>
                </c:pt>
                <c:pt idx="1">
                  <c:v>56.23309901125711</c:v>
                </c:pt>
                <c:pt idx="2">
                  <c:v>45.482836748478441</c:v>
                </c:pt>
                <c:pt idx="3">
                  <c:v>40.799155011471463</c:v>
                </c:pt>
                <c:pt idx="4">
                  <c:v>27.144358284469654</c:v>
                </c:pt>
                <c:pt idx="5">
                  <c:v>23.518945629250918</c:v>
                </c:pt>
                <c:pt idx="6">
                  <c:v>23.333642081327717</c:v>
                </c:pt>
                <c:pt idx="7">
                  <c:v>21.959082781539148</c:v>
                </c:pt>
                <c:pt idx="8">
                  <c:v>21.778798933284623</c:v>
                </c:pt>
                <c:pt idx="9">
                  <c:v>18.50858806236727</c:v>
                </c:pt>
                <c:pt idx="10">
                  <c:v>15.677669665768917</c:v>
                </c:pt>
                <c:pt idx="11">
                  <c:v>15.464133531542995</c:v>
                </c:pt>
                <c:pt idx="12">
                  <c:v>15.133779955560868</c:v>
                </c:pt>
                <c:pt idx="13">
                  <c:v>14.72912989743376</c:v>
                </c:pt>
                <c:pt idx="14">
                  <c:v>13.874035617506696</c:v>
                </c:pt>
                <c:pt idx="15">
                  <c:v>12.881226975850048</c:v>
                </c:pt>
                <c:pt idx="16">
                  <c:v>12.650195795636188</c:v>
                </c:pt>
                <c:pt idx="17">
                  <c:v>12.465571931835344</c:v>
                </c:pt>
                <c:pt idx="18">
                  <c:v>11.806902091975065</c:v>
                </c:pt>
                <c:pt idx="19">
                  <c:v>11.395753682724607</c:v>
                </c:pt>
                <c:pt idx="20">
                  <c:v>10.939567349435945</c:v>
                </c:pt>
              </c:numCache>
            </c:numRef>
          </c:xVal>
          <c:yVal>
            <c:numRef>
              <c:f>Sheet1!$AF$4:$AF$24</c:f>
              <c:numCache>
                <c:formatCode>General</c:formatCode>
                <c:ptCount val="21"/>
                <c:pt idx="0">
                  <c:v>0.7748592727635516</c:v>
                </c:pt>
                <c:pt idx="1">
                  <c:v>1.1555883275468417</c:v>
                </c:pt>
                <c:pt idx="2">
                  <c:v>1.0849289518007101</c:v>
                </c:pt>
                <c:pt idx="3">
                  <c:v>0.63602937507547741</c:v>
                </c:pt>
                <c:pt idx="4">
                  <c:v>3.0248073058854521</c:v>
                </c:pt>
                <c:pt idx="5">
                  <c:v>1.1961802916318345</c:v>
                </c:pt>
                <c:pt idx="6">
                  <c:v>2.9249330218452769E-5</c:v>
                </c:pt>
                <c:pt idx="7">
                  <c:v>0.57340800249290858</c:v>
                </c:pt>
                <c:pt idx="8">
                  <c:v>0</c:v>
                </c:pt>
                <c:pt idx="9">
                  <c:v>1.7003283920954593</c:v>
                </c:pt>
                <c:pt idx="10">
                  <c:v>2.1634295345558971</c:v>
                </c:pt>
                <c:pt idx="11">
                  <c:v>2.4861682622910108E-2</c:v>
                </c:pt>
                <c:pt idx="12">
                  <c:v>0.16381863393135099</c:v>
                </c:pt>
                <c:pt idx="13">
                  <c:v>1.5947499166361989</c:v>
                </c:pt>
                <c:pt idx="14">
                  <c:v>0.80025048699084822</c:v>
                </c:pt>
                <c:pt idx="15">
                  <c:v>1.0957734965466577</c:v>
                </c:pt>
                <c:pt idx="16">
                  <c:v>0.61304259742178047</c:v>
                </c:pt>
                <c:pt idx="17">
                  <c:v>0.31378101760923499</c:v>
                </c:pt>
                <c:pt idx="18">
                  <c:v>1.0068095604626641</c:v>
                </c:pt>
                <c:pt idx="19">
                  <c:v>1.0376046279776168</c:v>
                </c:pt>
                <c:pt idx="20">
                  <c:v>0.89782191227930797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7A-4E74-BA94-934D496FE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014575"/>
        <c:axId val="1476830959"/>
      </c:scatterChart>
      <c:valAx>
        <c:axId val="66001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830959"/>
        <c:crosses val="autoZero"/>
        <c:crossBetween val="midCat"/>
      </c:valAx>
      <c:valAx>
        <c:axId val="147683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01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CDz against vz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Sheet1!$AH$2</c:f>
              <c:strCache>
                <c:ptCount val="1"/>
                <c:pt idx="0">
                  <c:v>coef_dz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Sheet1!$Y$3:$Y$26</c:f>
              <c:numCache>
                <c:formatCode>General</c:formatCode>
                <c:ptCount val="24"/>
                <c:pt idx="1">
                  <c:v>44.682142018561223</c:v>
                </c:pt>
                <c:pt idx="2">
                  <c:v>29.662601927760534</c:v>
                </c:pt>
                <c:pt idx="3">
                  <c:v>22.762230097561005</c:v>
                </c:pt>
                <c:pt idx="4">
                  <c:v>22.316737631954322</c:v>
                </c:pt>
                <c:pt idx="5">
                  <c:v>10.782256059851894</c:v>
                </c:pt>
                <c:pt idx="6">
                  <c:v>9.9637502315073423</c:v>
                </c:pt>
                <c:pt idx="7">
                  <c:v>9.5182577659029484</c:v>
                </c:pt>
                <c:pt idx="8">
                  <c:v>9.0727653002985544</c:v>
                </c:pt>
                <c:pt idx="9">
                  <c:v>8.6272728346941605</c:v>
                </c:pt>
                <c:pt idx="10">
                  <c:v>8.1817803690897684</c:v>
                </c:pt>
                <c:pt idx="11">
                  <c:v>6.8915498079156379</c:v>
                </c:pt>
                <c:pt idx="12">
                  <c:v>6.4460573423112448</c:v>
                </c:pt>
                <c:pt idx="13">
                  <c:v>6.0005648767068509</c:v>
                </c:pt>
                <c:pt idx="14">
                  <c:v>4.891088900409498</c:v>
                </c:pt>
                <c:pt idx="15">
                  <c:v>4.4455964348051049</c:v>
                </c:pt>
                <c:pt idx="16">
                  <c:v>3.8984516940479446</c:v>
                </c:pt>
                <c:pt idx="17">
                  <c:v>3.31350583399374</c:v>
                </c:pt>
                <c:pt idx="18">
                  <c:v>2.8102551099074833</c:v>
                </c:pt>
                <c:pt idx="19">
                  <c:v>2.2672575048907775</c:v>
                </c:pt>
                <c:pt idx="20">
                  <c:v>1.7109375679479484</c:v>
                </c:pt>
                <c:pt idx="21">
                  <c:v>1.2120136790547433</c:v>
                </c:pt>
                <c:pt idx="22">
                  <c:v>0.57543625806874876</c:v>
                </c:pt>
                <c:pt idx="23">
                  <c:v>0.11121554238231501</c:v>
                </c:pt>
              </c:numCache>
            </c:numRef>
          </c:xVal>
          <c:yVal>
            <c:numRef>
              <c:f>Sheet1!$AH$3:$AH$26</c:f>
              <c:numCache>
                <c:formatCode>General</c:formatCode>
                <c:ptCount val="24"/>
                <c:pt idx="1">
                  <c:v>0.53908870667277575</c:v>
                </c:pt>
                <c:pt idx="2">
                  <c:v>0.90998749708878335</c:v>
                </c:pt>
                <c:pt idx="3">
                  <c:v>0.84403744255042368</c:v>
                </c:pt>
                <c:pt idx="4">
                  <c:v>4.8203065348711254E-13</c:v>
                </c:pt>
                <c:pt idx="5">
                  <c:v>2.6563477256177723</c:v>
                </c:pt>
                <c:pt idx="6">
                  <c:v>0.2779777365104909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1.2166784558922343</c:v>
                </c:pt>
                <c:pt idx="12">
                  <c:v>0</c:v>
                </c:pt>
                <c:pt idx="13">
                  <c:v>0</c:v>
                </c:pt>
                <c:pt idx="14">
                  <c:v>1.5947499166361989</c:v>
                </c:pt>
                <c:pt idx="15">
                  <c:v>0</c:v>
                </c:pt>
                <c:pt idx="16">
                  <c:v>0.35946706627649933</c:v>
                </c:pt>
                <c:pt idx="17">
                  <c:v>0.60569577512382855</c:v>
                </c:pt>
                <c:pt idx="18">
                  <c:v>0.30054115248916952</c:v>
                </c:pt>
                <c:pt idx="19">
                  <c:v>0.60707786317129919</c:v>
                </c:pt>
                <c:pt idx="20">
                  <c:v>0.90299523556559957</c:v>
                </c:pt>
                <c:pt idx="21">
                  <c:v>0.59771529822653036</c:v>
                </c:pt>
                <c:pt idx="22">
                  <c:v>3.1433567403263254</c:v>
                </c:pt>
                <c:pt idx="23">
                  <c:v>0.74326543695659952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A5-492D-817D-15411B41D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278080"/>
        <c:axId val="290278560"/>
      </c:scatterChart>
      <c:valAx>
        <c:axId val="29027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78560"/>
        <c:crosses val="autoZero"/>
        <c:crossBetween val="midCat"/>
      </c:valAx>
      <c:valAx>
        <c:axId val="2902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7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Sheet1!$I$1:$I$2</c:f>
              <c:strCache>
                <c:ptCount val="2"/>
                <c:pt idx="0">
                  <c:v>Experimental</c:v>
                </c:pt>
                <c:pt idx="1">
                  <c:v>real_v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Sheet1!$A$3:$A$172</c:f>
              <c:numCache>
                <c:formatCode>General</c:formatCode>
                <c:ptCount val="170"/>
                <c:pt idx="0">
                  <c:v>0</c:v>
                </c:pt>
                <c:pt idx="1">
                  <c:v>1.1111111111111112E-2</c:v>
                </c:pt>
                <c:pt idx="2">
                  <c:v>2.2222222222222223E-2</c:v>
                </c:pt>
                <c:pt idx="3">
                  <c:v>3.3333333333333333E-2</c:v>
                </c:pt>
                <c:pt idx="4">
                  <c:v>4.4444444444444446E-2</c:v>
                </c:pt>
                <c:pt idx="5">
                  <c:v>5.5555555555555559E-2</c:v>
                </c:pt>
                <c:pt idx="6">
                  <c:v>6.6666666666666666E-2</c:v>
                </c:pt>
                <c:pt idx="7">
                  <c:v>7.7777777777777779E-2</c:v>
                </c:pt>
                <c:pt idx="8">
                  <c:v>8.8888888888888892E-2</c:v>
                </c:pt>
                <c:pt idx="9">
                  <c:v>0.1</c:v>
                </c:pt>
                <c:pt idx="10">
                  <c:v>0.11111111111111112</c:v>
                </c:pt>
                <c:pt idx="11">
                  <c:v>0.12222222222222223</c:v>
                </c:pt>
                <c:pt idx="12">
                  <c:v>0.13333333333333333</c:v>
                </c:pt>
                <c:pt idx="13">
                  <c:v>0.14444444444444443</c:v>
                </c:pt>
                <c:pt idx="14">
                  <c:v>0.15555555555555553</c:v>
                </c:pt>
                <c:pt idx="15">
                  <c:v>0.16666666666666663</c:v>
                </c:pt>
                <c:pt idx="16">
                  <c:v>0.17777777777777773</c:v>
                </c:pt>
                <c:pt idx="17">
                  <c:v>0.18888888888888883</c:v>
                </c:pt>
                <c:pt idx="18">
                  <c:v>0.19999999999999993</c:v>
                </c:pt>
                <c:pt idx="19">
                  <c:v>0.21111111111111103</c:v>
                </c:pt>
                <c:pt idx="20">
                  <c:v>0.22222222222222213</c:v>
                </c:pt>
                <c:pt idx="21">
                  <c:v>0.23333333333333323</c:v>
                </c:pt>
                <c:pt idx="22">
                  <c:v>0.24444444444444433</c:v>
                </c:pt>
                <c:pt idx="23">
                  <c:v>0.25555555555555542</c:v>
                </c:pt>
                <c:pt idx="24">
                  <c:v>0.26666666666666655</c:v>
                </c:pt>
                <c:pt idx="25">
                  <c:v>0.27777777777777768</c:v>
                </c:pt>
                <c:pt idx="26">
                  <c:v>0.28888888888888881</c:v>
                </c:pt>
                <c:pt idx="27">
                  <c:v>0.29999999999999993</c:v>
                </c:pt>
                <c:pt idx="28">
                  <c:v>0.31111111111111106</c:v>
                </c:pt>
                <c:pt idx="29">
                  <c:v>0.32222222222222219</c:v>
                </c:pt>
                <c:pt idx="30">
                  <c:v>0.33333333333333331</c:v>
                </c:pt>
                <c:pt idx="31">
                  <c:v>0.34444444444444444</c:v>
                </c:pt>
                <c:pt idx="32">
                  <c:v>0.35555555555555557</c:v>
                </c:pt>
                <c:pt idx="33">
                  <c:v>0.3666666666666667</c:v>
                </c:pt>
                <c:pt idx="34">
                  <c:v>0.37777777777777782</c:v>
                </c:pt>
                <c:pt idx="35">
                  <c:v>0.38888888888888895</c:v>
                </c:pt>
                <c:pt idx="36">
                  <c:v>0.40000000000000008</c:v>
                </c:pt>
                <c:pt idx="37">
                  <c:v>0.4111111111111112</c:v>
                </c:pt>
                <c:pt idx="38">
                  <c:v>0.42222222222222233</c:v>
                </c:pt>
                <c:pt idx="39">
                  <c:v>0.43333333333333346</c:v>
                </c:pt>
                <c:pt idx="40">
                  <c:v>0.44444444444444459</c:v>
                </c:pt>
                <c:pt idx="41">
                  <c:v>0.45555555555555571</c:v>
                </c:pt>
                <c:pt idx="42">
                  <c:v>0.46666666666666684</c:v>
                </c:pt>
                <c:pt idx="43">
                  <c:v>0.47777777777777797</c:v>
                </c:pt>
                <c:pt idx="44">
                  <c:v>0.48888888888888909</c:v>
                </c:pt>
                <c:pt idx="45">
                  <c:v>0.50000000000000022</c:v>
                </c:pt>
                <c:pt idx="46">
                  <c:v>0.51111111111111129</c:v>
                </c:pt>
                <c:pt idx="47">
                  <c:v>0.52222222222222237</c:v>
                </c:pt>
                <c:pt idx="48">
                  <c:v>0.53333333333333344</c:v>
                </c:pt>
                <c:pt idx="49">
                  <c:v>0.54444444444444451</c:v>
                </c:pt>
                <c:pt idx="50">
                  <c:v>0.55555555555555558</c:v>
                </c:pt>
                <c:pt idx="51">
                  <c:v>0.56666666666666665</c:v>
                </c:pt>
                <c:pt idx="52">
                  <c:v>0.57777777777777772</c:v>
                </c:pt>
                <c:pt idx="53">
                  <c:v>0.5888888888888888</c:v>
                </c:pt>
                <c:pt idx="54">
                  <c:v>0.59999999999999987</c:v>
                </c:pt>
                <c:pt idx="55">
                  <c:v>0.61111111111111094</c:v>
                </c:pt>
                <c:pt idx="56">
                  <c:v>0.62222222222222201</c:v>
                </c:pt>
                <c:pt idx="57">
                  <c:v>0.63333333333333308</c:v>
                </c:pt>
                <c:pt idx="58">
                  <c:v>0.64444444444444415</c:v>
                </c:pt>
                <c:pt idx="59">
                  <c:v>0.65555555555555522</c:v>
                </c:pt>
                <c:pt idx="60">
                  <c:v>0.6666666666666663</c:v>
                </c:pt>
                <c:pt idx="61">
                  <c:v>0.67777777777777737</c:v>
                </c:pt>
                <c:pt idx="62">
                  <c:v>0.68888888888888844</c:v>
                </c:pt>
                <c:pt idx="63">
                  <c:v>0.69999999999999951</c:v>
                </c:pt>
                <c:pt idx="64">
                  <c:v>0.71111111111111058</c:v>
                </c:pt>
                <c:pt idx="65">
                  <c:v>0.72222222222222165</c:v>
                </c:pt>
                <c:pt idx="66">
                  <c:v>0.73333333333333273</c:v>
                </c:pt>
                <c:pt idx="67">
                  <c:v>0.7444444444444438</c:v>
                </c:pt>
                <c:pt idx="68">
                  <c:v>0.75555555555555487</c:v>
                </c:pt>
                <c:pt idx="69">
                  <c:v>0.76666666666666594</c:v>
                </c:pt>
                <c:pt idx="70">
                  <c:v>0.77777777777777701</c:v>
                </c:pt>
                <c:pt idx="71">
                  <c:v>0.78888888888888808</c:v>
                </c:pt>
                <c:pt idx="72">
                  <c:v>0.79999999999999916</c:v>
                </c:pt>
                <c:pt idx="73">
                  <c:v>0.81111111111111023</c:v>
                </c:pt>
                <c:pt idx="74">
                  <c:v>0.8222222222222213</c:v>
                </c:pt>
                <c:pt idx="75">
                  <c:v>0.83333333333333237</c:v>
                </c:pt>
                <c:pt idx="76">
                  <c:v>0.84444444444444344</c:v>
                </c:pt>
                <c:pt idx="77">
                  <c:v>0.85555555555555451</c:v>
                </c:pt>
                <c:pt idx="78">
                  <c:v>0.86666666666666559</c:v>
                </c:pt>
                <c:pt idx="79">
                  <c:v>0.87777777777777666</c:v>
                </c:pt>
                <c:pt idx="80">
                  <c:v>0.88888888888888773</c:v>
                </c:pt>
                <c:pt idx="81">
                  <c:v>0.8999999999999988</c:v>
                </c:pt>
                <c:pt idx="82">
                  <c:v>0.91111111111110987</c:v>
                </c:pt>
                <c:pt idx="83">
                  <c:v>0.92222222222222094</c:v>
                </c:pt>
                <c:pt idx="84">
                  <c:v>0.93333333333333202</c:v>
                </c:pt>
                <c:pt idx="85">
                  <c:v>0.94444444444444309</c:v>
                </c:pt>
                <c:pt idx="86">
                  <c:v>0.95555555555555416</c:v>
                </c:pt>
                <c:pt idx="87">
                  <c:v>0.96666666666666523</c:v>
                </c:pt>
                <c:pt idx="88">
                  <c:v>0.9777777777777763</c:v>
                </c:pt>
                <c:pt idx="89">
                  <c:v>0.98888888888888737</c:v>
                </c:pt>
                <c:pt idx="90">
                  <c:v>0.99999999999999845</c:v>
                </c:pt>
                <c:pt idx="91">
                  <c:v>1.0111111111111095</c:v>
                </c:pt>
                <c:pt idx="92">
                  <c:v>1.0222222222222206</c:v>
                </c:pt>
                <c:pt idx="93">
                  <c:v>1.0333333333333317</c:v>
                </c:pt>
                <c:pt idx="94">
                  <c:v>1.0444444444444427</c:v>
                </c:pt>
                <c:pt idx="95">
                  <c:v>1.0555555555555538</c:v>
                </c:pt>
                <c:pt idx="96">
                  <c:v>1.0666666666666649</c:v>
                </c:pt>
                <c:pt idx="97">
                  <c:v>1.0777777777777759</c:v>
                </c:pt>
                <c:pt idx="98">
                  <c:v>1.088888888888887</c:v>
                </c:pt>
                <c:pt idx="99">
                  <c:v>1.0999999999999981</c:v>
                </c:pt>
                <c:pt idx="100">
                  <c:v>1.1111111111111092</c:v>
                </c:pt>
                <c:pt idx="101">
                  <c:v>1.1222222222222202</c:v>
                </c:pt>
                <c:pt idx="102">
                  <c:v>1.1333333333333313</c:v>
                </c:pt>
                <c:pt idx="103">
                  <c:v>1.1444444444444424</c:v>
                </c:pt>
                <c:pt idx="104">
                  <c:v>1.1555555555555534</c:v>
                </c:pt>
                <c:pt idx="105">
                  <c:v>1.1666666666666645</c:v>
                </c:pt>
                <c:pt idx="106">
                  <c:v>1.1777777777777756</c:v>
                </c:pt>
                <c:pt idx="107">
                  <c:v>1.1888888888888867</c:v>
                </c:pt>
                <c:pt idx="108">
                  <c:v>1.1999999999999977</c:v>
                </c:pt>
                <c:pt idx="109">
                  <c:v>1.2111111111111088</c:v>
                </c:pt>
                <c:pt idx="110">
                  <c:v>1.2222222222222199</c:v>
                </c:pt>
                <c:pt idx="111">
                  <c:v>1.233333333333331</c:v>
                </c:pt>
                <c:pt idx="112">
                  <c:v>1.244444444444442</c:v>
                </c:pt>
                <c:pt idx="113">
                  <c:v>1.2555555555555531</c:v>
                </c:pt>
                <c:pt idx="114">
                  <c:v>1.2666666666666642</c:v>
                </c:pt>
                <c:pt idx="115">
                  <c:v>1.2777777777777752</c:v>
                </c:pt>
                <c:pt idx="116">
                  <c:v>1.2888888888888863</c:v>
                </c:pt>
                <c:pt idx="117">
                  <c:v>1.2999999999999974</c:v>
                </c:pt>
                <c:pt idx="118">
                  <c:v>1.3111111111111085</c:v>
                </c:pt>
                <c:pt idx="119">
                  <c:v>1.3222222222222195</c:v>
                </c:pt>
                <c:pt idx="120">
                  <c:v>1.3333333333333306</c:v>
                </c:pt>
                <c:pt idx="121">
                  <c:v>1.3444444444444417</c:v>
                </c:pt>
                <c:pt idx="122">
                  <c:v>1.3555555555555527</c:v>
                </c:pt>
                <c:pt idx="123">
                  <c:v>1.3666666666666638</c:v>
                </c:pt>
                <c:pt idx="124">
                  <c:v>1.3777777777777749</c:v>
                </c:pt>
                <c:pt idx="125">
                  <c:v>1.388888888888886</c:v>
                </c:pt>
                <c:pt idx="126">
                  <c:v>1.399999999999997</c:v>
                </c:pt>
                <c:pt idx="127">
                  <c:v>1.4111111111111081</c:v>
                </c:pt>
                <c:pt idx="128">
                  <c:v>1.4222222222222192</c:v>
                </c:pt>
                <c:pt idx="129">
                  <c:v>1.4333333333333302</c:v>
                </c:pt>
                <c:pt idx="130">
                  <c:v>1.4444444444444413</c:v>
                </c:pt>
                <c:pt idx="131">
                  <c:v>1.4555555555555524</c:v>
                </c:pt>
                <c:pt idx="132">
                  <c:v>1.4666666666666635</c:v>
                </c:pt>
                <c:pt idx="133">
                  <c:v>1.4777777777777745</c:v>
                </c:pt>
                <c:pt idx="134">
                  <c:v>1.4888888888888856</c:v>
                </c:pt>
                <c:pt idx="135">
                  <c:v>1.4999999999999967</c:v>
                </c:pt>
                <c:pt idx="136">
                  <c:v>1.5111111111111077</c:v>
                </c:pt>
                <c:pt idx="137">
                  <c:v>1.5222222222222188</c:v>
                </c:pt>
                <c:pt idx="138">
                  <c:v>1.5333333333333299</c:v>
                </c:pt>
                <c:pt idx="139">
                  <c:v>1.544444444444441</c:v>
                </c:pt>
                <c:pt idx="140">
                  <c:v>1.555555555555552</c:v>
                </c:pt>
                <c:pt idx="141">
                  <c:v>1.5666666666666631</c:v>
                </c:pt>
                <c:pt idx="142">
                  <c:v>1.5777777777777742</c:v>
                </c:pt>
                <c:pt idx="143">
                  <c:v>1.5888888888888852</c:v>
                </c:pt>
                <c:pt idx="144">
                  <c:v>1.5999999999999963</c:v>
                </c:pt>
                <c:pt idx="145">
                  <c:v>1.6111111111111074</c:v>
                </c:pt>
                <c:pt idx="146">
                  <c:v>1.6222222222222185</c:v>
                </c:pt>
                <c:pt idx="147">
                  <c:v>1.6333333333333295</c:v>
                </c:pt>
                <c:pt idx="148">
                  <c:v>1.6444444444444406</c:v>
                </c:pt>
                <c:pt idx="149">
                  <c:v>1.6555555555555517</c:v>
                </c:pt>
                <c:pt idx="150">
                  <c:v>1.6666666666666627</c:v>
                </c:pt>
                <c:pt idx="151">
                  <c:v>1.6777777777777738</c:v>
                </c:pt>
                <c:pt idx="152">
                  <c:v>1.6888888888888849</c:v>
                </c:pt>
                <c:pt idx="153">
                  <c:v>1.699999999999996</c:v>
                </c:pt>
                <c:pt idx="154">
                  <c:v>1.711111111111107</c:v>
                </c:pt>
                <c:pt idx="155">
                  <c:v>1.7222222222222181</c:v>
                </c:pt>
                <c:pt idx="156">
                  <c:v>1.7333333333333292</c:v>
                </c:pt>
                <c:pt idx="157">
                  <c:v>1.7444444444444402</c:v>
                </c:pt>
                <c:pt idx="158">
                  <c:v>1.7555555555555513</c:v>
                </c:pt>
                <c:pt idx="159">
                  <c:v>1.7666666666666624</c:v>
                </c:pt>
                <c:pt idx="160">
                  <c:v>1.7777777777777735</c:v>
                </c:pt>
                <c:pt idx="161">
                  <c:v>1.7888888888888845</c:v>
                </c:pt>
                <c:pt idx="162">
                  <c:v>1.7999999999999956</c:v>
                </c:pt>
                <c:pt idx="163">
                  <c:v>1.8111111111111067</c:v>
                </c:pt>
                <c:pt idx="164">
                  <c:v>1.8222222222222177</c:v>
                </c:pt>
                <c:pt idx="165">
                  <c:v>1.8333333333333288</c:v>
                </c:pt>
                <c:pt idx="166">
                  <c:v>1.8444444444444399</c:v>
                </c:pt>
                <c:pt idx="167">
                  <c:v>1.855555555555551</c:v>
                </c:pt>
                <c:pt idx="168">
                  <c:v>1.866666666666662</c:v>
                </c:pt>
                <c:pt idx="169">
                  <c:v>1.8777777777777731</c:v>
                </c:pt>
              </c:numCache>
            </c:numRef>
          </c:xVal>
          <c:yVal>
            <c:numRef>
              <c:f>Sheet1!$I$3:$I$172</c:f>
              <c:numCache>
                <c:formatCode>General</c:formatCode>
                <c:ptCount val="170"/>
                <c:pt idx="0">
                  <c:v>23827.130206953916</c:v>
                </c:pt>
                <c:pt idx="1">
                  <c:v>21986.533277192892</c:v>
                </c:pt>
                <c:pt idx="2">
                  <c:v>20331.179775991171</c:v>
                </c:pt>
                <c:pt idx="3">
                  <c:v>19060.181825436634</c:v>
                </c:pt>
                <c:pt idx="4">
                  <c:v>19230.045162770879</c:v>
                </c:pt>
                <c:pt idx="5">
                  <c:v>17029.146441322988</c:v>
                </c:pt>
                <c:pt idx="6">
                  <c:v>17669.268645134911</c:v>
                </c:pt>
                <c:pt idx="7">
                  <c:v>15629.587543378126</c:v>
                </c:pt>
                <c:pt idx="8">
                  <c:v>16406.971324135884</c:v>
                </c:pt>
                <c:pt idx="9">
                  <c:v>14394.951484546498</c:v>
                </c:pt>
                <c:pt idx="10">
                  <c:v>15117.288881248129</c:v>
                </c:pt>
                <c:pt idx="11">
                  <c:v>13380.656877389127</c:v>
                </c:pt>
                <c:pt idx="12">
                  <c:v>13608.328494016407</c:v>
                </c:pt>
                <c:pt idx="13">
                  <c:v>12695.060864387393</c:v>
                </c:pt>
                <c:pt idx="14">
                  <c:v>12268.084600656386</c:v>
                </c:pt>
                <c:pt idx="15">
                  <c:v>12434.776674012057</c:v>
                </c:pt>
                <c:pt idx="16">
                  <c:v>11215.714729230816</c:v>
                </c:pt>
                <c:pt idx="17">
                  <c:v>11913.004662435711</c:v>
                </c:pt>
                <c:pt idx="18">
                  <c:v>10371.380268360903</c:v>
                </c:pt>
                <c:pt idx="19">
                  <c:v>11124.515782671075</c:v>
                </c:pt>
                <c:pt idx="20">
                  <c:v>9724.767809853498</c:v>
                </c:pt>
                <c:pt idx="21">
                  <c:v>10365.34854549284</c:v>
                </c:pt>
                <c:pt idx="22">
                  <c:v>9330.4579037725362</c:v>
                </c:pt>
                <c:pt idx="23">
                  <c:v>9351.4212226340896</c:v>
                </c:pt>
                <c:pt idx="24">
                  <c:v>9351.4212226340587</c:v>
                </c:pt>
                <c:pt idx="25">
                  <c:v>9247.0972076207636</c:v>
                </c:pt>
                <c:pt idx="26">
                  <c:v>8363.4850609928289</c:v>
                </c:pt>
                <c:pt idx="27">
                  <c:v>8625.0313432980038</c:v>
                </c:pt>
                <c:pt idx="28">
                  <c:v>7949.8672751465783</c:v>
                </c:pt>
                <c:pt idx="29">
                  <c:v>8146.3741372723689</c:v>
                </c:pt>
                <c:pt idx="30">
                  <c:v>7526.5824357531219</c:v>
                </c:pt>
                <c:pt idx="31">
                  <c:v>7510.515417367852</c:v>
                </c:pt>
                <c:pt idx="32">
                  <c:v>7510.515417367802</c:v>
                </c:pt>
                <c:pt idx="33">
                  <c:v>7877.8377685207215</c:v>
                </c:pt>
                <c:pt idx="34">
                  <c:v>6595.6776757580992</c:v>
                </c:pt>
                <c:pt idx="35">
                  <c:v>7290.6265388335569</c:v>
                </c:pt>
                <c:pt idx="36">
                  <c:v>6324.2928796938177</c:v>
                </c:pt>
                <c:pt idx="37">
                  <c:v>6842.1923825484182</c:v>
                </c:pt>
                <c:pt idx="38">
                  <c:v>6279.0347588672666</c:v>
                </c:pt>
                <c:pt idx="39">
                  <c:v>6282.2239403320891</c:v>
                </c:pt>
                <c:pt idx="40">
                  <c:v>6592.3464573546271</c:v>
                </c:pt>
                <c:pt idx="41">
                  <c:v>5596.0751782335183</c:v>
                </c:pt>
                <c:pt idx="42">
                  <c:v>6488.297937696183</c:v>
                </c:pt>
                <c:pt idx="43">
                  <c:v>5574.789023606756</c:v>
                </c:pt>
                <c:pt idx="44">
                  <c:v>5670.7948223471512</c:v>
                </c:pt>
                <c:pt idx="45">
                  <c:v>5836.5957970422096</c:v>
                </c:pt>
                <c:pt idx="46">
                  <c:v>5041.5142100033636</c:v>
                </c:pt>
                <c:pt idx="47">
                  <c:v>5734.2428963981602</c:v>
                </c:pt>
                <c:pt idx="48">
                  <c:v>5084.9065065627028</c:v>
                </c:pt>
                <c:pt idx="49">
                  <c:v>5095.3072609068149</c:v>
                </c:pt>
                <c:pt idx="50">
                  <c:v>5562.8432910211641</c:v>
                </c:pt>
                <c:pt idx="51">
                  <c:v>4836.660823545626</c:v>
                </c:pt>
                <c:pt idx="52">
                  <c:v>4836.6608235457779</c:v>
                </c:pt>
                <c:pt idx="53">
                  <c:v>5183.9654156428478</c:v>
                </c:pt>
                <c:pt idx="54">
                  <c:v>4460.2248226212478</c:v>
                </c:pt>
                <c:pt idx="55">
                  <c:v>4755.9157417455936</c:v>
                </c:pt>
                <c:pt idx="56">
                  <c:v>4782.4659901705727</c:v>
                </c:pt>
                <c:pt idx="57">
                  <c:v>4240.7797338027913</c:v>
                </c:pt>
                <c:pt idx="58">
                  <c:v>4623.7357770426634</c:v>
                </c:pt>
                <c:pt idx="59">
                  <c:v>4604.2735639012044</c:v>
                </c:pt>
                <c:pt idx="60">
                  <c:v>4110.4442656683304</c:v>
                </c:pt>
                <c:pt idx="61">
                  <c:v>4466.3871349850187</c:v>
                </c:pt>
                <c:pt idx="62">
                  <c:v>4559.4145387029357</c:v>
                </c:pt>
                <c:pt idx="63">
                  <c:v>4039.2393361721083</c:v>
                </c:pt>
                <c:pt idx="64">
                  <c:v>4180.951241810486</c:v>
                </c:pt>
                <c:pt idx="65">
                  <c:v>4399.0919923243146</c:v>
                </c:pt>
                <c:pt idx="66">
                  <c:v>4069.3897378817592</c:v>
                </c:pt>
                <c:pt idx="67">
                  <c:v>3979.7378411902569</c:v>
                </c:pt>
                <c:pt idx="68">
                  <c:v>4152.0545128513968</c:v>
                </c:pt>
                <c:pt idx="69">
                  <c:v>4013.5875214531598</c:v>
                </c:pt>
                <c:pt idx="70">
                  <c:v>3887.0678798015242</c:v>
                </c:pt>
                <c:pt idx="71">
                  <c:v>4056.7126320755524</c:v>
                </c:pt>
                <c:pt idx="72">
                  <c:v>4074.4269093050716</c:v>
                </c:pt>
                <c:pt idx="73">
                  <c:v>3814.2744711170621</c:v>
                </c:pt>
                <c:pt idx="74">
                  <c:v>3953.9407359911274</c:v>
                </c:pt>
                <c:pt idx="75">
                  <c:v>4100.8854401198696</c:v>
                </c:pt>
                <c:pt idx="76">
                  <c:v>3928.9236661283303</c:v>
                </c:pt>
                <c:pt idx="77">
                  <c:v>3849.3933793518822</c:v>
                </c:pt>
                <c:pt idx="78">
                  <c:v>3944.541930405338</c:v>
                </c:pt>
                <c:pt idx="79">
                  <c:v>3986.2177482528286</c:v>
                </c:pt>
                <c:pt idx="80">
                  <c:v>3876.0494545112888</c:v>
                </c:pt>
                <c:pt idx="81">
                  <c:v>3842.0172346982827</c:v>
                </c:pt>
                <c:pt idx="82">
                  <c:v>3991.7876288782086</c:v>
                </c:pt>
                <c:pt idx="83">
                  <c:v>3936.6736049060914</c:v>
                </c:pt>
                <c:pt idx="84">
                  <c:v>3845.6574092477877</c:v>
                </c:pt>
                <c:pt idx="85">
                  <c:v>3914.2063566569677</c:v>
                </c:pt>
                <c:pt idx="86">
                  <c:v>4065.5790217908611</c:v>
                </c:pt>
                <c:pt idx="87">
                  <c:v>4020.3066585463353</c:v>
                </c:pt>
                <c:pt idx="88">
                  <c:v>3908.9984193155815</c:v>
                </c:pt>
                <c:pt idx="89">
                  <c:v>4045.3391240939718</c:v>
                </c:pt>
                <c:pt idx="90">
                  <c:v>4182.2411566200708</c:v>
                </c:pt>
                <c:pt idx="91">
                  <c:v>4167.8146149901213</c:v>
                </c:pt>
                <c:pt idx="92">
                  <c:v>4023.1060610900436</c:v>
                </c:pt>
                <c:pt idx="93">
                  <c:v>4087.3375559344836</c:v>
                </c:pt>
                <c:pt idx="94">
                  <c:v>4200.2944719029792</c:v>
                </c:pt>
                <c:pt idx="95">
                  <c:v>4261.8661943723419</c:v>
                </c:pt>
                <c:pt idx="96">
                  <c:v>4204.3092134538665</c:v>
                </c:pt>
                <c:pt idx="97">
                  <c:v>4215.969373308596</c:v>
                </c:pt>
                <c:pt idx="98">
                  <c:v>4292.2259145401686</c:v>
                </c:pt>
                <c:pt idx="99">
                  <c:v>4333.5857379802837</c:v>
                </c:pt>
                <c:pt idx="100">
                  <c:v>4332.5953337082528</c:v>
                </c:pt>
                <c:pt idx="101">
                  <c:v>4326.7206745859921</c:v>
                </c:pt>
                <c:pt idx="102">
                  <c:v>4430.9865408192445</c:v>
                </c:pt>
                <c:pt idx="103">
                  <c:v>4528.2542500027948</c:v>
                </c:pt>
                <c:pt idx="104">
                  <c:v>4464.1954321301992</c:v>
                </c:pt>
                <c:pt idx="105">
                  <c:v>4431.3935673871865</c:v>
                </c:pt>
                <c:pt idx="106">
                  <c:v>4529.3860073146543</c:v>
                </c:pt>
                <c:pt idx="107">
                  <c:v>4686.3137580925923</c:v>
                </c:pt>
                <c:pt idx="108">
                  <c:v>4738.5430239164007</c:v>
                </c:pt>
                <c:pt idx="109">
                  <c:v>4611.1731427617224</c:v>
                </c:pt>
                <c:pt idx="110">
                  <c:v>4591.8585553558514</c:v>
                </c:pt>
                <c:pt idx="111">
                  <c:v>4711.1444341236529</c:v>
                </c:pt>
                <c:pt idx="112">
                  <c:v>4805.4165029817377</c:v>
                </c:pt>
                <c:pt idx="113">
                  <c:v>4818.1852530562601</c:v>
                </c:pt>
                <c:pt idx="114">
                  <c:v>4748.4635212891726</c:v>
                </c:pt>
                <c:pt idx="115">
                  <c:v>4789.8323377840979</c:v>
                </c:pt>
                <c:pt idx="116">
                  <c:v>4926.6908796142689</c:v>
                </c:pt>
                <c:pt idx="117">
                  <c:v>4952.5161708855039</c:v>
                </c:pt>
                <c:pt idx="118">
                  <c:v>4878.1619445410224</c:v>
                </c:pt>
                <c:pt idx="119">
                  <c:v>4837.714322281794</c:v>
                </c:pt>
                <c:pt idx="120">
                  <c:v>4970.9841895942654</c:v>
                </c:pt>
                <c:pt idx="121">
                  <c:v>5123.9666651806929</c:v>
                </c:pt>
                <c:pt idx="122">
                  <c:v>5154.7080841597281</c:v>
                </c:pt>
                <c:pt idx="123">
                  <c:v>4984.6665372053221</c:v>
                </c:pt>
                <c:pt idx="124">
                  <c:v>4968.4989051087914</c:v>
                </c:pt>
                <c:pt idx="125">
                  <c:v>5126.1729257820643</c:v>
                </c:pt>
                <c:pt idx="126">
                  <c:v>5303.5530946449899</c:v>
                </c:pt>
                <c:pt idx="127">
                  <c:v>5296.6882192951207</c:v>
                </c:pt>
                <c:pt idx="128">
                  <c:v>5096.584728391007</c:v>
                </c:pt>
                <c:pt idx="129">
                  <c:v>5112.0833493025111</c:v>
                </c:pt>
                <c:pt idx="130">
                  <c:v>5261.4075741663864</c:v>
                </c:pt>
                <c:pt idx="131">
                  <c:v>5328.5178400582872</c:v>
                </c:pt>
                <c:pt idx="132">
                  <c:v>5258.742495864878</c:v>
                </c:pt>
                <c:pt idx="133">
                  <c:v>5226.4040357664626</c:v>
                </c:pt>
                <c:pt idx="134">
                  <c:v>5324.3692976752918</c:v>
                </c:pt>
                <c:pt idx="135">
                  <c:v>5426.4824619353167</c:v>
                </c:pt>
                <c:pt idx="136">
                  <c:v>5386.4711745618224</c:v>
                </c:pt>
                <c:pt idx="137">
                  <c:v>5290.8058103048425</c:v>
                </c:pt>
                <c:pt idx="138">
                  <c:v>5350.726448385486</c:v>
                </c:pt>
                <c:pt idx="139">
                  <c:v>5523.6948546996391</c:v>
                </c:pt>
                <c:pt idx="140">
                  <c:v>5611.8425385289102</c:v>
                </c:pt>
                <c:pt idx="141">
                  <c:v>5457.9251633110425</c:v>
                </c:pt>
                <c:pt idx="142">
                  <c:v>5397.4513647373324</c:v>
                </c:pt>
                <c:pt idx="143">
                  <c:v>5519.5665710207395</c:v>
                </c:pt>
                <c:pt idx="144">
                  <c:v>5686.6617800084186</c:v>
                </c:pt>
                <c:pt idx="145">
                  <c:v>5705.3144125645931</c:v>
                </c:pt>
                <c:pt idx="146">
                  <c:v>5508.3744545833561</c:v>
                </c:pt>
                <c:pt idx="147">
                  <c:v>5538.8243803310206</c:v>
                </c:pt>
                <c:pt idx="148">
                  <c:v>5676.2952749746737</c:v>
                </c:pt>
                <c:pt idx="149">
                  <c:v>5696.9675649874771</c:v>
                </c:pt>
                <c:pt idx="150">
                  <c:v>5647.2901163089518</c:v>
                </c:pt>
                <c:pt idx="151">
                  <c:v>5627.5992301839724</c:v>
                </c:pt>
                <c:pt idx="152">
                  <c:v>5744.2666315087154</c:v>
                </c:pt>
                <c:pt idx="153">
                  <c:v>5773.5175676041272</c:v>
                </c:pt>
                <c:pt idx="154">
                  <c:v>5666.898894139902</c:v>
                </c:pt>
                <c:pt idx="155">
                  <c:v>5685.0318232881846</c:v>
                </c:pt>
                <c:pt idx="156">
                  <c:v>5806.6387725510876</c:v>
                </c:pt>
                <c:pt idx="157">
                  <c:v>5912.5327720436817</c:v>
                </c:pt>
                <c:pt idx="158">
                  <c:v>5832.1071241038562</c:v>
                </c:pt>
                <c:pt idx="159">
                  <c:v>5760.1668676370109</c:v>
                </c:pt>
                <c:pt idx="160">
                  <c:v>5830.750240694917</c:v>
                </c:pt>
                <c:pt idx="161">
                  <c:v>5950.0391776188826</c:v>
                </c:pt>
                <c:pt idx="162">
                  <c:v>5986.1059412870627</c:v>
                </c:pt>
                <c:pt idx="163">
                  <c:v>5833.0184352510914</c:v>
                </c:pt>
                <c:pt idx="164">
                  <c:v>5872.676127583125</c:v>
                </c:pt>
                <c:pt idx="165">
                  <c:v>5936.5349133303062</c:v>
                </c:pt>
                <c:pt idx="166">
                  <c:v>5919.3655242379937</c:v>
                </c:pt>
                <c:pt idx="167">
                  <c:v>5926.7717554658648</c:v>
                </c:pt>
                <c:pt idx="168">
                  <c:v>5976.6423104968362</c:v>
                </c:pt>
                <c:pt idx="169">
                  <c:v>5976.6423104968362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3B-4255-B042-40608D512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865423"/>
        <c:axId val="778856303"/>
      </c:scatterChart>
      <c:valAx>
        <c:axId val="77886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856303"/>
        <c:crosses val="autoZero"/>
        <c:crossBetween val="midCat"/>
      </c:valAx>
      <c:valAx>
        <c:axId val="77885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865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Sheet1!$H$1:$H$2</c:f>
              <c:strCache>
                <c:ptCount val="2"/>
                <c:pt idx="0">
                  <c:v>Experimental</c:v>
                </c:pt>
                <c:pt idx="1">
                  <c:v>expz flattened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Sheet1!$G$3:$G$173</c:f>
              <c:numCache>
                <c:formatCode>General</c:formatCode>
                <c:ptCount val="171"/>
                <c:pt idx="0">
                  <c:v>0</c:v>
                </c:pt>
                <c:pt idx="1">
                  <c:v>181.80029587242376</c:v>
                </c:pt>
                <c:pt idx="2">
                  <c:v>348.2224213081696</c:v>
                </c:pt>
                <c:pt idx="3">
                  <c:v>498.29001049298904</c:v>
                </c:pt>
                <c:pt idx="4">
                  <c:v>635.56181051501335</c:v>
                </c:pt>
                <c:pt idx="5">
                  <c:v>786.53816676415886</c:v>
                </c:pt>
                <c:pt idx="6">
                  <c:v>906.5095931888078</c:v>
                </c:pt>
                <c:pt idx="7">
                  <c:v>1048.2876130992308</c:v>
                </c:pt>
                <c:pt idx="8">
                  <c:v>1157.6313167168248</c:v>
                </c:pt>
                <c:pt idx="9">
                  <c:v>1291.2146236631086</c:v>
                </c:pt>
                <c:pt idx="10">
                  <c:v>1392.0152626944334</c:v>
                </c:pt>
                <c:pt idx="11">
                  <c:v>1515.902510248769</c:v>
                </c:pt>
                <c:pt idx="12">
                  <c:v>1612.2285481618424</c:v>
                </c:pt>
                <c:pt idx="13">
                  <c:v>1720.8090400877209</c:v>
                </c:pt>
                <c:pt idx="14">
                  <c:v>1818.7514513336039</c:v>
                </c:pt>
                <c:pt idx="15">
                  <c:v>1913.0936839994308</c:v>
                </c:pt>
                <c:pt idx="16">
                  <c:v>2016.0967339125564</c:v>
                </c:pt>
                <c:pt idx="17">
                  <c:v>2098.2755528173775</c:v>
                </c:pt>
                <c:pt idx="18">
                  <c:v>2200.4003641338122</c:v>
                </c:pt>
                <c:pt idx="19">
                  <c:v>2276.3535562391153</c:v>
                </c:pt>
                <c:pt idx="20">
                  <c:v>2372.1491620264551</c:v>
                </c:pt>
                <c:pt idx="21">
                  <c:v>2445.1836145621774</c:v>
                </c:pt>
                <c:pt idx="22">
                  <c:v>2534.762315969333</c:v>
                </c:pt>
                <c:pt idx="23">
                  <c:v>2607.3421123972821</c:v>
                </c:pt>
                <c:pt idx="24">
                  <c:v>2685.499623413607</c:v>
                </c:pt>
                <c:pt idx="25">
                  <c:v>2763.6571344299314</c:v>
                </c:pt>
                <c:pt idx="26">
                  <c:v>2845.2815345558497</c:v>
                </c:pt>
                <c:pt idx="27">
                  <c:v>2912.8246789697232</c:v>
                </c:pt>
                <c:pt idx="28">
                  <c:v>2988.8394731615654</c:v>
                </c:pt>
                <c:pt idx="29">
                  <c:v>3055.7987606312877</c:v>
                </c:pt>
                <c:pt idx="30">
                  <c:v>3128.7214571692984</c:v>
                </c:pt>
                <c:pt idx="31">
                  <c:v>3192.1672451011141</c:v>
                </c:pt>
                <c:pt idx="32">
                  <c:v>3258.570750913902</c:v>
                </c:pt>
                <c:pt idx="33">
                  <c:v>3324.9742567266899</c:v>
                </c:pt>
                <c:pt idx="34">
                  <c:v>3401.1247935694228</c:v>
                </c:pt>
                <c:pt idx="35">
                  <c:v>3456.0166138907944</c:v>
                </c:pt>
                <c:pt idx="36">
                  <c:v>3526.0211160104345</c:v>
                </c:pt>
                <c:pt idx="37">
                  <c:v>3581.0186956662278</c:v>
                </c:pt>
                <c:pt idx="38">
                  <c:v>3647.0784836421444</c:v>
                </c:pt>
                <c:pt idx="39">
                  <c:v>3704.3378956614447</c:v>
                </c:pt>
                <c:pt idx="40">
                  <c:v>3763.969805739534</c:v>
                </c:pt>
                <c:pt idx="41">
                  <c:v>3829.2047799371976</c:v>
                </c:pt>
                <c:pt idx="42">
                  <c:v>3879.3079920443074</c:v>
                </c:pt>
                <c:pt idx="43">
                  <c:v>3945.4381045261048</c:v>
                </c:pt>
                <c:pt idx="44">
                  <c:v>3998.083901869014</c:v>
                </c:pt>
                <c:pt idx="45">
                  <c:v>4054.1123624598208</c:v>
                </c:pt>
                <c:pt idx="46">
                  <c:v>4113.3234158050673</c:v>
                </c:pt>
                <c:pt idx="47">
                  <c:v>4161.9062011920487</c:v>
                </c:pt>
                <c:pt idx="48">
                  <c:v>4221.6515027214828</c:v>
                </c:pt>
                <c:pt idx="49">
                  <c:v>4272.0725379830656</c:v>
                </c:pt>
                <c:pt idx="50">
                  <c:v>4324.4070539860031</c:v>
                </c:pt>
                <c:pt idx="51">
                  <c:v>4383.5063513335272</c:v>
                </c:pt>
                <c:pt idx="52">
                  <c:v>4433.5539580173736</c:v>
                </c:pt>
                <c:pt idx="53">
                  <c:v>4483.6015647012218</c:v>
                </c:pt>
                <c:pt idx="54">
                  <c:v>4539.2805833674765</c:v>
                </c:pt>
                <c:pt idx="55">
                  <c:v>4585.6135297175342</c:v>
                </c:pt>
                <c:pt idx="56">
                  <c:v>4636.9013554004132</c:v>
                </c:pt>
                <c:pt idx="57">
                  <c:v>4688.5211781691896</c:v>
                </c:pt>
                <c:pt idx="58">
                  <c:v>4733.9388156404075</c:v>
                </c:pt>
                <c:pt idx="59">
                  <c:v>4784.6138913650857</c:v>
                </c:pt>
                <c:pt idx="60">
                  <c:v>4834.911722453573</c:v>
                </c:pt>
                <c:pt idx="61">
                  <c:v>4879.7773943263219</c:v>
                </c:pt>
                <c:pt idx="62">
                  <c:v>4929.1901724280324</c:v>
                </c:pt>
                <c:pt idx="63">
                  <c:v>4979.6122979920256</c:v>
                </c:pt>
                <c:pt idx="64">
                  <c:v>5024.184951090273</c:v>
                </c:pt>
                <c:pt idx="65">
                  <c:v>5070.6231116235522</c:v>
                </c:pt>
                <c:pt idx="66">
                  <c:v>5119.5010963898549</c:v>
                </c:pt>
                <c:pt idx="67">
                  <c:v>5164.7047620117955</c:v>
                </c:pt>
                <c:pt idx="68">
                  <c:v>5208.9009882006667</c:v>
                </c:pt>
                <c:pt idx="69">
                  <c:v>5254.9327385081106</c:v>
                </c:pt>
                <c:pt idx="70">
                  <c:v>5299.4552376951942</c:v>
                </c:pt>
                <c:pt idx="71">
                  <c:v>5342.4066110997628</c:v>
                </c:pt>
                <c:pt idx="72">
                  <c:v>5386.9664531446224</c:v>
                </c:pt>
                <c:pt idx="73">
                  <c:v>5431.7421750679841</c:v>
                </c:pt>
                <c:pt idx="74">
                  <c:v>5473.4811321851685</c:v>
                </c:pt>
                <c:pt idx="75">
                  <c:v>5516.2253481305661</c:v>
                </c:pt>
                <c:pt idx="76">
                  <c:v>5560.4003134223112</c:v>
                </c:pt>
                <c:pt idx="77">
                  <c:v>5602.6800605381832</c:v>
                </c:pt>
                <c:pt idx="78">
                  <c:v>5643.487354240272</c:v>
                </c:pt>
                <c:pt idx="79">
                  <c:v>5684.8354379410475</c:v>
                </c:pt>
                <c:pt idx="80">
                  <c:v>5726.4907143477403</c:v>
                </c:pt>
                <c:pt idx="81">
                  <c:v>5766.7057012619389</c:v>
                </c:pt>
                <c:pt idx="82">
                  <c:v>5805.9072520797872</c:v>
                </c:pt>
                <c:pt idx="83">
                  <c:v>5846.2868746589029</c:v>
                </c:pt>
                <c:pt idx="84">
                  <c:v>5885.9468976429871</c:v>
                </c:pt>
                <c:pt idx="85">
                  <c:v>5924.1600893200648</c:v>
                </c:pt>
                <c:pt idx="86">
                  <c:v>5962.2500768240543</c:v>
                </c:pt>
                <c:pt idx="87">
                  <c:v>6001.6424305648306</c:v>
                </c:pt>
                <c:pt idx="88">
                  <c:v>6040.4536531174945</c:v>
                </c:pt>
                <c:pt idx="89">
                  <c:v>6077.2317342385522</c:v>
                </c:pt>
                <c:pt idx="90">
                  <c:v>6114.4249480047893</c:v>
                </c:pt>
                <c:pt idx="91">
                  <c:v>6152.701922373255</c:v>
                </c:pt>
                <c:pt idx="92">
                  <c:v>6190.7818245798871</c:v>
                </c:pt>
                <c:pt idx="93">
                  <c:v>6226.5571000531654</c:v>
                </c:pt>
                <c:pt idx="94">
                  <c:v>6261.7994902202718</c:v>
                </c:pt>
                <c:pt idx="95">
                  <c:v>6297.5927556834249</c:v>
                </c:pt>
                <c:pt idx="96">
                  <c:v>6333.9567944617365</c:v>
                </c:pt>
                <c:pt idx="97">
                  <c:v>6369.2621495934054</c:v>
                </c:pt>
                <c:pt idx="98">
                  <c:v>6403.4477641430949</c:v>
                </c:pt>
                <c:pt idx="99">
                  <c:v>6437.4365791065666</c:v>
                </c:pt>
                <c:pt idx="100">
                  <c:v>6471.87732442177</c:v>
                </c:pt>
                <c:pt idx="101">
                  <c:v>6506.0972834975901</c:v>
                </c:pt>
                <c:pt idx="102">
                  <c:v>6539.1162744613739</c:v>
                </c:pt>
                <c:pt idx="103">
                  <c:v>6571.7484806428301</c:v>
                </c:pt>
                <c:pt idx="104">
                  <c:v>6604.9157527352991</c:v>
                </c:pt>
                <c:pt idx="105">
                  <c:v>6637.7442133517734</c:v>
                </c:pt>
                <c:pt idx="106">
                  <c:v>6669.6093917830513</c:v>
                </c:pt>
                <c:pt idx="107">
                  <c:v>6700.9918388193455</c:v>
                </c:pt>
                <c:pt idx="108">
                  <c:v>6732.7790606278313</c:v>
                </c:pt>
                <c:pt idx="109">
                  <c:v>6764.8963714929905</c:v>
                </c:pt>
                <c:pt idx="110">
                  <c:v>6795.8402443821378</c:v>
                </c:pt>
                <c:pt idx="111">
                  <c:v>6825.5978682418963</c:v>
                </c:pt>
                <c:pt idx="112">
                  <c:v>6855.1772276565116</c:v>
                </c:pt>
                <c:pt idx="113">
                  <c:v>6884.7511355590559</c:v>
                </c:pt>
                <c:pt idx="114">
                  <c:v>6914.6286926846487</c:v>
                </c:pt>
                <c:pt idx="115">
                  <c:v>6943.8757824377608</c:v>
                </c:pt>
                <c:pt idx="116">
                  <c:v>6972.4185368296748</c:v>
                </c:pt>
                <c:pt idx="117">
                  <c:v>7000.8285469023558</c:v>
                </c:pt>
                <c:pt idx="118">
                  <c:v>7029.0840066074652</c:v>
                </c:pt>
                <c:pt idx="119">
                  <c:v>7057.1562955065619</c:v>
                </c:pt>
                <c:pt idx="120">
                  <c:v>7084.403498051799</c:v>
                </c:pt>
                <c:pt idx="121">
                  <c:v>7111.4699829714682</c:v>
                </c:pt>
                <c:pt idx="122">
                  <c:v>7138.7011035560554</c:v>
                </c:pt>
                <c:pt idx="123">
                  <c:v>7166.2544085047875</c:v>
                </c:pt>
                <c:pt idx="124">
                  <c:v>7192.4617351200741</c:v>
                </c:pt>
                <c:pt idx="125">
                  <c:v>7217.5915703720266</c:v>
                </c:pt>
                <c:pt idx="126">
                  <c:v>7242.8508790359629</c:v>
                </c:pt>
                <c:pt idx="127">
                  <c:v>7269.0088694668884</c:v>
                </c:pt>
                <c:pt idx="128">
                  <c:v>7295.6264223664712</c:v>
                </c:pt>
                <c:pt idx="129">
                  <c:v>7319.6975739717818</c:v>
                </c:pt>
                <c:pt idx="130">
                  <c:v>7342.8430588252886</c:v>
                </c:pt>
                <c:pt idx="131">
                  <c:v>7365.9901791324173</c:v>
                </c:pt>
                <c:pt idx="132">
                  <c:v>7389.2201624232184</c:v>
                </c:pt>
                <c:pt idx="133">
                  <c:v>7412.6076944132483</c:v>
                </c:pt>
                <c:pt idx="134">
                  <c:v>7435.2453709161609</c:v>
                </c:pt>
                <c:pt idx="135">
                  <c:v>7457.185253872367</c:v>
                </c:pt>
                <c:pt idx="136">
                  <c:v>7478.87545757515</c:v>
                </c:pt>
                <c:pt idx="137">
                  <c:v>7500.5634806730932</c:v>
                </c:pt>
                <c:pt idx="138">
                  <c:v>7521.5899627796953</c:v>
                </c:pt>
                <c:pt idx="139">
                  <c:v>7542.0053303817167</c:v>
                </c:pt>
                <c:pt idx="140">
                  <c:v>7562.5539874541846</c:v>
                </c:pt>
                <c:pt idx="141">
                  <c:v>7583.76036945954</c:v>
                </c:pt>
                <c:pt idx="142">
                  <c:v>7603.6384905457189</c:v>
                </c:pt>
                <c:pt idx="143">
                  <c:v>7622.2864779302199</c:v>
                </c:pt>
                <c:pt idx="144">
                  <c:v>7641.0080607278505</c:v>
                </c:pt>
                <c:pt idx="145">
                  <c:v>7660.6348671069763</c:v>
                </c:pt>
                <c:pt idx="146">
                  <c:v>7681.3825043705019</c:v>
                </c:pt>
                <c:pt idx="147">
                  <c:v>7698.8933063343575</c:v>
                </c:pt>
                <c:pt idx="148">
                  <c:v>7715.7008632394236</c:v>
                </c:pt>
                <c:pt idx="149">
                  <c:v>7732.8270610257805</c:v>
                </c:pt>
                <c:pt idx="150">
                  <c:v>7750.3602141891843</c:v>
                </c:pt>
                <c:pt idx="151">
                  <c:v>7768.2384480674764</c:v>
                </c:pt>
                <c:pt idx="152">
                  <c:v>7784.5714508456604</c:v>
                </c:pt>
                <c:pt idx="153">
                  <c:v>7800.7864283872432</c:v>
                </c:pt>
                <c:pt idx="154">
                  <c:v>7817.6160639162526</c:v>
                </c:pt>
                <c:pt idx="155">
                  <c:v>7833.5012249767697</c:v>
                </c:pt>
                <c:pt idx="156">
                  <c:v>7847.9545463885179</c:v>
                </c:pt>
                <c:pt idx="157">
                  <c:v>7863.1081145274056</c:v>
                </c:pt>
                <c:pt idx="158">
                  <c:v>7879.4223095889101</c:v>
                </c:pt>
                <c:pt idx="159">
                  <c:v>7894.4117872140805</c:v>
                </c:pt>
                <c:pt idx="160">
                  <c:v>7907.211665010861</c:v>
                </c:pt>
                <c:pt idx="161">
                  <c:v>7920.7927444892221</c:v>
                </c:pt>
                <c:pt idx="162">
                  <c:v>7935.3834440054807</c:v>
                </c:pt>
                <c:pt idx="163">
                  <c:v>7951.9663986127025</c:v>
                </c:pt>
                <c:pt idx="164">
                  <c:v>7963.4938934891688</c:v>
                </c:pt>
                <c:pt idx="165">
                  <c:v>7975.5335579258799</c:v>
                </c:pt>
                <c:pt idx="166">
                  <c:v>7987.7059666818359</c:v>
                </c:pt>
                <c:pt idx="167">
                  <c:v>8000.8716409394356</c:v>
                </c:pt>
                <c:pt idx="168">
                  <c:v>8013.4943445934932</c:v>
                </c:pt>
                <c:pt idx="169">
                  <c:v>8025.3591517801306</c:v>
                </c:pt>
                <c:pt idx="170">
                  <c:v>8037.2239589667679</c:v>
                </c:pt>
              </c:numCache>
            </c:numRef>
          </c:xVal>
          <c:yVal>
            <c:numRef>
              <c:f>Sheet1!$H$3:$H$173</c:f>
              <c:numCache>
                <c:formatCode>General</c:formatCode>
                <c:ptCount val="171"/>
                <c:pt idx="0">
                  <c:v>1461.52257919311</c:v>
                </c:pt>
                <c:pt idx="1">
                  <c:v>1653.9778709411601</c:v>
                </c:pt>
                <c:pt idx="2">
                  <c:v>1832.8175544738699</c:v>
                </c:pt>
                <c:pt idx="3">
                  <c:v>2001.6708374023401</c:v>
                </c:pt>
                <c:pt idx="4">
                  <c:v>2162.9381179809502</c:v>
                </c:pt>
                <c:pt idx="5">
                  <c:v>2314.1326904296802</c:v>
                </c:pt>
                <c:pt idx="6">
                  <c:v>2460.44850349426</c:v>
                </c:pt>
                <c:pt idx="7">
                  <c:v>2596.25196456909</c:v>
                </c:pt>
                <c:pt idx="8">
                  <c:v>2731.1685085296599</c:v>
                </c:pt>
                <c:pt idx="9">
                  <c:v>2855.2196025848302</c:v>
                </c:pt>
                <c:pt idx="10">
                  <c:v>2979.4020652770901</c:v>
                </c:pt>
                <c:pt idx="11">
                  <c:v>3092.8297042846598</c:v>
                </c:pt>
                <c:pt idx="12">
                  <c:v>3206.0782909393301</c:v>
                </c:pt>
                <c:pt idx="13">
                  <c:v>3311.3057613372798</c:v>
                </c:pt>
                <c:pt idx="14">
                  <c:v>3412.8150939941402</c:v>
                </c:pt>
                <c:pt idx="15">
                  <c:v>3511.2047195434502</c:v>
                </c:pt>
                <c:pt idx="16">
                  <c:v>3603.2900810241599</c:v>
                </c:pt>
                <c:pt idx="17">
                  <c:v>3696.9733238220201</c:v>
                </c:pt>
                <c:pt idx="18">
                  <c:v>3781.1841964721598</c:v>
                </c:pt>
                <c:pt idx="19">
                  <c:v>3867.849111557</c:v>
                </c:pt>
                <c:pt idx="20">
                  <c:v>3945.9617137908899</c:v>
                </c:pt>
                <c:pt idx="21">
                  <c:v>4025.59471130371</c:v>
                </c:pt>
                <c:pt idx="22">
                  <c:v>4097.98192977905</c:v>
                </c:pt>
                <c:pt idx="23">
                  <c:v>4172.0089912414496</c:v>
                </c:pt>
                <c:pt idx="24">
                  <c:v>4240.4749393463098</c:v>
                </c:pt>
                <c:pt idx="25">
                  <c:v>4308.9408874511701</c:v>
                </c:pt>
                <c:pt idx="26">
                  <c:v>4371.3436126708903</c:v>
                </c:pt>
                <c:pt idx="27">
                  <c:v>4435.1673126220703</c:v>
                </c:pt>
                <c:pt idx="28">
                  <c:v>4493.5269355773898</c:v>
                </c:pt>
                <c:pt idx="29">
                  <c:v>4551.1374473571695</c:v>
                </c:pt>
                <c:pt idx="30">
                  <c:v>4604.7592163085901</c:v>
                </c:pt>
                <c:pt idx="31">
                  <c:v>4659.2421531677201</c:v>
                </c:pt>
                <c:pt idx="32">
                  <c:v>4709.7842693328803</c:v>
                </c:pt>
                <c:pt idx="33">
                  <c:v>4760.3263854980396</c:v>
                </c:pt>
                <c:pt idx="34">
                  <c:v>4803.4873008728</c:v>
                </c:pt>
                <c:pt idx="35">
                  <c:v>4852.0426750183096</c:v>
                </c:pt>
                <c:pt idx="36">
                  <c:v>4892.8041458129801</c:v>
                </c:pt>
                <c:pt idx="37">
                  <c:v>4936.54346466064</c:v>
                </c:pt>
                <c:pt idx="38">
                  <c:v>4974.1706848144504</c:v>
                </c:pt>
                <c:pt idx="39">
                  <c:v>5014.0304565429597</c:v>
                </c:pt>
                <c:pt idx="40">
                  <c:v>5050.31299591064</c:v>
                </c:pt>
                <c:pt idx="41">
                  <c:v>5083.6253166198703</c:v>
                </c:pt>
                <c:pt idx="42">
                  <c:v>5120.4471588134702</c:v>
                </c:pt>
                <c:pt idx="43">
                  <c:v>5149.1541862487702</c:v>
                </c:pt>
                <c:pt idx="44">
                  <c:v>5181.7922592163004</c:v>
                </c:pt>
                <c:pt idx="45">
                  <c:v>5210.6180191040003</c:v>
                </c:pt>
                <c:pt idx="46">
                  <c:v>5237.0700836181604</c:v>
                </c:pt>
                <c:pt idx="47">
                  <c:v>5264.9555206298801</c:v>
                </c:pt>
                <c:pt idx="48">
                  <c:v>5287.0903015136701</c:v>
                </c:pt>
                <c:pt idx="49">
                  <c:v>5312.58249282836</c:v>
                </c:pt>
                <c:pt idx="50">
                  <c:v>5334.1765403747504</c:v>
                </c:pt>
                <c:pt idx="51">
                  <c:v>5352.2782325744602</c:v>
                </c:pt>
                <c:pt idx="52">
                  <c:v>5371.856212615965</c:v>
                </c:pt>
                <c:pt idx="53">
                  <c:v>5391.4341926574698</c:v>
                </c:pt>
                <c:pt idx="54">
                  <c:v>5406.1841964721598</c:v>
                </c:pt>
                <c:pt idx="55">
                  <c:v>5423.7699508666901</c:v>
                </c:pt>
                <c:pt idx="56">
                  <c:v>5436.4976882934498</c:v>
                </c:pt>
                <c:pt idx="57">
                  <c:v>5449.1109848022397</c:v>
                </c:pt>
                <c:pt idx="58">
                  <c:v>5461.6613388061496</c:v>
                </c:pt>
                <c:pt idx="59">
                  <c:v>5470.1118469238199</c:v>
                </c:pt>
                <c:pt idx="60">
                  <c:v>5479.4569015502902</c:v>
                </c:pt>
                <c:pt idx="61">
                  <c:v>5487.9989624023401</c:v>
                </c:pt>
                <c:pt idx="62">
                  <c:v>5492.5999641418402</c:v>
                </c:pt>
                <c:pt idx="63">
                  <c:v>5497.5051879882803</c:v>
                </c:pt>
                <c:pt idx="64">
                  <c:v>5502.7523040771403</c:v>
                </c:pt>
                <c:pt idx="65">
                  <c:v>5504.0035247802698</c:v>
                </c:pt>
                <c:pt idx="66">
                  <c:v>5504.2858123779197</c:v>
                </c:pt>
                <c:pt idx="67">
                  <c:v>5505.3176879882803</c:v>
                </c:pt>
                <c:pt idx="68">
                  <c:v>5503.8890838623001</c:v>
                </c:pt>
                <c:pt idx="69">
                  <c:v>5500.8201599121003</c:v>
                </c:pt>
                <c:pt idx="70">
                  <c:v>5498.27098846435</c:v>
                </c:pt>
                <c:pt idx="71">
                  <c:v>5493.7405586242603</c:v>
                </c:pt>
                <c:pt idx="72">
                  <c:v>5486.9480133056604</c:v>
                </c:pt>
                <c:pt idx="73">
                  <c:v>5480.2670478820801</c:v>
                </c:pt>
                <c:pt idx="74">
                  <c:v>5472.9189872741599</c:v>
                </c:pt>
                <c:pt idx="75">
                  <c:v>5462.76950836181</c:v>
                </c:pt>
                <c:pt idx="76">
                  <c:v>5451.59912109375</c:v>
                </c:pt>
                <c:pt idx="77">
                  <c:v>5440.7291412353497</c:v>
                </c:pt>
                <c:pt idx="78">
                  <c:v>5427.9179573059</c:v>
                </c:pt>
                <c:pt idx="79">
                  <c:v>5413.3834838867097</c:v>
                </c:pt>
                <c:pt idx="80">
                  <c:v>5398.3316421508698</c:v>
                </c:pt>
                <c:pt idx="81">
                  <c:v>5382.9193115234302</c:v>
                </c:pt>
                <c:pt idx="82">
                  <c:v>5366.0197257995596</c:v>
                </c:pt>
                <c:pt idx="83">
                  <c:v>5347.6705551147397</c:v>
                </c:pt>
                <c:pt idx="84">
                  <c:v>5329.2222023010199</c:v>
                </c:pt>
                <c:pt idx="85">
                  <c:v>5310.1024627685501</c:v>
                </c:pt>
                <c:pt idx="86">
                  <c:v>5289.1111373901304</c:v>
                </c:pt>
                <c:pt idx="87">
                  <c:v>5267.0011520385697</c:v>
                </c:pt>
                <c:pt idx="88">
                  <c:v>5244.8854446411096</c:v>
                </c:pt>
                <c:pt idx="89">
                  <c:v>5221.78077697753</c:v>
                </c:pt>
                <c:pt idx="90">
                  <c:v>5196.5417861938404</c:v>
                </c:pt>
                <c:pt idx="91">
                  <c:v>5170.1927185058503</c:v>
                </c:pt>
                <c:pt idx="92">
                  <c:v>5143.84031295776</c:v>
                </c:pt>
                <c:pt idx="93">
                  <c:v>5117.0387268066397</c:v>
                </c:pt>
                <c:pt idx="94">
                  <c:v>5088.3946418762198</c:v>
                </c:pt>
                <c:pt idx="95">
                  <c:v>5058.4459304809498</c:v>
                </c:pt>
                <c:pt idx="96">
                  <c:v>5028.1133651733298</c:v>
                </c:pt>
                <c:pt idx="97">
                  <c:v>4997.5228309631302</c:v>
                </c:pt>
                <c:pt idx="98">
                  <c:v>4965.4960632324201</c:v>
                </c:pt>
                <c:pt idx="99">
                  <c:v>4932.0411682128897</c:v>
                </c:pt>
                <c:pt idx="100">
                  <c:v>4898.3907699584897</c:v>
                </c:pt>
                <c:pt idx="101">
                  <c:v>4864.5315170288004</c:v>
                </c:pt>
                <c:pt idx="102">
                  <c:v>4829.58984375</c:v>
                </c:pt>
                <c:pt idx="103">
                  <c:v>4792.724609375</c:v>
                </c:pt>
                <c:pt idx="104">
                  <c:v>4754.8904418945303</c:v>
                </c:pt>
                <c:pt idx="105">
                  <c:v>4717.7062034606897</c:v>
                </c:pt>
                <c:pt idx="106">
                  <c:v>4680.1700592040997</c:v>
                </c:pt>
                <c:pt idx="107">
                  <c:v>4640.8267021179099</c:v>
                </c:pt>
                <c:pt idx="108">
                  <c:v>4599.5850563049298</c:v>
                </c:pt>
                <c:pt idx="109">
                  <c:v>4557.8651428222602</c:v>
                </c:pt>
                <c:pt idx="110">
                  <c:v>4517.02976226806</c:v>
                </c:pt>
                <c:pt idx="111">
                  <c:v>4475.5859375</c:v>
                </c:pt>
                <c:pt idx="112">
                  <c:v>4432.3983192443802</c:v>
                </c:pt>
                <c:pt idx="113">
                  <c:v>4387.9432678222602</c:v>
                </c:pt>
                <c:pt idx="114">
                  <c:v>4343.5206413268997</c:v>
                </c:pt>
                <c:pt idx="115">
                  <c:v>4299.6082305908203</c:v>
                </c:pt>
                <c:pt idx="116">
                  <c:v>4254.6892166137604</c:v>
                </c:pt>
                <c:pt idx="117">
                  <c:v>4207.8976631164496</c:v>
                </c:pt>
                <c:pt idx="118">
                  <c:v>4160.6779098510697</c:v>
                </c:pt>
                <c:pt idx="119">
                  <c:v>4114.3121719360297</c:v>
                </c:pt>
                <c:pt idx="120">
                  <c:v>4067.9774284362702</c:v>
                </c:pt>
                <c:pt idx="121">
                  <c:v>4019.8307037353502</c:v>
                </c:pt>
                <c:pt idx="122">
                  <c:v>3969.8324203491202</c:v>
                </c:pt>
                <c:pt idx="123">
                  <c:v>3919.6209907531702</c:v>
                </c:pt>
                <c:pt idx="124">
                  <c:v>3870.82862854003</c:v>
                </c:pt>
                <c:pt idx="125">
                  <c:v>3821.6743469238199</c:v>
                </c:pt>
                <c:pt idx="126">
                  <c:v>3770.6241607666002</c:v>
                </c:pt>
                <c:pt idx="127">
                  <c:v>3717.8196907043398</c:v>
                </c:pt>
                <c:pt idx="128">
                  <c:v>3665.3308868408199</c:v>
                </c:pt>
                <c:pt idx="129">
                  <c:v>3614.0727996826099</c:v>
                </c:pt>
                <c:pt idx="130">
                  <c:v>3562.2014999389598</c:v>
                </c:pt>
                <c:pt idx="131">
                  <c:v>3508.5191726684502</c:v>
                </c:pt>
                <c:pt idx="132">
                  <c:v>3454.06103134155</c:v>
                </c:pt>
                <c:pt idx="133">
                  <c:v>3400.5153179168701</c:v>
                </c:pt>
                <c:pt idx="134">
                  <c:v>3347.0382690429601</c:v>
                </c:pt>
                <c:pt idx="135">
                  <c:v>3292.0973300933802</c:v>
                </c:pt>
                <c:pt idx="136">
                  <c:v>3235.83960533142</c:v>
                </c:pt>
                <c:pt idx="137">
                  <c:v>3180.0577640533402</c:v>
                </c:pt>
                <c:pt idx="138">
                  <c:v>3125.1599788665699</c:v>
                </c:pt>
                <c:pt idx="139">
                  <c:v>3069.3225860595699</c:v>
                </c:pt>
                <c:pt idx="140">
                  <c:v>3011.4903450012198</c:v>
                </c:pt>
                <c:pt idx="141">
                  <c:v>2952.8534412384001</c:v>
                </c:pt>
                <c:pt idx="142">
                  <c:v>2895.5602645874001</c:v>
                </c:pt>
                <c:pt idx="143">
                  <c:v>2838.56153488159</c:v>
                </c:pt>
                <c:pt idx="144">
                  <c:v>2780.1604270934999</c:v>
                </c:pt>
                <c:pt idx="145">
                  <c:v>2720.1008796691799</c:v>
                </c:pt>
                <c:pt idx="146">
                  <c:v>2660.1998805999701</c:v>
                </c:pt>
                <c:pt idx="147">
                  <c:v>2601.5541553497301</c:v>
                </c:pt>
                <c:pt idx="148">
                  <c:v>2542.3512458801201</c:v>
                </c:pt>
                <c:pt idx="149">
                  <c:v>2481.6510677337601</c:v>
                </c:pt>
                <c:pt idx="150">
                  <c:v>2420.82810401916</c:v>
                </c:pt>
                <c:pt idx="151">
                  <c:v>2360.6812953948902</c:v>
                </c:pt>
                <c:pt idx="152">
                  <c:v>2300.32324790954</c:v>
                </c:pt>
                <c:pt idx="153">
                  <c:v>2238.5921478271398</c:v>
                </c:pt>
                <c:pt idx="154">
                  <c:v>2176.6889095306301</c:v>
                </c:pt>
                <c:pt idx="155">
                  <c:v>2115.7600879669099</c:v>
                </c:pt>
                <c:pt idx="156">
                  <c:v>2054.2688369750899</c:v>
                </c:pt>
                <c:pt idx="157">
                  <c:v>1991.5554523467999</c:v>
                </c:pt>
                <c:pt idx="158">
                  <c:v>1927.91855335235</c:v>
                </c:pt>
                <c:pt idx="159">
                  <c:v>1864.8748397827101</c:v>
                </c:pt>
                <c:pt idx="160">
                  <c:v>1802.1659851074201</c:v>
                </c:pt>
                <c:pt idx="161">
                  <c:v>1738.81936073303</c:v>
                </c:pt>
                <c:pt idx="162">
                  <c:v>1674.3379831314001</c:v>
                </c:pt>
                <c:pt idx="163">
                  <c:v>1609.9261045455901</c:v>
                </c:pt>
                <c:pt idx="164">
                  <c:v>1546.1481809616</c:v>
                </c:pt>
                <c:pt idx="165">
                  <c:v>1482.0165634155201</c:v>
                </c:pt>
                <c:pt idx="166">
                  <c:v>1417.1879291534401</c:v>
                </c:pt>
                <c:pt idx="167">
                  <c:v>1352.74839401245</c:v>
                </c:pt>
                <c:pt idx="168">
                  <c:v>1288.11645507812</c:v>
                </c:pt>
                <c:pt idx="169">
                  <c:v>1222.777843475335</c:v>
                </c:pt>
                <c:pt idx="170">
                  <c:v>1157.43923187255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2D-4AD3-BB69-63FD88757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212335"/>
        <c:axId val="1463216655"/>
      </c:scatterChart>
      <c:valAx>
        <c:axId val="146321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6655"/>
        <c:crosses val="autoZero"/>
        <c:crossBetween val="midCat"/>
      </c:valAx>
      <c:valAx>
        <c:axId val="146321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Constant</a:t>
            </a:r>
            <a:r>
              <a:rPr lang="en-SG" baseline="0"/>
              <a:t> CD</a:t>
            </a:r>
            <a:endParaRPr lang="en-SG"/>
          </a:p>
          <a:p>
            <a:pPr>
              <a:defRPr/>
            </a:pP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 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Sheet1!$G$3:$G$169</c:f>
              <c:numCache>
                <c:formatCode>General</c:formatCode>
                <c:ptCount val="167"/>
                <c:pt idx="0">
                  <c:v>0</c:v>
                </c:pt>
                <c:pt idx="1">
                  <c:v>181.80029587242376</c:v>
                </c:pt>
                <c:pt idx="2">
                  <c:v>348.2224213081696</c:v>
                </c:pt>
                <c:pt idx="3">
                  <c:v>498.29001049298904</c:v>
                </c:pt>
                <c:pt idx="4">
                  <c:v>635.56181051501335</c:v>
                </c:pt>
                <c:pt idx="5">
                  <c:v>786.53816676415886</c:v>
                </c:pt>
                <c:pt idx="6">
                  <c:v>906.5095931888078</c:v>
                </c:pt>
                <c:pt idx="7">
                  <c:v>1048.2876130992308</c:v>
                </c:pt>
                <c:pt idx="8">
                  <c:v>1157.6313167168248</c:v>
                </c:pt>
                <c:pt idx="9">
                  <c:v>1291.2146236631086</c:v>
                </c:pt>
                <c:pt idx="10">
                  <c:v>1392.0152626944334</c:v>
                </c:pt>
                <c:pt idx="11">
                  <c:v>1515.902510248769</c:v>
                </c:pt>
                <c:pt idx="12">
                  <c:v>1612.2285481618424</c:v>
                </c:pt>
                <c:pt idx="13">
                  <c:v>1720.8090400877209</c:v>
                </c:pt>
                <c:pt idx="14">
                  <c:v>1818.7514513336039</c:v>
                </c:pt>
                <c:pt idx="15">
                  <c:v>1913.0936839994308</c:v>
                </c:pt>
                <c:pt idx="16">
                  <c:v>2016.0967339125564</c:v>
                </c:pt>
                <c:pt idx="17">
                  <c:v>2098.2755528173775</c:v>
                </c:pt>
                <c:pt idx="18">
                  <c:v>2200.4003641338122</c:v>
                </c:pt>
                <c:pt idx="19">
                  <c:v>2276.3535562391153</c:v>
                </c:pt>
                <c:pt idx="20">
                  <c:v>2372.1491620264551</c:v>
                </c:pt>
                <c:pt idx="21">
                  <c:v>2445.1836145621774</c:v>
                </c:pt>
                <c:pt idx="22">
                  <c:v>2534.762315969333</c:v>
                </c:pt>
                <c:pt idx="23">
                  <c:v>2607.3421123972821</c:v>
                </c:pt>
                <c:pt idx="24">
                  <c:v>2685.499623413607</c:v>
                </c:pt>
                <c:pt idx="25">
                  <c:v>2763.6571344299314</c:v>
                </c:pt>
                <c:pt idx="26">
                  <c:v>2845.2815345558497</c:v>
                </c:pt>
                <c:pt idx="27">
                  <c:v>2912.8246789697232</c:v>
                </c:pt>
                <c:pt idx="28">
                  <c:v>2988.8394731615654</c:v>
                </c:pt>
                <c:pt idx="29">
                  <c:v>3055.7987606312877</c:v>
                </c:pt>
                <c:pt idx="30">
                  <c:v>3128.7214571692984</c:v>
                </c:pt>
                <c:pt idx="31">
                  <c:v>3192.1672451011141</c:v>
                </c:pt>
                <c:pt idx="32">
                  <c:v>3258.570750913902</c:v>
                </c:pt>
                <c:pt idx="33">
                  <c:v>3324.9742567266899</c:v>
                </c:pt>
                <c:pt idx="34">
                  <c:v>3401.1247935694228</c:v>
                </c:pt>
                <c:pt idx="35">
                  <c:v>3456.0166138907944</c:v>
                </c:pt>
                <c:pt idx="36">
                  <c:v>3526.0211160104345</c:v>
                </c:pt>
                <c:pt idx="37">
                  <c:v>3581.0186956662278</c:v>
                </c:pt>
                <c:pt idx="38">
                  <c:v>3647.0784836421444</c:v>
                </c:pt>
                <c:pt idx="39">
                  <c:v>3704.3378956614447</c:v>
                </c:pt>
                <c:pt idx="40">
                  <c:v>3763.969805739534</c:v>
                </c:pt>
                <c:pt idx="41">
                  <c:v>3829.2047799371976</c:v>
                </c:pt>
                <c:pt idx="42">
                  <c:v>3879.3079920443074</c:v>
                </c:pt>
                <c:pt idx="43">
                  <c:v>3945.4381045261048</c:v>
                </c:pt>
                <c:pt idx="44">
                  <c:v>3998.083901869014</c:v>
                </c:pt>
                <c:pt idx="45">
                  <c:v>4054.1123624598208</c:v>
                </c:pt>
                <c:pt idx="46">
                  <c:v>4113.3234158050673</c:v>
                </c:pt>
                <c:pt idx="47">
                  <c:v>4161.9062011920487</c:v>
                </c:pt>
                <c:pt idx="48">
                  <c:v>4221.6515027214828</c:v>
                </c:pt>
                <c:pt idx="49">
                  <c:v>4272.0725379830656</c:v>
                </c:pt>
                <c:pt idx="50">
                  <c:v>4324.4070539860031</c:v>
                </c:pt>
                <c:pt idx="51">
                  <c:v>4383.5063513335272</c:v>
                </c:pt>
                <c:pt idx="52">
                  <c:v>4433.5539580173736</c:v>
                </c:pt>
                <c:pt idx="53">
                  <c:v>4483.6015647012218</c:v>
                </c:pt>
                <c:pt idx="54">
                  <c:v>4539.2805833674765</c:v>
                </c:pt>
                <c:pt idx="55">
                  <c:v>4585.6135297175342</c:v>
                </c:pt>
                <c:pt idx="56">
                  <c:v>4636.9013554004132</c:v>
                </c:pt>
                <c:pt idx="57">
                  <c:v>4688.5211781691896</c:v>
                </c:pt>
                <c:pt idx="58">
                  <c:v>4733.9388156404075</c:v>
                </c:pt>
                <c:pt idx="59">
                  <c:v>4784.6138913650857</c:v>
                </c:pt>
                <c:pt idx="60">
                  <c:v>4834.911722453573</c:v>
                </c:pt>
                <c:pt idx="61">
                  <c:v>4879.7773943263219</c:v>
                </c:pt>
                <c:pt idx="62">
                  <c:v>4929.1901724280324</c:v>
                </c:pt>
                <c:pt idx="63">
                  <c:v>4979.6122979920256</c:v>
                </c:pt>
                <c:pt idx="64">
                  <c:v>5024.184951090273</c:v>
                </c:pt>
                <c:pt idx="65">
                  <c:v>5070.6231116235522</c:v>
                </c:pt>
                <c:pt idx="66">
                  <c:v>5119.5010963898549</c:v>
                </c:pt>
                <c:pt idx="67">
                  <c:v>5164.7047620117955</c:v>
                </c:pt>
                <c:pt idx="68">
                  <c:v>5208.9009882006667</c:v>
                </c:pt>
                <c:pt idx="69">
                  <c:v>5254.9327385081106</c:v>
                </c:pt>
                <c:pt idx="70">
                  <c:v>5299.4552376951942</c:v>
                </c:pt>
                <c:pt idx="71">
                  <c:v>5342.4066110997628</c:v>
                </c:pt>
                <c:pt idx="72">
                  <c:v>5386.9664531446224</c:v>
                </c:pt>
                <c:pt idx="73">
                  <c:v>5431.7421750679841</c:v>
                </c:pt>
                <c:pt idx="74">
                  <c:v>5473.4811321851685</c:v>
                </c:pt>
                <c:pt idx="75">
                  <c:v>5516.2253481305661</c:v>
                </c:pt>
                <c:pt idx="76">
                  <c:v>5560.4003134223112</c:v>
                </c:pt>
                <c:pt idx="77">
                  <c:v>5602.6800605381832</c:v>
                </c:pt>
                <c:pt idx="78">
                  <c:v>5643.487354240272</c:v>
                </c:pt>
                <c:pt idx="79">
                  <c:v>5684.8354379410475</c:v>
                </c:pt>
                <c:pt idx="80">
                  <c:v>5726.4907143477403</c:v>
                </c:pt>
                <c:pt idx="81">
                  <c:v>5766.7057012619389</c:v>
                </c:pt>
                <c:pt idx="82">
                  <c:v>5805.9072520797872</c:v>
                </c:pt>
                <c:pt idx="83">
                  <c:v>5846.2868746589029</c:v>
                </c:pt>
                <c:pt idx="84">
                  <c:v>5885.9468976429871</c:v>
                </c:pt>
                <c:pt idx="85">
                  <c:v>5924.1600893200648</c:v>
                </c:pt>
                <c:pt idx="86">
                  <c:v>5962.2500768240543</c:v>
                </c:pt>
                <c:pt idx="87">
                  <c:v>6001.6424305648306</c:v>
                </c:pt>
                <c:pt idx="88">
                  <c:v>6040.4536531174945</c:v>
                </c:pt>
                <c:pt idx="89">
                  <c:v>6077.2317342385522</c:v>
                </c:pt>
                <c:pt idx="90">
                  <c:v>6114.4249480047893</c:v>
                </c:pt>
                <c:pt idx="91">
                  <c:v>6152.701922373255</c:v>
                </c:pt>
                <c:pt idx="92">
                  <c:v>6190.7818245798871</c:v>
                </c:pt>
                <c:pt idx="93">
                  <c:v>6226.5571000531654</c:v>
                </c:pt>
                <c:pt idx="94">
                  <c:v>6261.7994902202718</c:v>
                </c:pt>
                <c:pt idx="95">
                  <c:v>6297.5927556834249</c:v>
                </c:pt>
                <c:pt idx="96">
                  <c:v>6333.9567944617365</c:v>
                </c:pt>
                <c:pt idx="97">
                  <c:v>6369.2621495934054</c:v>
                </c:pt>
                <c:pt idx="98">
                  <c:v>6403.4477641430949</c:v>
                </c:pt>
                <c:pt idx="99">
                  <c:v>6437.4365791065666</c:v>
                </c:pt>
                <c:pt idx="100">
                  <c:v>6471.87732442177</c:v>
                </c:pt>
                <c:pt idx="101">
                  <c:v>6506.0972834975901</c:v>
                </c:pt>
                <c:pt idx="102">
                  <c:v>6539.1162744613739</c:v>
                </c:pt>
                <c:pt idx="103">
                  <c:v>6571.7484806428301</c:v>
                </c:pt>
                <c:pt idx="104">
                  <c:v>6604.9157527352991</c:v>
                </c:pt>
                <c:pt idx="105">
                  <c:v>6637.7442133517734</c:v>
                </c:pt>
                <c:pt idx="106">
                  <c:v>6669.6093917830513</c:v>
                </c:pt>
                <c:pt idx="107">
                  <c:v>6700.9918388193455</c:v>
                </c:pt>
                <c:pt idx="108">
                  <c:v>6732.7790606278313</c:v>
                </c:pt>
                <c:pt idx="109">
                  <c:v>6764.8963714929905</c:v>
                </c:pt>
                <c:pt idx="110">
                  <c:v>6795.8402443821378</c:v>
                </c:pt>
                <c:pt idx="111">
                  <c:v>6825.5978682418963</c:v>
                </c:pt>
                <c:pt idx="112">
                  <c:v>6855.1772276565116</c:v>
                </c:pt>
                <c:pt idx="113">
                  <c:v>6884.7511355590559</c:v>
                </c:pt>
                <c:pt idx="114">
                  <c:v>6914.6286926846487</c:v>
                </c:pt>
                <c:pt idx="115">
                  <c:v>6943.8757824377608</c:v>
                </c:pt>
                <c:pt idx="116">
                  <c:v>6972.4185368296748</c:v>
                </c:pt>
                <c:pt idx="117">
                  <c:v>7000.8285469023558</c:v>
                </c:pt>
                <c:pt idx="118">
                  <c:v>7029.0840066074652</c:v>
                </c:pt>
                <c:pt idx="119">
                  <c:v>7057.1562955065619</c:v>
                </c:pt>
                <c:pt idx="120">
                  <c:v>7084.403498051799</c:v>
                </c:pt>
                <c:pt idx="121">
                  <c:v>7111.4699829714682</c:v>
                </c:pt>
                <c:pt idx="122">
                  <c:v>7138.7011035560554</c:v>
                </c:pt>
                <c:pt idx="123">
                  <c:v>7166.2544085047875</c:v>
                </c:pt>
                <c:pt idx="124">
                  <c:v>7192.4617351200741</c:v>
                </c:pt>
                <c:pt idx="125">
                  <c:v>7217.5915703720266</c:v>
                </c:pt>
                <c:pt idx="126">
                  <c:v>7242.8508790359629</c:v>
                </c:pt>
                <c:pt idx="127">
                  <c:v>7269.0088694668884</c:v>
                </c:pt>
                <c:pt idx="128">
                  <c:v>7295.6264223664712</c:v>
                </c:pt>
                <c:pt idx="129">
                  <c:v>7319.6975739717818</c:v>
                </c:pt>
                <c:pt idx="130">
                  <c:v>7342.8430588252886</c:v>
                </c:pt>
                <c:pt idx="131">
                  <c:v>7365.9901791324173</c:v>
                </c:pt>
                <c:pt idx="132">
                  <c:v>7389.2201624232184</c:v>
                </c:pt>
                <c:pt idx="133">
                  <c:v>7412.6076944132483</c:v>
                </c:pt>
                <c:pt idx="134">
                  <c:v>7435.2453709161609</c:v>
                </c:pt>
                <c:pt idx="135">
                  <c:v>7457.185253872367</c:v>
                </c:pt>
                <c:pt idx="136">
                  <c:v>7478.87545757515</c:v>
                </c:pt>
                <c:pt idx="137">
                  <c:v>7500.5634806730932</c:v>
                </c:pt>
                <c:pt idx="138">
                  <c:v>7521.5899627796953</c:v>
                </c:pt>
                <c:pt idx="139">
                  <c:v>7542.0053303817167</c:v>
                </c:pt>
                <c:pt idx="140">
                  <c:v>7562.5539874541846</c:v>
                </c:pt>
                <c:pt idx="141">
                  <c:v>7583.76036945954</c:v>
                </c:pt>
                <c:pt idx="142">
                  <c:v>7603.6384905457189</c:v>
                </c:pt>
                <c:pt idx="143">
                  <c:v>7622.2864779302199</c:v>
                </c:pt>
                <c:pt idx="144">
                  <c:v>7641.0080607278505</c:v>
                </c:pt>
                <c:pt idx="145">
                  <c:v>7660.6348671069763</c:v>
                </c:pt>
                <c:pt idx="146">
                  <c:v>7681.3825043705019</c:v>
                </c:pt>
                <c:pt idx="147">
                  <c:v>7698.8933063343575</c:v>
                </c:pt>
                <c:pt idx="148">
                  <c:v>7715.7008632394236</c:v>
                </c:pt>
                <c:pt idx="149">
                  <c:v>7732.8270610257805</c:v>
                </c:pt>
                <c:pt idx="150">
                  <c:v>7750.3602141891843</c:v>
                </c:pt>
                <c:pt idx="151">
                  <c:v>7768.2384480674764</c:v>
                </c:pt>
                <c:pt idx="152">
                  <c:v>7784.5714508456604</c:v>
                </c:pt>
                <c:pt idx="153">
                  <c:v>7800.7864283872432</c:v>
                </c:pt>
                <c:pt idx="154">
                  <c:v>7817.6160639162526</c:v>
                </c:pt>
                <c:pt idx="155">
                  <c:v>7833.5012249767697</c:v>
                </c:pt>
                <c:pt idx="156">
                  <c:v>7847.9545463885179</c:v>
                </c:pt>
                <c:pt idx="157">
                  <c:v>7863.1081145274056</c:v>
                </c:pt>
                <c:pt idx="158">
                  <c:v>7879.4223095889101</c:v>
                </c:pt>
                <c:pt idx="159">
                  <c:v>7894.4117872140805</c:v>
                </c:pt>
                <c:pt idx="160">
                  <c:v>7907.211665010861</c:v>
                </c:pt>
                <c:pt idx="161">
                  <c:v>7920.7927444892221</c:v>
                </c:pt>
                <c:pt idx="162">
                  <c:v>7935.3834440054807</c:v>
                </c:pt>
                <c:pt idx="163">
                  <c:v>7951.9663986127025</c:v>
                </c:pt>
                <c:pt idx="164">
                  <c:v>7963.4938934891688</c:v>
                </c:pt>
                <c:pt idx="165">
                  <c:v>7975.5335579258799</c:v>
                </c:pt>
                <c:pt idx="166">
                  <c:v>7987.7059666818359</c:v>
                </c:pt>
              </c:numCache>
            </c:numRef>
          </c:xVal>
          <c:yVal>
            <c:numRef>
              <c:f>Sheet1!$H$3:$H$169</c:f>
              <c:numCache>
                <c:formatCode>General</c:formatCode>
                <c:ptCount val="167"/>
                <c:pt idx="0">
                  <c:v>1461.52257919311</c:v>
                </c:pt>
                <c:pt idx="1">
                  <c:v>1653.9778709411601</c:v>
                </c:pt>
                <c:pt idx="2">
                  <c:v>1832.8175544738699</c:v>
                </c:pt>
                <c:pt idx="3">
                  <c:v>2001.6708374023401</c:v>
                </c:pt>
                <c:pt idx="4">
                  <c:v>2162.9381179809502</c:v>
                </c:pt>
                <c:pt idx="5">
                  <c:v>2314.1326904296802</c:v>
                </c:pt>
                <c:pt idx="6">
                  <c:v>2460.44850349426</c:v>
                </c:pt>
                <c:pt idx="7">
                  <c:v>2596.25196456909</c:v>
                </c:pt>
                <c:pt idx="8">
                  <c:v>2731.1685085296599</c:v>
                </c:pt>
                <c:pt idx="9">
                  <c:v>2855.2196025848302</c:v>
                </c:pt>
                <c:pt idx="10">
                  <c:v>2979.4020652770901</c:v>
                </c:pt>
                <c:pt idx="11">
                  <c:v>3092.8297042846598</c:v>
                </c:pt>
                <c:pt idx="12">
                  <c:v>3206.0782909393301</c:v>
                </c:pt>
                <c:pt idx="13">
                  <c:v>3311.3057613372798</c:v>
                </c:pt>
                <c:pt idx="14">
                  <c:v>3412.8150939941402</c:v>
                </c:pt>
                <c:pt idx="15">
                  <c:v>3511.2047195434502</c:v>
                </c:pt>
                <c:pt idx="16">
                  <c:v>3603.2900810241599</c:v>
                </c:pt>
                <c:pt idx="17">
                  <c:v>3696.9733238220201</c:v>
                </c:pt>
                <c:pt idx="18">
                  <c:v>3781.1841964721598</c:v>
                </c:pt>
                <c:pt idx="19">
                  <c:v>3867.849111557</c:v>
                </c:pt>
                <c:pt idx="20">
                  <c:v>3945.9617137908899</c:v>
                </c:pt>
                <c:pt idx="21">
                  <c:v>4025.59471130371</c:v>
                </c:pt>
                <c:pt idx="22">
                  <c:v>4097.98192977905</c:v>
                </c:pt>
                <c:pt idx="23">
                  <c:v>4172.0089912414496</c:v>
                </c:pt>
                <c:pt idx="24">
                  <c:v>4240.4749393463098</c:v>
                </c:pt>
                <c:pt idx="25">
                  <c:v>4308.9408874511701</c:v>
                </c:pt>
                <c:pt idx="26">
                  <c:v>4371.3436126708903</c:v>
                </c:pt>
                <c:pt idx="27">
                  <c:v>4435.1673126220703</c:v>
                </c:pt>
                <c:pt idx="28">
                  <c:v>4493.5269355773898</c:v>
                </c:pt>
                <c:pt idx="29">
                  <c:v>4551.1374473571695</c:v>
                </c:pt>
                <c:pt idx="30">
                  <c:v>4604.7592163085901</c:v>
                </c:pt>
                <c:pt idx="31">
                  <c:v>4659.2421531677201</c:v>
                </c:pt>
                <c:pt idx="32">
                  <c:v>4709.7842693328803</c:v>
                </c:pt>
                <c:pt idx="33">
                  <c:v>4760.3263854980396</c:v>
                </c:pt>
                <c:pt idx="34">
                  <c:v>4803.4873008728</c:v>
                </c:pt>
                <c:pt idx="35">
                  <c:v>4852.0426750183096</c:v>
                </c:pt>
                <c:pt idx="36">
                  <c:v>4892.8041458129801</c:v>
                </c:pt>
                <c:pt idx="37">
                  <c:v>4936.54346466064</c:v>
                </c:pt>
                <c:pt idx="38">
                  <c:v>4974.1706848144504</c:v>
                </c:pt>
                <c:pt idx="39">
                  <c:v>5014.0304565429597</c:v>
                </c:pt>
                <c:pt idx="40">
                  <c:v>5050.31299591064</c:v>
                </c:pt>
                <c:pt idx="41">
                  <c:v>5083.6253166198703</c:v>
                </c:pt>
                <c:pt idx="42">
                  <c:v>5120.4471588134702</c:v>
                </c:pt>
                <c:pt idx="43">
                  <c:v>5149.1541862487702</c:v>
                </c:pt>
                <c:pt idx="44">
                  <c:v>5181.7922592163004</c:v>
                </c:pt>
                <c:pt idx="45">
                  <c:v>5210.6180191040003</c:v>
                </c:pt>
                <c:pt idx="46">
                  <c:v>5237.0700836181604</c:v>
                </c:pt>
                <c:pt idx="47">
                  <c:v>5264.9555206298801</c:v>
                </c:pt>
                <c:pt idx="48">
                  <c:v>5287.0903015136701</c:v>
                </c:pt>
                <c:pt idx="49">
                  <c:v>5312.58249282836</c:v>
                </c:pt>
                <c:pt idx="50">
                  <c:v>5334.1765403747504</c:v>
                </c:pt>
                <c:pt idx="51">
                  <c:v>5352.2782325744602</c:v>
                </c:pt>
                <c:pt idx="52">
                  <c:v>5371.856212615965</c:v>
                </c:pt>
                <c:pt idx="53">
                  <c:v>5391.4341926574698</c:v>
                </c:pt>
                <c:pt idx="54">
                  <c:v>5406.1841964721598</c:v>
                </c:pt>
                <c:pt idx="55">
                  <c:v>5423.7699508666901</c:v>
                </c:pt>
                <c:pt idx="56">
                  <c:v>5436.4976882934498</c:v>
                </c:pt>
                <c:pt idx="57">
                  <c:v>5449.1109848022397</c:v>
                </c:pt>
                <c:pt idx="58">
                  <c:v>5461.6613388061496</c:v>
                </c:pt>
                <c:pt idx="59">
                  <c:v>5470.1118469238199</c:v>
                </c:pt>
                <c:pt idx="60">
                  <c:v>5479.4569015502902</c:v>
                </c:pt>
                <c:pt idx="61">
                  <c:v>5487.9989624023401</c:v>
                </c:pt>
                <c:pt idx="62">
                  <c:v>5492.5999641418402</c:v>
                </c:pt>
                <c:pt idx="63">
                  <c:v>5497.5051879882803</c:v>
                </c:pt>
                <c:pt idx="64">
                  <c:v>5502.7523040771403</c:v>
                </c:pt>
                <c:pt idx="65">
                  <c:v>5504.0035247802698</c:v>
                </c:pt>
                <c:pt idx="66">
                  <c:v>5504.2858123779197</c:v>
                </c:pt>
                <c:pt idx="67">
                  <c:v>5505.3176879882803</c:v>
                </c:pt>
                <c:pt idx="68">
                  <c:v>5503.8890838623001</c:v>
                </c:pt>
                <c:pt idx="69">
                  <c:v>5500.8201599121003</c:v>
                </c:pt>
                <c:pt idx="70">
                  <c:v>5498.27098846435</c:v>
                </c:pt>
                <c:pt idx="71">
                  <c:v>5493.7405586242603</c:v>
                </c:pt>
                <c:pt idx="72">
                  <c:v>5486.9480133056604</c:v>
                </c:pt>
                <c:pt idx="73">
                  <c:v>5480.2670478820801</c:v>
                </c:pt>
                <c:pt idx="74">
                  <c:v>5472.9189872741599</c:v>
                </c:pt>
                <c:pt idx="75">
                  <c:v>5462.76950836181</c:v>
                </c:pt>
                <c:pt idx="76">
                  <c:v>5451.59912109375</c:v>
                </c:pt>
                <c:pt idx="77">
                  <c:v>5440.7291412353497</c:v>
                </c:pt>
                <c:pt idx="78">
                  <c:v>5427.9179573059</c:v>
                </c:pt>
                <c:pt idx="79">
                  <c:v>5413.3834838867097</c:v>
                </c:pt>
                <c:pt idx="80">
                  <c:v>5398.3316421508698</c:v>
                </c:pt>
                <c:pt idx="81">
                  <c:v>5382.9193115234302</c:v>
                </c:pt>
                <c:pt idx="82">
                  <c:v>5366.0197257995596</c:v>
                </c:pt>
                <c:pt idx="83">
                  <c:v>5347.6705551147397</c:v>
                </c:pt>
                <c:pt idx="84">
                  <c:v>5329.2222023010199</c:v>
                </c:pt>
                <c:pt idx="85">
                  <c:v>5310.1024627685501</c:v>
                </c:pt>
                <c:pt idx="86">
                  <c:v>5289.1111373901304</c:v>
                </c:pt>
                <c:pt idx="87">
                  <c:v>5267.0011520385697</c:v>
                </c:pt>
                <c:pt idx="88">
                  <c:v>5244.8854446411096</c:v>
                </c:pt>
                <c:pt idx="89">
                  <c:v>5221.78077697753</c:v>
                </c:pt>
                <c:pt idx="90">
                  <c:v>5196.5417861938404</c:v>
                </c:pt>
                <c:pt idx="91">
                  <c:v>5170.1927185058503</c:v>
                </c:pt>
                <c:pt idx="92">
                  <c:v>5143.84031295776</c:v>
                </c:pt>
                <c:pt idx="93">
                  <c:v>5117.0387268066397</c:v>
                </c:pt>
                <c:pt idx="94">
                  <c:v>5088.3946418762198</c:v>
                </c:pt>
                <c:pt idx="95">
                  <c:v>5058.4459304809498</c:v>
                </c:pt>
                <c:pt idx="96">
                  <c:v>5028.1133651733298</c:v>
                </c:pt>
                <c:pt idx="97">
                  <c:v>4997.5228309631302</c:v>
                </c:pt>
                <c:pt idx="98">
                  <c:v>4965.4960632324201</c:v>
                </c:pt>
                <c:pt idx="99">
                  <c:v>4932.0411682128897</c:v>
                </c:pt>
                <c:pt idx="100">
                  <c:v>4898.3907699584897</c:v>
                </c:pt>
                <c:pt idx="101">
                  <c:v>4864.5315170288004</c:v>
                </c:pt>
                <c:pt idx="102">
                  <c:v>4829.58984375</c:v>
                </c:pt>
                <c:pt idx="103">
                  <c:v>4792.724609375</c:v>
                </c:pt>
                <c:pt idx="104">
                  <c:v>4754.8904418945303</c:v>
                </c:pt>
                <c:pt idx="105">
                  <c:v>4717.7062034606897</c:v>
                </c:pt>
                <c:pt idx="106">
                  <c:v>4680.1700592040997</c:v>
                </c:pt>
                <c:pt idx="107">
                  <c:v>4640.8267021179099</c:v>
                </c:pt>
                <c:pt idx="108">
                  <c:v>4599.5850563049298</c:v>
                </c:pt>
                <c:pt idx="109">
                  <c:v>4557.8651428222602</c:v>
                </c:pt>
                <c:pt idx="110">
                  <c:v>4517.02976226806</c:v>
                </c:pt>
                <c:pt idx="111">
                  <c:v>4475.5859375</c:v>
                </c:pt>
                <c:pt idx="112">
                  <c:v>4432.3983192443802</c:v>
                </c:pt>
                <c:pt idx="113">
                  <c:v>4387.9432678222602</c:v>
                </c:pt>
                <c:pt idx="114">
                  <c:v>4343.5206413268997</c:v>
                </c:pt>
                <c:pt idx="115">
                  <c:v>4299.6082305908203</c:v>
                </c:pt>
                <c:pt idx="116">
                  <c:v>4254.6892166137604</c:v>
                </c:pt>
                <c:pt idx="117">
                  <c:v>4207.8976631164496</c:v>
                </c:pt>
                <c:pt idx="118">
                  <c:v>4160.6779098510697</c:v>
                </c:pt>
                <c:pt idx="119">
                  <c:v>4114.3121719360297</c:v>
                </c:pt>
                <c:pt idx="120">
                  <c:v>4067.9774284362702</c:v>
                </c:pt>
                <c:pt idx="121">
                  <c:v>4019.8307037353502</c:v>
                </c:pt>
                <c:pt idx="122">
                  <c:v>3969.8324203491202</c:v>
                </c:pt>
                <c:pt idx="123">
                  <c:v>3919.6209907531702</c:v>
                </c:pt>
                <c:pt idx="124">
                  <c:v>3870.82862854003</c:v>
                </c:pt>
                <c:pt idx="125">
                  <c:v>3821.6743469238199</c:v>
                </c:pt>
                <c:pt idx="126">
                  <c:v>3770.6241607666002</c:v>
                </c:pt>
                <c:pt idx="127">
                  <c:v>3717.8196907043398</c:v>
                </c:pt>
                <c:pt idx="128">
                  <c:v>3665.3308868408199</c:v>
                </c:pt>
                <c:pt idx="129">
                  <c:v>3614.0727996826099</c:v>
                </c:pt>
                <c:pt idx="130">
                  <c:v>3562.2014999389598</c:v>
                </c:pt>
                <c:pt idx="131">
                  <c:v>3508.5191726684502</c:v>
                </c:pt>
                <c:pt idx="132">
                  <c:v>3454.06103134155</c:v>
                </c:pt>
                <c:pt idx="133">
                  <c:v>3400.5153179168701</c:v>
                </c:pt>
                <c:pt idx="134">
                  <c:v>3347.0382690429601</c:v>
                </c:pt>
                <c:pt idx="135">
                  <c:v>3292.0973300933802</c:v>
                </c:pt>
                <c:pt idx="136">
                  <c:v>3235.83960533142</c:v>
                </c:pt>
                <c:pt idx="137">
                  <c:v>3180.0577640533402</c:v>
                </c:pt>
                <c:pt idx="138">
                  <c:v>3125.1599788665699</c:v>
                </c:pt>
                <c:pt idx="139">
                  <c:v>3069.3225860595699</c:v>
                </c:pt>
                <c:pt idx="140">
                  <c:v>3011.4903450012198</c:v>
                </c:pt>
                <c:pt idx="141">
                  <c:v>2952.8534412384001</c:v>
                </c:pt>
                <c:pt idx="142">
                  <c:v>2895.5602645874001</c:v>
                </c:pt>
                <c:pt idx="143">
                  <c:v>2838.56153488159</c:v>
                </c:pt>
                <c:pt idx="144">
                  <c:v>2780.1604270934999</c:v>
                </c:pt>
                <c:pt idx="145">
                  <c:v>2720.1008796691799</c:v>
                </c:pt>
                <c:pt idx="146">
                  <c:v>2660.1998805999701</c:v>
                </c:pt>
                <c:pt idx="147">
                  <c:v>2601.5541553497301</c:v>
                </c:pt>
                <c:pt idx="148">
                  <c:v>2542.3512458801201</c:v>
                </c:pt>
                <c:pt idx="149">
                  <c:v>2481.6510677337601</c:v>
                </c:pt>
                <c:pt idx="150">
                  <c:v>2420.82810401916</c:v>
                </c:pt>
                <c:pt idx="151">
                  <c:v>2360.6812953948902</c:v>
                </c:pt>
                <c:pt idx="152">
                  <c:v>2300.32324790954</c:v>
                </c:pt>
                <c:pt idx="153">
                  <c:v>2238.5921478271398</c:v>
                </c:pt>
                <c:pt idx="154">
                  <c:v>2176.6889095306301</c:v>
                </c:pt>
                <c:pt idx="155">
                  <c:v>2115.7600879669099</c:v>
                </c:pt>
                <c:pt idx="156">
                  <c:v>2054.2688369750899</c:v>
                </c:pt>
                <c:pt idx="157">
                  <c:v>1991.5554523467999</c:v>
                </c:pt>
                <c:pt idx="158">
                  <c:v>1927.91855335235</c:v>
                </c:pt>
                <c:pt idx="159">
                  <c:v>1864.8748397827101</c:v>
                </c:pt>
                <c:pt idx="160">
                  <c:v>1802.1659851074201</c:v>
                </c:pt>
                <c:pt idx="161">
                  <c:v>1738.81936073303</c:v>
                </c:pt>
                <c:pt idx="162">
                  <c:v>1674.3379831314001</c:v>
                </c:pt>
                <c:pt idx="163">
                  <c:v>1609.9261045455901</c:v>
                </c:pt>
                <c:pt idx="164">
                  <c:v>1546.1481809616</c:v>
                </c:pt>
                <c:pt idx="165">
                  <c:v>1482.0165634155201</c:v>
                </c:pt>
                <c:pt idx="166">
                  <c:v>1417.1879291534401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2-4A67-A512-F6B6130CC8C6}"/>
            </c:ext>
          </c:extLst>
        </c:ser>
        <c:ser>
          <c:idx val="1"/>
          <c:order val="1"/>
          <c:tx>
            <c:v>Predicted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Sheet1!$M$3:$M$26</c:f>
              <c:numCache>
                <c:formatCode>General</c:formatCode>
                <c:ptCount val="24"/>
                <c:pt idx="0">
                  <c:v>0.83526315789473693</c:v>
                </c:pt>
                <c:pt idx="1">
                  <c:v>3.5202631578947372</c:v>
                </c:pt>
                <c:pt idx="2">
                  <c:v>4.0838996560714307</c:v>
                </c:pt>
                <c:pt idx="3">
                  <c:v>4.554427523221638</c:v>
                </c:pt>
                <c:pt idx="4">
                  <c:v>4.9603754599162002</c:v>
                </c:pt>
                <c:pt idx="5">
                  <c:v>5.3185162308383571</c:v>
                </c:pt>
                <c:pt idx="6">
                  <c:v>5.6396747056850511</c:v>
                </c:pt>
                <c:pt idx="7">
                  <c:v>5.9312948572025794</c:v>
                </c:pt>
                <c:pt idx="8">
                  <c:v>6.1987387786350352</c:v>
                </c:pt>
                <c:pt idx="9">
                  <c:v>6.4460087105557431</c:v>
                </c:pt>
                <c:pt idx="10">
                  <c:v>6.6761772724712154</c:v>
                </c:pt>
                <c:pt idx="11">
                  <c:v>6.8916580317248659</c:v>
                </c:pt>
                <c:pt idx="12">
                  <c:v>7.0943831745039425</c:v>
                </c:pt>
                <c:pt idx="13">
                  <c:v>7.2859243862487668</c:v>
                </c:pt>
                <c:pt idx="14">
                  <c:v>7.4675775708340506</c:v>
                </c:pt>
                <c:pt idx="15">
                  <c:v>7.6404237424807073</c:v>
                </c:pt>
                <c:pt idx="16">
                  <c:v>7.8053737524835238</c:v>
                </c:pt>
                <c:pt idx="17">
                  <c:v>7.9632017691902846</c:v>
                </c:pt>
                <c:pt idx="18">
                  <c:v>8.1145707595352388</c:v>
                </c:pt>
                <c:pt idx="19">
                  <c:v>8.2600521716355022</c:v>
                </c:pt>
                <c:pt idx="20">
                  <c:v>8.4001413411400208</c:v>
                </c:pt>
                <c:pt idx="21">
                  <c:v>8.5352696965906958</c:v>
                </c:pt>
                <c:pt idx="22">
                  <c:v>8.6658145368386386</c:v>
                </c:pt>
                <c:pt idx="23">
                  <c:v>8.7921069454298575</c:v>
                </c:pt>
              </c:numCache>
            </c:numRef>
          </c:xVal>
          <c:yVal>
            <c:numRef>
              <c:f>Sheet1!$N$3:$N$26</c:f>
              <c:numCache>
                <c:formatCode>General</c:formatCode>
                <c:ptCount val="24"/>
                <c:pt idx="0">
                  <c:v>2.0613157894736842</c:v>
                </c:pt>
                <c:pt idx="1">
                  <c:v>3.7989473684210524</c:v>
                </c:pt>
                <c:pt idx="2">
                  <c:v>4.1587619133205944</c:v>
                </c:pt>
                <c:pt idx="3">
                  <c:v>4.4541878082706132</c:v>
                </c:pt>
                <c:pt idx="4">
                  <c:v>4.7041165949786885</c:v>
                </c:pt>
                <c:pt idx="5">
                  <c:v>4.9196621665542972</c:v>
                </c:pt>
                <c:pt idx="6">
                  <c:v>5.1080001768271179</c:v>
                </c:pt>
                <c:pt idx="7">
                  <c:v>5.2740660156725099</c:v>
                </c:pt>
                <c:pt idx="8">
                  <c:v>5.4214145565613796</c:v>
                </c:pt>
                <c:pt idx="9">
                  <c:v>5.5526982980809514</c:v>
                </c:pt>
                <c:pt idx="10">
                  <c:v>5.6699524433809954</c:v>
                </c:pt>
                <c:pt idx="11">
                  <c:v>5.7747743049823548</c:v>
                </c:pt>
                <c:pt idx="12">
                  <c:v>5.8684412068913128</c:v>
                </c:pt>
                <c:pt idx="13">
                  <c:v>5.9519907813265132</c:v>
                </c:pt>
                <c:pt idx="14">
                  <c:v>6.0262773182765255</c:v>
                </c:pt>
                <c:pt idx="15">
                  <c:v>6.0920123368364818</c:v>
                </c:pt>
                <c:pt idx="16">
                  <c:v>6.149794454855682</c:v>
                </c:pt>
                <c:pt idx="17">
                  <c:v>6.2001318167467439</c:v>
                </c:pt>
                <c:pt idx="18">
                  <c:v>6.2434592329984344</c:v>
                </c:pt>
                <c:pt idx="19">
                  <c:v>6.2801514898207786</c:v>
                </c:pt>
                <c:pt idx="20">
                  <c:v>6.3105338384028524</c:v>
                </c:pt>
                <c:pt idx="21">
                  <c:v>6.3348903760943918</c:v>
                </c:pt>
                <c:pt idx="22">
                  <c:v>6.353470830703043</c:v>
                </c:pt>
                <c:pt idx="23">
                  <c:v>6.3664961201853156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2-4A67-A512-F6B6130CC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669983"/>
        <c:axId val="1524989839"/>
      </c:scatterChart>
      <c:valAx>
        <c:axId val="152366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989839"/>
        <c:crosses val="autoZero"/>
        <c:crossBetween val="midCat"/>
      </c:valAx>
      <c:valAx>
        <c:axId val="152498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69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Vy and</a:t>
            </a:r>
            <a:r>
              <a:rPr lang="en-SG" baseline="0"/>
              <a:t> CDz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663592825032658E-2"/>
          <c:y val="0.1979742503342948"/>
          <c:w val="0.87592996938583534"/>
          <c:h val="0.7764989471634893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Sheet1!$X$4:$X$26</c:f>
              <c:numCache>
                <c:formatCode>General</c:formatCode>
                <c:ptCount val="23"/>
                <c:pt idx="0">
                  <c:v>64.15088301645855</c:v>
                </c:pt>
                <c:pt idx="1">
                  <c:v>47.773334311988968</c:v>
                </c:pt>
                <c:pt idx="2">
                  <c:v>39.377269073342667</c:v>
                </c:pt>
                <c:pt idx="3">
                  <c:v>34.154564425806846</c:v>
                </c:pt>
                <c:pt idx="4">
                  <c:v>24.911024485866562</c:v>
                </c:pt>
                <c:pt idx="5">
                  <c:v>21.304095494430133</c:v>
                </c:pt>
                <c:pt idx="6">
                  <c:v>21.30402830173993</c:v>
                </c:pt>
                <c:pt idx="7">
                  <c:v>19.997155958090328</c:v>
                </c:pt>
                <c:pt idx="8">
                  <c:v>19.997155958090328</c:v>
                </c:pt>
                <c:pt idx="9">
                  <c:v>16.601996929718471</c:v>
                </c:pt>
                <c:pt idx="10">
                  <c:v>14.081756545047524</c:v>
                </c:pt>
                <c:pt idx="11">
                  <c:v>14.056591714246654</c:v>
                </c:pt>
                <c:pt idx="12">
                  <c:v>13.893326344103777</c:v>
                </c:pt>
                <c:pt idx="13">
                  <c:v>13.893326344103777</c:v>
                </c:pt>
                <c:pt idx="14">
                  <c:v>13.142508765631185</c:v>
                </c:pt>
                <c:pt idx="15">
                  <c:v>12.277136587679625</c:v>
                </c:pt>
                <c:pt idx="16">
                  <c:v>12.208527051041864</c:v>
                </c:pt>
                <c:pt idx="17">
                  <c:v>12.144667546087872</c:v>
                </c:pt>
                <c:pt idx="18">
                  <c:v>11.587168783443245</c:v>
                </c:pt>
                <c:pt idx="19">
                  <c:v>11.266583094972308</c:v>
                </c:pt>
                <c:pt idx="20">
                  <c:v>10.872219489811139</c:v>
                </c:pt>
                <c:pt idx="21">
                  <c:v>9.5332538457253015</c:v>
                </c:pt>
                <c:pt idx="22">
                  <c:v>9.3781555961142313</c:v>
                </c:pt>
              </c:numCache>
            </c:numRef>
          </c:xVal>
          <c:yVal>
            <c:numRef>
              <c:f>Sheet1!$AH$4:$AH$26</c:f>
              <c:numCache>
                <c:formatCode>General</c:formatCode>
                <c:ptCount val="23"/>
                <c:pt idx="0">
                  <c:v>0.53908870667277575</c:v>
                </c:pt>
                <c:pt idx="1">
                  <c:v>0.90998749708878335</c:v>
                </c:pt>
                <c:pt idx="2">
                  <c:v>0.84403744255042368</c:v>
                </c:pt>
                <c:pt idx="3">
                  <c:v>4.8203065348711254E-13</c:v>
                </c:pt>
                <c:pt idx="4">
                  <c:v>2.6563477256177723</c:v>
                </c:pt>
                <c:pt idx="5">
                  <c:v>0.2779777365104909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1.2166784558922343</c:v>
                </c:pt>
                <c:pt idx="11">
                  <c:v>0</c:v>
                </c:pt>
                <c:pt idx="12">
                  <c:v>0</c:v>
                </c:pt>
                <c:pt idx="13">
                  <c:v>1.5947499166361989</c:v>
                </c:pt>
                <c:pt idx="14">
                  <c:v>0</c:v>
                </c:pt>
                <c:pt idx="15">
                  <c:v>0.35946706627649933</c:v>
                </c:pt>
                <c:pt idx="16">
                  <c:v>0.60569577512382855</c:v>
                </c:pt>
                <c:pt idx="17">
                  <c:v>0.30054115248916952</c:v>
                </c:pt>
                <c:pt idx="18">
                  <c:v>0.60707786317129919</c:v>
                </c:pt>
                <c:pt idx="19">
                  <c:v>0.90299523556559957</c:v>
                </c:pt>
                <c:pt idx="20">
                  <c:v>0.59771529822653036</c:v>
                </c:pt>
                <c:pt idx="21">
                  <c:v>3.1433567403263254</c:v>
                </c:pt>
                <c:pt idx="22">
                  <c:v>0.74326543695659952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C0-471D-BE33-A5195AF51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017455"/>
        <c:axId val="1350290944"/>
      </c:scatterChart>
      <c:valAx>
        <c:axId val="66001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90944"/>
        <c:crosses val="autoZero"/>
        <c:crossBetween val="midCat"/>
      </c:valAx>
      <c:valAx>
        <c:axId val="135029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01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4TH PASS</a:t>
            </a:r>
            <a:r>
              <a:rPr lang="en-SG" baseline="0"/>
              <a:t> </a:t>
            </a:r>
            <a:r>
              <a:rPr lang="en-SG"/>
              <a:t>Seperate CD for </a:t>
            </a:r>
            <a:r>
              <a:rPr lang="en-SG" baseline="0"/>
              <a:t>both Y and Z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21166063907462E-2"/>
          <c:y val="0.2243476947765673"/>
          <c:w val="0.90435574928264273"/>
          <c:h val="0.61922467743593612"/>
        </c:manualLayout>
      </c:layout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Sheet1!$G$3:$G$169</c:f>
              <c:numCache>
                <c:formatCode>General</c:formatCode>
                <c:ptCount val="167"/>
                <c:pt idx="0">
                  <c:v>0</c:v>
                </c:pt>
                <c:pt idx="1">
                  <c:v>181.80029587242376</c:v>
                </c:pt>
                <c:pt idx="2">
                  <c:v>348.2224213081696</c:v>
                </c:pt>
                <c:pt idx="3">
                  <c:v>498.29001049298904</c:v>
                </c:pt>
                <c:pt idx="4">
                  <c:v>635.56181051501335</c:v>
                </c:pt>
                <c:pt idx="5">
                  <c:v>786.53816676415886</c:v>
                </c:pt>
                <c:pt idx="6">
                  <c:v>906.5095931888078</c:v>
                </c:pt>
                <c:pt idx="7">
                  <c:v>1048.2876130992308</c:v>
                </c:pt>
                <c:pt idx="8">
                  <c:v>1157.6313167168248</c:v>
                </c:pt>
                <c:pt idx="9">
                  <c:v>1291.2146236631086</c:v>
                </c:pt>
                <c:pt idx="10">
                  <c:v>1392.0152626944334</c:v>
                </c:pt>
                <c:pt idx="11">
                  <c:v>1515.902510248769</c:v>
                </c:pt>
                <c:pt idx="12">
                  <c:v>1612.2285481618424</c:v>
                </c:pt>
                <c:pt idx="13">
                  <c:v>1720.8090400877209</c:v>
                </c:pt>
                <c:pt idx="14">
                  <c:v>1818.7514513336039</c:v>
                </c:pt>
                <c:pt idx="15">
                  <c:v>1913.0936839994308</c:v>
                </c:pt>
                <c:pt idx="16">
                  <c:v>2016.0967339125564</c:v>
                </c:pt>
                <c:pt idx="17">
                  <c:v>2098.2755528173775</c:v>
                </c:pt>
                <c:pt idx="18">
                  <c:v>2200.4003641338122</c:v>
                </c:pt>
                <c:pt idx="19">
                  <c:v>2276.3535562391153</c:v>
                </c:pt>
                <c:pt idx="20">
                  <c:v>2372.1491620264551</c:v>
                </c:pt>
                <c:pt idx="21">
                  <c:v>2445.1836145621774</c:v>
                </c:pt>
                <c:pt idx="22">
                  <c:v>2534.762315969333</c:v>
                </c:pt>
                <c:pt idx="23">
                  <c:v>2607.3421123972821</c:v>
                </c:pt>
                <c:pt idx="24">
                  <c:v>2685.499623413607</c:v>
                </c:pt>
                <c:pt idx="25">
                  <c:v>2763.6571344299314</c:v>
                </c:pt>
                <c:pt idx="26">
                  <c:v>2845.2815345558497</c:v>
                </c:pt>
                <c:pt idx="27">
                  <c:v>2912.8246789697232</c:v>
                </c:pt>
                <c:pt idx="28">
                  <c:v>2988.8394731615654</c:v>
                </c:pt>
                <c:pt idx="29">
                  <c:v>3055.7987606312877</c:v>
                </c:pt>
                <c:pt idx="30">
                  <c:v>3128.7214571692984</c:v>
                </c:pt>
                <c:pt idx="31">
                  <c:v>3192.1672451011141</c:v>
                </c:pt>
                <c:pt idx="32">
                  <c:v>3258.570750913902</c:v>
                </c:pt>
                <c:pt idx="33">
                  <c:v>3324.9742567266899</c:v>
                </c:pt>
                <c:pt idx="34">
                  <c:v>3401.1247935694228</c:v>
                </c:pt>
                <c:pt idx="35">
                  <c:v>3456.0166138907944</c:v>
                </c:pt>
                <c:pt idx="36">
                  <c:v>3526.0211160104345</c:v>
                </c:pt>
                <c:pt idx="37">
                  <c:v>3581.0186956662278</c:v>
                </c:pt>
                <c:pt idx="38">
                  <c:v>3647.0784836421444</c:v>
                </c:pt>
                <c:pt idx="39">
                  <c:v>3704.3378956614447</c:v>
                </c:pt>
                <c:pt idx="40">
                  <c:v>3763.969805739534</c:v>
                </c:pt>
                <c:pt idx="41">
                  <c:v>3829.2047799371976</c:v>
                </c:pt>
                <c:pt idx="42">
                  <c:v>3879.3079920443074</c:v>
                </c:pt>
                <c:pt idx="43">
                  <c:v>3945.4381045261048</c:v>
                </c:pt>
                <c:pt idx="44">
                  <c:v>3998.083901869014</c:v>
                </c:pt>
                <c:pt idx="45">
                  <c:v>4054.1123624598208</c:v>
                </c:pt>
                <c:pt idx="46">
                  <c:v>4113.3234158050673</c:v>
                </c:pt>
                <c:pt idx="47">
                  <c:v>4161.9062011920487</c:v>
                </c:pt>
                <c:pt idx="48">
                  <c:v>4221.6515027214828</c:v>
                </c:pt>
                <c:pt idx="49">
                  <c:v>4272.0725379830656</c:v>
                </c:pt>
                <c:pt idx="50">
                  <c:v>4324.4070539860031</c:v>
                </c:pt>
                <c:pt idx="51">
                  <c:v>4383.5063513335272</c:v>
                </c:pt>
                <c:pt idx="52">
                  <c:v>4433.5539580173736</c:v>
                </c:pt>
                <c:pt idx="53">
                  <c:v>4483.6015647012218</c:v>
                </c:pt>
                <c:pt idx="54">
                  <c:v>4539.2805833674765</c:v>
                </c:pt>
                <c:pt idx="55">
                  <c:v>4585.6135297175342</c:v>
                </c:pt>
                <c:pt idx="56">
                  <c:v>4636.9013554004132</c:v>
                </c:pt>
                <c:pt idx="57">
                  <c:v>4688.5211781691896</c:v>
                </c:pt>
                <c:pt idx="58">
                  <c:v>4733.9388156404075</c:v>
                </c:pt>
                <c:pt idx="59">
                  <c:v>4784.6138913650857</c:v>
                </c:pt>
                <c:pt idx="60">
                  <c:v>4834.911722453573</c:v>
                </c:pt>
                <c:pt idx="61">
                  <c:v>4879.7773943263219</c:v>
                </c:pt>
                <c:pt idx="62">
                  <c:v>4929.1901724280324</c:v>
                </c:pt>
                <c:pt idx="63">
                  <c:v>4979.6122979920256</c:v>
                </c:pt>
                <c:pt idx="64">
                  <c:v>5024.184951090273</c:v>
                </c:pt>
                <c:pt idx="65">
                  <c:v>5070.6231116235522</c:v>
                </c:pt>
                <c:pt idx="66">
                  <c:v>5119.5010963898549</c:v>
                </c:pt>
                <c:pt idx="67">
                  <c:v>5164.7047620117955</c:v>
                </c:pt>
                <c:pt idx="68">
                  <c:v>5208.9009882006667</c:v>
                </c:pt>
                <c:pt idx="69">
                  <c:v>5254.9327385081106</c:v>
                </c:pt>
                <c:pt idx="70">
                  <c:v>5299.4552376951942</c:v>
                </c:pt>
                <c:pt idx="71">
                  <c:v>5342.4066110997628</c:v>
                </c:pt>
                <c:pt idx="72">
                  <c:v>5386.9664531446224</c:v>
                </c:pt>
                <c:pt idx="73">
                  <c:v>5431.7421750679841</c:v>
                </c:pt>
                <c:pt idx="74">
                  <c:v>5473.4811321851685</c:v>
                </c:pt>
                <c:pt idx="75">
                  <c:v>5516.2253481305661</c:v>
                </c:pt>
                <c:pt idx="76">
                  <c:v>5560.4003134223112</c:v>
                </c:pt>
                <c:pt idx="77">
                  <c:v>5602.6800605381832</c:v>
                </c:pt>
                <c:pt idx="78">
                  <c:v>5643.487354240272</c:v>
                </c:pt>
                <c:pt idx="79">
                  <c:v>5684.8354379410475</c:v>
                </c:pt>
                <c:pt idx="80">
                  <c:v>5726.4907143477403</c:v>
                </c:pt>
                <c:pt idx="81">
                  <c:v>5766.7057012619389</c:v>
                </c:pt>
                <c:pt idx="82">
                  <c:v>5805.9072520797872</c:v>
                </c:pt>
                <c:pt idx="83">
                  <c:v>5846.2868746589029</c:v>
                </c:pt>
                <c:pt idx="84">
                  <c:v>5885.9468976429871</c:v>
                </c:pt>
                <c:pt idx="85">
                  <c:v>5924.1600893200648</c:v>
                </c:pt>
                <c:pt idx="86">
                  <c:v>5962.2500768240543</c:v>
                </c:pt>
                <c:pt idx="87">
                  <c:v>6001.6424305648306</c:v>
                </c:pt>
                <c:pt idx="88">
                  <c:v>6040.4536531174945</c:v>
                </c:pt>
                <c:pt idx="89">
                  <c:v>6077.2317342385522</c:v>
                </c:pt>
                <c:pt idx="90">
                  <c:v>6114.4249480047893</c:v>
                </c:pt>
                <c:pt idx="91">
                  <c:v>6152.701922373255</c:v>
                </c:pt>
                <c:pt idx="92">
                  <c:v>6190.7818245798871</c:v>
                </c:pt>
                <c:pt idx="93">
                  <c:v>6226.5571000531654</c:v>
                </c:pt>
                <c:pt idx="94">
                  <c:v>6261.7994902202718</c:v>
                </c:pt>
                <c:pt idx="95">
                  <c:v>6297.5927556834249</c:v>
                </c:pt>
                <c:pt idx="96">
                  <c:v>6333.9567944617365</c:v>
                </c:pt>
                <c:pt idx="97">
                  <c:v>6369.2621495934054</c:v>
                </c:pt>
                <c:pt idx="98">
                  <c:v>6403.4477641430949</c:v>
                </c:pt>
                <c:pt idx="99">
                  <c:v>6437.4365791065666</c:v>
                </c:pt>
                <c:pt idx="100">
                  <c:v>6471.87732442177</c:v>
                </c:pt>
                <c:pt idx="101">
                  <c:v>6506.0972834975901</c:v>
                </c:pt>
                <c:pt idx="102">
                  <c:v>6539.1162744613739</c:v>
                </c:pt>
                <c:pt idx="103">
                  <c:v>6571.7484806428301</c:v>
                </c:pt>
                <c:pt idx="104">
                  <c:v>6604.9157527352991</c:v>
                </c:pt>
                <c:pt idx="105">
                  <c:v>6637.7442133517734</c:v>
                </c:pt>
                <c:pt idx="106">
                  <c:v>6669.6093917830513</c:v>
                </c:pt>
                <c:pt idx="107">
                  <c:v>6700.9918388193455</c:v>
                </c:pt>
                <c:pt idx="108">
                  <c:v>6732.7790606278313</c:v>
                </c:pt>
                <c:pt idx="109">
                  <c:v>6764.8963714929905</c:v>
                </c:pt>
                <c:pt idx="110">
                  <c:v>6795.8402443821378</c:v>
                </c:pt>
                <c:pt idx="111">
                  <c:v>6825.5978682418963</c:v>
                </c:pt>
                <c:pt idx="112">
                  <c:v>6855.1772276565116</c:v>
                </c:pt>
                <c:pt idx="113">
                  <c:v>6884.7511355590559</c:v>
                </c:pt>
                <c:pt idx="114">
                  <c:v>6914.6286926846487</c:v>
                </c:pt>
                <c:pt idx="115">
                  <c:v>6943.8757824377608</c:v>
                </c:pt>
                <c:pt idx="116">
                  <c:v>6972.4185368296748</c:v>
                </c:pt>
                <c:pt idx="117">
                  <c:v>7000.8285469023558</c:v>
                </c:pt>
                <c:pt idx="118">
                  <c:v>7029.0840066074652</c:v>
                </c:pt>
                <c:pt idx="119">
                  <c:v>7057.1562955065619</c:v>
                </c:pt>
                <c:pt idx="120">
                  <c:v>7084.403498051799</c:v>
                </c:pt>
                <c:pt idx="121">
                  <c:v>7111.4699829714682</c:v>
                </c:pt>
                <c:pt idx="122">
                  <c:v>7138.7011035560554</c:v>
                </c:pt>
                <c:pt idx="123">
                  <c:v>7166.2544085047875</c:v>
                </c:pt>
                <c:pt idx="124">
                  <c:v>7192.4617351200741</c:v>
                </c:pt>
                <c:pt idx="125">
                  <c:v>7217.5915703720266</c:v>
                </c:pt>
                <c:pt idx="126">
                  <c:v>7242.8508790359629</c:v>
                </c:pt>
                <c:pt idx="127">
                  <c:v>7269.0088694668884</c:v>
                </c:pt>
                <c:pt idx="128">
                  <c:v>7295.6264223664712</c:v>
                </c:pt>
                <c:pt idx="129">
                  <c:v>7319.6975739717818</c:v>
                </c:pt>
                <c:pt idx="130">
                  <c:v>7342.8430588252886</c:v>
                </c:pt>
                <c:pt idx="131">
                  <c:v>7365.9901791324173</c:v>
                </c:pt>
                <c:pt idx="132">
                  <c:v>7389.2201624232184</c:v>
                </c:pt>
                <c:pt idx="133">
                  <c:v>7412.6076944132483</c:v>
                </c:pt>
                <c:pt idx="134">
                  <c:v>7435.2453709161609</c:v>
                </c:pt>
                <c:pt idx="135">
                  <c:v>7457.185253872367</c:v>
                </c:pt>
                <c:pt idx="136">
                  <c:v>7478.87545757515</c:v>
                </c:pt>
                <c:pt idx="137">
                  <c:v>7500.5634806730932</c:v>
                </c:pt>
                <c:pt idx="138">
                  <c:v>7521.5899627796953</c:v>
                </c:pt>
                <c:pt idx="139">
                  <c:v>7542.0053303817167</c:v>
                </c:pt>
                <c:pt idx="140">
                  <c:v>7562.5539874541846</c:v>
                </c:pt>
                <c:pt idx="141">
                  <c:v>7583.76036945954</c:v>
                </c:pt>
                <c:pt idx="142">
                  <c:v>7603.6384905457189</c:v>
                </c:pt>
                <c:pt idx="143">
                  <c:v>7622.2864779302199</c:v>
                </c:pt>
                <c:pt idx="144">
                  <c:v>7641.0080607278505</c:v>
                </c:pt>
                <c:pt idx="145">
                  <c:v>7660.6348671069763</c:v>
                </c:pt>
                <c:pt idx="146">
                  <c:v>7681.3825043705019</c:v>
                </c:pt>
                <c:pt idx="147">
                  <c:v>7698.8933063343575</c:v>
                </c:pt>
                <c:pt idx="148">
                  <c:v>7715.7008632394236</c:v>
                </c:pt>
                <c:pt idx="149">
                  <c:v>7732.8270610257805</c:v>
                </c:pt>
                <c:pt idx="150">
                  <c:v>7750.3602141891843</c:v>
                </c:pt>
                <c:pt idx="151">
                  <c:v>7768.2384480674764</c:v>
                </c:pt>
                <c:pt idx="152">
                  <c:v>7784.5714508456604</c:v>
                </c:pt>
                <c:pt idx="153">
                  <c:v>7800.7864283872432</c:v>
                </c:pt>
                <c:pt idx="154">
                  <c:v>7817.6160639162526</c:v>
                </c:pt>
                <c:pt idx="155">
                  <c:v>7833.5012249767697</c:v>
                </c:pt>
                <c:pt idx="156">
                  <c:v>7847.9545463885179</c:v>
                </c:pt>
                <c:pt idx="157">
                  <c:v>7863.1081145274056</c:v>
                </c:pt>
                <c:pt idx="158">
                  <c:v>7879.4223095889101</c:v>
                </c:pt>
                <c:pt idx="159">
                  <c:v>7894.4117872140805</c:v>
                </c:pt>
                <c:pt idx="160">
                  <c:v>7907.211665010861</c:v>
                </c:pt>
                <c:pt idx="161">
                  <c:v>7920.7927444892221</c:v>
                </c:pt>
                <c:pt idx="162">
                  <c:v>7935.3834440054807</c:v>
                </c:pt>
                <c:pt idx="163">
                  <c:v>7951.9663986127025</c:v>
                </c:pt>
                <c:pt idx="164">
                  <c:v>7963.4938934891688</c:v>
                </c:pt>
                <c:pt idx="165">
                  <c:v>7975.5335579258799</c:v>
                </c:pt>
                <c:pt idx="166">
                  <c:v>7987.7059666818359</c:v>
                </c:pt>
              </c:numCache>
            </c:numRef>
          </c:xVal>
          <c:yVal>
            <c:numRef>
              <c:f>Sheet1!$H$3:$H$169</c:f>
              <c:numCache>
                <c:formatCode>General</c:formatCode>
                <c:ptCount val="167"/>
                <c:pt idx="0">
                  <c:v>1461.52257919311</c:v>
                </c:pt>
                <c:pt idx="1">
                  <c:v>1653.9778709411601</c:v>
                </c:pt>
                <c:pt idx="2">
                  <c:v>1832.8175544738699</c:v>
                </c:pt>
                <c:pt idx="3">
                  <c:v>2001.6708374023401</c:v>
                </c:pt>
                <c:pt idx="4">
                  <c:v>2162.9381179809502</c:v>
                </c:pt>
                <c:pt idx="5">
                  <c:v>2314.1326904296802</c:v>
                </c:pt>
                <c:pt idx="6">
                  <c:v>2460.44850349426</c:v>
                </c:pt>
                <c:pt idx="7">
                  <c:v>2596.25196456909</c:v>
                </c:pt>
                <c:pt idx="8">
                  <c:v>2731.1685085296599</c:v>
                </c:pt>
                <c:pt idx="9">
                  <c:v>2855.2196025848302</c:v>
                </c:pt>
                <c:pt idx="10">
                  <c:v>2979.4020652770901</c:v>
                </c:pt>
                <c:pt idx="11">
                  <c:v>3092.8297042846598</c:v>
                </c:pt>
                <c:pt idx="12">
                  <c:v>3206.0782909393301</c:v>
                </c:pt>
                <c:pt idx="13">
                  <c:v>3311.3057613372798</c:v>
                </c:pt>
                <c:pt idx="14">
                  <c:v>3412.8150939941402</c:v>
                </c:pt>
                <c:pt idx="15">
                  <c:v>3511.2047195434502</c:v>
                </c:pt>
                <c:pt idx="16">
                  <c:v>3603.2900810241599</c:v>
                </c:pt>
                <c:pt idx="17">
                  <c:v>3696.9733238220201</c:v>
                </c:pt>
                <c:pt idx="18">
                  <c:v>3781.1841964721598</c:v>
                </c:pt>
                <c:pt idx="19">
                  <c:v>3867.849111557</c:v>
                </c:pt>
                <c:pt idx="20">
                  <c:v>3945.9617137908899</c:v>
                </c:pt>
                <c:pt idx="21">
                  <c:v>4025.59471130371</c:v>
                </c:pt>
                <c:pt idx="22">
                  <c:v>4097.98192977905</c:v>
                </c:pt>
                <c:pt idx="23">
                  <c:v>4172.0089912414496</c:v>
                </c:pt>
                <c:pt idx="24">
                  <c:v>4240.4749393463098</c:v>
                </c:pt>
                <c:pt idx="25">
                  <c:v>4308.9408874511701</c:v>
                </c:pt>
                <c:pt idx="26">
                  <c:v>4371.3436126708903</c:v>
                </c:pt>
                <c:pt idx="27">
                  <c:v>4435.1673126220703</c:v>
                </c:pt>
                <c:pt idx="28">
                  <c:v>4493.5269355773898</c:v>
                </c:pt>
                <c:pt idx="29">
                  <c:v>4551.1374473571695</c:v>
                </c:pt>
                <c:pt idx="30">
                  <c:v>4604.7592163085901</c:v>
                </c:pt>
                <c:pt idx="31">
                  <c:v>4659.2421531677201</c:v>
                </c:pt>
                <c:pt idx="32">
                  <c:v>4709.7842693328803</c:v>
                </c:pt>
                <c:pt idx="33">
                  <c:v>4760.3263854980396</c:v>
                </c:pt>
                <c:pt idx="34">
                  <c:v>4803.4873008728</c:v>
                </c:pt>
                <c:pt idx="35">
                  <c:v>4852.0426750183096</c:v>
                </c:pt>
                <c:pt idx="36">
                  <c:v>4892.8041458129801</c:v>
                </c:pt>
                <c:pt idx="37">
                  <c:v>4936.54346466064</c:v>
                </c:pt>
                <c:pt idx="38">
                  <c:v>4974.1706848144504</c:v>
                </c:pt>
                <c:pt idx="39">
                  <c:v>5014.0304565429597</c:v>
                </c:pt>
                <c:pt idx="40">
                  <c:v>5050.31299591064</c:v>
                </c:pt>
                <c:pt idx="41">
                  <c:v>5083.6253166198703</c:v>
                </c:pt>
                <c:pt idx="42">
                  <c:v>5120.4471588134702</c:v>
                </c:pt>
                <c:pt idx="43">
                  <c:v>5149.1541862487702</c:v>
                </c:pt>
                <c:pt idx="44">
                  <c:v>5181.7922592163004</c:v>
                </c:pt>
                <c:pt idx="45">
                  <c:v>5210.6180191040003</c:v>
                </c:pt>
                <c:pt idx="46">
                  <c:v>5237.0700836181604</c:v>
                </c:pt>
                <c:pt idx="47">
                  <c:v>5264.9555206298801</c:v>
                </c:pt>
                <c:pt idx="48">
                  <c:v>5287.0903015136701</c:v>
                </c:pt>
                <c:pt idx="49">
                  <c:v>5312.58249282836</c:v>
                </c:pt>
                <c:pt idx="50">
                  <c:v>5334.1765403747504</c:v>
                </c:pt>
                <c:pt idx="51">
                  <c:v>5352.2782325744602</c:v>
                </c:pt>
                <c:pt idx="52">
                  <c:v>5371.856212615965</c:v>
                </c:pt>
                <c:pt idx="53">
                  <c:v>5391.4341926574698</c:v>
                </c:pt>
                <c:pt idx="54">
                  <c:v>5406.1841964721598</c:v>
                </c:pt>
                <c:pt idx="55">
                  <c:v>5423.7699508666901</c:v>
                </c:pt>
                <c:pt idx="56">
                  <c:v>5436.4976882934498</c:v>
                </c:pt>
                <c:pt idx="57">
                  <c:v>5449.1109848022397</c:v>
                </c:pt>
                <c:pt idx="58">
                  <c:v>5461.6613388061496</c:v>
                </c:pt>
                <c:pt idx="59">
                  <c:v>5470.1118469238199</c:v>
                </c:pt>
                <c:pt idx="60">
                  <c:v>5479.4569015502902</c:v>
                </c:pt>
                <c:pt idx="61">
                  <c:v>5487.9989624023401</c:v>
                </c:pt>
                <c:pt idx="62">
                  <c:v>5492.5999641418402</c:v>
                </c:pt>
                <c:pt idx="63">
                  <c:v>5497.5051879882803</c:v>
                </c:pt>
                <c:pt idx="64">
                  <c:v>5502.7523040771403</c:v>
                </c:pt>
                <c:pt idx="65">
                  <c:v>5504.0035247802698</c:v>
                </c:pt>
                <c:pt idx="66">
                  <c:v>5504.2858123779197</c:v>
                </c:pt>
                <c:pt idx="67">
                  <c:v>5505.3176879882803</c:v>
                </c:pt>
                <c:pt idx="68">
                  <c:v>5503.8890838623001</c:v>
                </c:pt>
                <c:pt idx="69">
                  <c:v>5500.8201599121003</c:v>
                </c:pt>
                <c:pt idx="70">
                  <c:v>5498.27098846435</c:v>
                </c:pt>
                <c:pt idx="71">
                  <c:v>5493.7405586242603</c:v>
                </c:pt>
                <c:pt idx="72">
                  <c:v>5486.9480133056604</c:v>
                </c:pt>
                <c:pt idx="73">
                  <c:v>5480.2670478820801</c:v>
                </c:pt>
                <c:pt idx="74">
                  <c:v>5472.9189872741599</c:v>
                </c:pt>
                <c:pt idx="75">
                  <c:v>5462.76950836181</c:v>
                </c:pt>
                <c:pt idx="76">
                  <c:v>5451.59912109375</c:v>
                </c:pt>
                <c:pt idx="77">
                  <c:v>5440.7291412353497</c:v>
                </c:pt>
                <c:pt idx="78">
                  <c:v>5427.9179573059</c:v>
                </c:pt>
                <c:pt idx="79">
                  <c:v>5413.3834838867097</c:v>
                </c:pt>
                <c:pt idx="80">
                  <c:v>5398.3316421508698</c:v>
                </c:pt>
                <c:pt idx="81">
                  <c:v>5382.9193115234302</c:v>
                </c:pt>
                <c:pt idx="82">
                  <c:v>5366.0197257995596</c:v>
                </c:pt>
                <c:pt idx="83">
                  <c:v>5347.6705551147397</c:v>
                </c:pt>
                <c:pt idx="84">
                  <c:v>5329.2222023010199</c:v>
                </c:pt>
                <c:pt idx="85">
                  <c:v>5310.1024627685501</c:v>
                </c:pt>
                <c:pt idx="86">
                  <c:v>5289.1111373901304</c:v>
                </c:pt>
                <c:pt idx="87">
                  <c:v>5267.0011520385697</c:v>
                </c:pt>
                <c:pt idx="88">
                  <c:v>5244.8854446411096</c:v>
                </c:pt>
                <c:pt idx="89">
                  <c:v>5221.78077697753</c:v>
                </c:pt>
                <c:pt idx="90">
                  <c:v>5196.5417861938404</c:v>
                </c:pt>
                <c:pt idx="91">
                  <c:v>5170.1927185058503</c:v>
                </c:pt>
                <c:pt idx="92">
                  <c:v>5143.84031295776</c:v>
                </c:pt>
                <c:pt idx="93">
                  <c:v>5117.0387268066397</c:v>
                </c:pt>
                <c:pt idx="94">
                  <c:v>5088.3946418762198</c:v>
                </c:pt>
                <c:pt idx="95">
                  <c:v>5058.4459304809498</c:v>
                </c:pt>
                <c:pt idx="96">
                  <c:v>5028.1133651733298</c:v>
                </c:pt>
                <c:pt idx="97">
                  <c:v>4997.5228309631302</c:v>
                </c:pt>
                <c:pt idx="98">
                  <c:v>4965.4960632324201</c:v>
                </c:pt>
                <c:pt idx="99">
                  <c:v>4932.0411682128897</c:v>
                </c:pt>
                <c:pt idx="100">
                  <c:v>4898.3907699584897</c:v>
                </c:pt>
                <c:pt idx="101">
                  <c:v>4864.5315170288004</c:v>
                </c:pt>
                <c:pt idx="102">
                  <c:v>4829.58984375</c:v>
                </c:pt>
                <c:pt idx="103">
                  <c:v>4792.724609375</c:v>
                </c:pt>
                <c:pt idx="104">
                  <c:v>4754.8904418945303</c:v>
                </c:pt>
                <c:pt idx="105">
                  <c:v>4717.7062034606897</c:v>
                </c:pt>
                <c:pt idx="106">
                  <c:v>4680.1700592040997</c:v>
                </c:pt>
                <c:pt idx="107">
                  <c:v>4640.8267021179099</c:v>
                </c:pt>
                <c:pt idx="108">
                  <c:v>4599.5850563049298</c:v>
                </c:pt>
                <c:pt idx="109">
                  <c:v>4557.8651428222602</c:v>
                </c:pt>
                <c:pt idx="110">
                  <c:v>4517.02976226806</c:v>
                </c:pt>
                <c:pt idx="111">
                  <c:v>4475.5859375</c:v>
                </c:pt>
                <c:pt idx="112">
                  <c:v>4432.3983192443802</c:v>
                </c:pt>
                <c:pt idx="113">
                  <c:v>4387.9432678222602</c:v>
                </c:pt>
                <c:pt idx="114">
                  <c:v>4343.5206413268997</c:v>
                </c:pt>
                <c:pt idx="115">
                  <c:v>4299.6082305908203</c:v>
                </c:pt>
                <c:pt idx="116">
                  <c:v>4254.6892166137604</c:v>
                </c:pt>
                <c:pt idx="117">
                  <c:v>4207.8976631164496</c:v>
                </c:pt>
                <c:pt idx="118">
                  <c:v>4160.6779098510697</c:v>
                </c:pt>
                <c:pt idx="119">
                  <c:v>4114.3121719360297</c:v>
                </c:pt>
                <c:pt idx="120">
                  <c:v>4067.9774284362702</c:v>
                </c:pt>
                <c:pt idx="121">
                  <c:v>4019.8307037353502</c:v>
                </c:pt>
                <c:pt idx="122">
                  <c:v>3969.8324203491202</c:v>
                </c:pt>
                <c:pt idx="123">
                  <c:v>3919.6209907531702</c:v>
                </c:pt>
                <c:pt idx="124">
                  <c:v>3870.82862854003</c:v>
                </c:pt>
                <c:pt idx="125">
                  <c:v>3821.6743469238199</c:v>
                </c:pt>
                <c:pt idx="126">
                  <c:v>3770.6241607666002</c:v>
                </c:pt>
                <c:pt idx="127">
                  <c:v>3717.8196907043398</c:v>
                </c:pt>
                <c:pt idx="128">
                  <c:v>3665.3308868408199</c:v>
                </c:pt>
                <c:pt idx="129">
                  <c:v>3614.0727996826099</c:v>
                </c:pt>
                <c:pt idx="130">
                  <c:v>3562.2014999389598</c:v>
                </c:pt>
                <c:pt idx="131">
                  <c:v>3508.5191726684502</c:v>
                </c:pt>
                <c:pt idx="132">
                  <c:v>3454.06103134155</c:v>
                </c:pt>
                <c:pt idx="133">
                  <c:v>3400.5153179168701</c:v>
                </c:pt>
                <c:pt idx="134">
                  <c:v>3347.0382690429601</c:v>
                </c:pt>
                <c:pt idx="135">
                  <c:v>3292.0973300933802</c:v>
                </c:pt>
                <c:pt idx="136">
                  <c:v>3235.83960533142</c:v>
                </c:pt>
                <c:pt idx="137">
                  <c:v>3180.0577640533402</c:v>
                </c:pt>
                <c:pt idx="138">
                  <c:v>3125.1599788665699</c:v>
                </c:pt>
                <c:pt idx="139">
                  <c:v>3069.3225860595699</c:v>
                </c:pt>
                <c:pt idx="140">
                  <c:v>3011.4903450012198</c:v>
                </c:pt>
                <c:pt idx="141">
                  <c:v>2952.8534412384001</c:v>
                </c:pt>
                <c:pt idx="142">
                  <c:v>2895.5602645874001</c:v>
                </c:pt>
                <c:pt idx="143">
                  <c:v>2838.56153488159</c:v>
                </c:pt>
                <c:pt idx="144">
                  <c:v>2780.1604270934999</c:v>
                </c:pt>
                <c:pt idx="145">
                  <c:v>2720.1008796691799</c:v>
                </c:pt>
                <c:pt idx="146">
                  <c:v>2660.1998805999701</c:v>
                </c:pt>
                <c:pt idx="147">
                  <c:v>2601.5541553497301</c:v>
                </c:pt>
                <c:pt idx="148">
                  <c:v>2542.3512458801201</c:v>
                </c:pt>
                <c:pt idx="149">
                  <c:v>2481.6510677337601</c:v>
                </c:pt>
                <c:pt idx="150">
                  <c:v>2420.82810401916</c:v>
                </c:pt>
                <c:pt idx="151">
                  <c:v>2360.6812953948902</c:v>
                </c:pt>
                <c:pt idx="152">
                  <c:v>2300.32324790954</c:v>
                </c:pt>
                <c:pt idx="153">
                  <c:v>2238.5921478271398</c:v>
                </c:pt>
                <c:pt idx="154">
                  <c:v>2176.6889095306301</c:v>
                </c:pt>
                <c:pt idx="155">
                  <c:v>2115.7600879669099</c:v>
                </c:pt>
                <c:pt idx="156">
                  <c:v>2054.2688369750899</c:v>
                </c:pt>
                <c:pt idx="157">
                  <c:v>1991.5554523467999</c:v>
                </c:pt>
                <c:pt idx="158">
                  <c:v>1927.91855335235</c:v>
                </c:pt>
                <c:pt idx="159">
                  <c:v>1864.8748397827101</c:v>
                </c:pt>
                <c:pt idx="160">
                  <c:v>1802.1659851074201</c:v>
                </c:pt>
                <c:pt idx="161">
                  <c:v>1738.81936073303</c:v>
                </c:pt>
                <c:pt idx="162">
                  <c:v>1674.3379831314001</c:v>
                </c:pt>
                <c:pt idx="163">
                  <c:v>1609.9261045455901</c:v>
                </c:pt>
                <c:pt idx="164">
                  <c:v>1546.1481809616</c:v>
                </c:pt>
                <c:pt idx="165">
                  <c:v>1482.0165634155201</c:v>
                </c:pt>
                <c:pt idx="166">
                  <c:v>1417.1879291534401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D8-4C25-8C85-0F63EA50F7F7}"/>
            </c:ext>
          </c:extLst>
        </c:ser>
        <c:ser>
          <c:idx val="2"/>
          <c:order val="1"/>
          <c:tx>
            <c:v>predicted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Sheet1!$V$3:$V$26</c:f>
              <c:numCache>
                <c:formatCode>General</c:formatCode>
                <c:ptCount val="24"/>
                <c:pt idx="0">
                  <c:v>0.83526315789473693</c:v>
                </c:pt>
                <c:pt idx="1">
                  <c:v>3.5202631578947372</c:v>
                </c:pt>
                <c:pt idx="2">
                  <c:v>4.2330507469664989</c:v>
                </c:pt>
                <c:pt idx="3">
                  <c:v>4.7638655726552654</c:v>
                </c:pt>
                <c:pt idx="4">
                  <c:v>5.201390784581295</c:v>
                </c:pt>
                <c:pt idx="5">
                  <c:v>5.5808859448680375</c:v>
                </c:pt>
                <c:pt idx="6">
                  <c:v>5.8576751058221106</c:v>
                </c:pt>
                <c:pt idx="7">
                  <c:v>6.0943872779824453</c:v>
                </c:pt>
                <c:pt idx="8">
                  <c:v>6.3310987035573332</c:v>
                </c:pt>
                <c:pt idx="9">
                  <c:v>6.5532893253138926</c:v>
                </c:pt>
                <c:pt idx="10">
                  <c:v>6.7754799470704521</c:v>
                </c:pt>
                <c:pt idx="11">
                  <c:v>6.9599465796228799</c:v>
                </c:pt>
                <c:pt idx="12">
                  <c:v>7.1164105412345187</c:v>
                </c:pt>
                <c:pt idx="13">
                  <c:v>7.2725948936150369</c:v>
                </c:pt>
                <c:pt idx="14">
                  <c:v>7.4269651863273012</c:v>
                </c:pt>
                <c:pt idx="15">
                  <c:v>7.5813354790395655</c:v>
                </c:pt>
                <c:pt idx="16">
                  <c:v>7.7273633542132449</c:v>
                </c:pt>
                <c:pt idx="17">
                  <c:v>7.8637759829652412</c:v>
                </c:pt>
                <c:pt idx="18">
                  <c:v>7.9994262835323733</c:v>
                </c:pt>
                <c:pt idx="19">
                  <c:v>8.1343670340444607</c:v>
                </c:pt>
                <c:pt idx="20">
                  <c:v>8.2631133538604971</c:v>
                </c:pt>
                <c:pt idx="21">
                  <c:v>8.3882976104712998</c:v>
                </c:pt>
                <c:pt idx="22">
                  <c:v>8.5091000492469799</c:v>
                </c:pt>
                <c:pt idx="23">
                  <c:v>8.6150250919772606</c:v>
                </c:pt>
              </c:numCache>
            </c:numRef>
          </c:xVal>
          <c:yVal>
            <c:numRef>
              <c:f>Sheet1!$W$3:$W$26</c:f>
              <c:numCache>
                <c:formatCode>General</c:formatCode>
                <c:ptCount val="24"/>
                <c:pt idx="0">
                  <c:v>2.0613157894736842</c:v>
                </c:pt>
                <c:pt idx="1">
                  <c:v>3.7989473684210524</c:v>
                </c:pt>
                <c:pt idx="2">
                  <c:v>4.2954156130717331</c:v>
                </c:pt>
                <c:pt idx="3">
                  <c:v>4.6250000789357388</c:v>
                </c:pt>
                <c:pt idx="4">
                  <c:v>4.8779137466864171</c:v>
                </c:pt>
                <c:pt idx="5">
                  <c:v>5.1258774981525761</c:v>
                </c:pt>
                <c:pt idx="6">
                  <c:v>5.2456803432620411</c:v>
                </c:pt>
                <c:pt idx="7">
                  <c:v>5.3563886791676785</c:v>
                </c:pt>
                <c:pt idx="8">
                  <c:v>5.4621470987888223</c:v>
                </c:pt>
                <c:pt idx="9">
                  <c:v>5.5629556021254727</c:v>
                </c:pt>
                <c:pt idx="10">
                  <c:v>5.6588141891776305</c:v>
                </c:pt>
                <c:pt idx="11">
                  <c:v>5.7497228599452948</c:v>
                </c:pt>
                <c:pt idx="12">
                  <c:v>5.826295635588802</c:v>
                </c:pt>
                <c:pt idx="13">
                  <c:v>5.8979184949478158</c:v>
                </c:pt>
                <c:pt idx="14">
                  <c:v>5.9645914380223362</c:v>
                </c:pt>
                <c:pt idx="15">
                  <c:v>6.0189368702491084</c:v>
                </c:pt>
                <c:pt idx="16">
                  <c:v>6.0683323861913872</c:v>
                </c:pt>
                <c:pt idx="17">
                  <c:v>6.1116485161252534</c:v>
                </c:pt>
                <c:pt idx="18">
                  <c:v>6.1484652476140731</c:v>
                </c:pt>
                <c:pt idx="19">
                  <c:v>6.1796903043908227</c:v>
                </c:pt>
                <c:pt idx="20">
                  <c:v>6.2048820544451644</c:v>
                </c:pt>
                <c:pt idx="21">
                  <c:v>6.2238924718668081</c:v>
                </c:pt>
                <c:pt idx="22">
                  <c:v>6.2373592905229716</c:v>
                </c:pt>
                <c:pt idx="23">
                  <c:v>6.2437530267237351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D8-4C25-8C85-0F63EA50F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220656"/>
        <c:axId val="1580627008"/>
      </c:scatterChart>
      <c:valAx>
        <c:axId val="127222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627008"/>
        <c:crosses val="autoZero"/>
        <c:crossBetween val="midCat"/>
      </c:valAx>
      <c:valAx>
        <c:axId val="158062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220656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Vz and CDy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Sheet1!$Y$4:$Y$26</c:f>
              <c:numCache>
                <c:formatCode>General</c:formatCode>
                <c:ptCount val="23"/>
                <c:pt idx="0">
                  <c:v>44.682142018561223</c:v>
                </c:pt>
                <c:pt idx="1">
                  <c:v>29.662601927760534</c:v>
                </c:pt>
                <c:pt idx="2">
                  <c:v>22.762230097561005</c:v>
                </c:pt>
                <c:pt idx="3">
                  <c:v>22.316737631954322</c:v>
                </c:pt>
                <c:pt idx="4">
                  <c:v>10.782256059851894</c:v>
                </c:pt>
                <c:pt idx="5">
                  <c:v>9.9637502315073423</c:v>
                </c:pt>
                <c:pt idx="6">
                  <c:v>9.5182577659029484</c:v>
                </c:pt>
                <c:pt idx="7">
                  <c:v>9.0727653002985544</c:v>
                </c:pt>
                <c:pt idx="8">
                  <c:v>8.6272728346941605</c:v>
                </c:pt>
                <c:pt idx="9">
                  <c:v>8.1817803690897684</c:v>
                </c:pt>
                <c:pt idx="10">
                  <c:v>6.8915498079156379</c:v>
                </c:pt>
                <c:pt idx="11">
                  <c:v>6.4460573423112448</c:v>
                </c:pt>
                <c:pt idx="12">
                  <c:v>6.0005648767068509</c:v>
                </c:pt>
                <c:pt idx="13">
                  <c:v>4.891088900409498</c:v>
                </c:pt>
                <c:pt idx="14">
                  <c:v>4.4455964348051049</c:v>
                </c:pt>
                <c:pt idx="15">
                  <c:v>3.8984516940479446</c:v>
                </c:pt>
                <c:pt idx="16">
                  <c:v>3.31350583399374</c:v>
                </c:pt>
                <c:pt idx="17">
                  <c:v>2.8102551099074833</c:v>
                </c:pt>
                <c:pt idx="18">
                  <c:v>2.2672575048907775</c:v>
                </c:pt>
                <c:pt idx="19">
                  <c:v>1.7109375679479484</c:v>
                </c:pt>
                <c:pt idx="20">
                  <c:v>1.2120136790547433</c:v>
                </c:pt>
                <c:pt idx="21">
                  <c:v>0.57543625806874876</c:v>
                </c:pt>
                <c:pt idx="22">
                  <c:v>0.11121554238231501</c:v>
                </c:pt>
              </c:numCache>
            </c:numRef>
          </c:xVal>
          <c:yVal>
            <c:numRef>
              <c:f>Sheet1!$AG$4:$AG$26</c:f>
              <c:numCache>
                <c:formatCode>General</c:formatCode>
                <c:ptCount val="23"/>
                <c:pt idx="0">
                  <c:v>0.556588051367916</c:v>
                </c:pt>
                <c:pt idx="1">
                  <c:v>0.71225496692167634</c:v>
                </c:pt>
                <c:pt idx="2">
                  <c:v>0.68166826684856618</c:v>
                </c:pt>
                <c:pt idx="3">
                  <c:v>0.63602937507547741</c:v>
                </c:pt>
                <c:pt idx="4">
                  <c:v>1.4468158135517093</c:v>
                </c:pt>
                <c:pt idx="5">
                  <c:v>1.1634327088804597</c:v>
                </c:pt>
                <c:pt idx="6">
                  <c:v>2.9249330218452769E-5</c:v>
                </c:pt>
                <c:pt idx="7">
                  <c:v>0.57340800249290858</c:v>
                </c:pt>
                <c:pt idx="8">
                  <c:v>0</c:v>
                </c:pt>
                <c:pt idx="9">
                  <c:v>1.7003283920954593</c:v>
                </c:pt>
                <c:pt idx="10">
                  <c:v>1.7888881703327446</c:v>
                </c:pt>
                <c:pt idx="11">
                  <c:v>2.4861682622910108E-2</c:v>
                </c:pt>
                <c:pt idx="12">
                  <c:v>0.16381863393135099</c:v>
                </c:pt>
                <c:pt idx="13">
                  <c:v>0</c:v>
                </c:pt>
                <c:pt idx="14">
                  <c:v>0.80025048699084822</c:v>
                </c:pt>
                <c:pt idx="15">
                  <c:v>1.0351342830747394</c:v>
                </c:pt>
                <c:pt idx="16">
                  <c:v>9.4624807797890856E-2</c:v>
                </c:pt>
                <c:pt idx="17">
                  <c:v>9.0186155657998743E-2</c:v>
                </c:pt>
                <c:pt idx="18">
                  <c:v>0.80319484503225747</c:v>
                </c:pt>
                <c:pt idx="19">
                  <c:v>0.51109976379019784</c:v>
                </c:pt>
                <c:pt idx="20">
                  <c:v>0.66994074994348818</c:v>
                </c:pt>
                <c:pt idx="21">
                  <c:v>2.4554207438614579</c:v>
                </c:pt>
                <c:pt idx="22">
                  <c:v>0.37154352774780697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F3-4C86-8B95-91D18CD75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017455"/>
        <c:axId val="1350290944"/>
      </c:scatterChart>
      <c:valAx>
        <c:axId val="66001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90944"/>
        <c:crosses val="autoZero"/>
        <c:crossBetween val="midCat"/>
      </c:valAx>
      <c:valAx>
        <c:axId val="135029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01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CD against</a:t>
            </a:r>
            <a:r>
              <a:rPr lang="en-SG" baseline="0"/>
              <a:t> velocity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Sheet1!$Z$4:$Z$26</c:f>
              <c:numCache>
                <c:formatCode>General</c:formatCode>
                <c:ptCount val="23"/>
                <c:pt idx="0">
                  <c:v>78.178191378147304</c:v>
                </c:pt>
                <c:pt idx="1">
                  <c:v>56.23309901125711</c:v>
                </c:pt>
                <c:pt idx="2">
                  <c:v>45.482836748478441</c:v>
                </c:pt>
                <c:pt idx="3">
                  <c:v>40.799155011471463</c:v>
                </c:pt>
                <c:pt idx="4">
                  <c:v>27.144358284469654</c:v>
                </c:pt>
                <c:pt idx="5">
                  <c:v>23.518945629250918</c:v>
                </c:pt>
                <c:pt idx="6">
                  <c:v>23.333642081327717</c:v>
                </c:pt>
                <c:pt idx="7">
                  <c:v>21.959082781539148</c:v>
                </c:pt>
                <c:pt idx="8">
                  <c:v>21.778798933284623</c:v>
                </c:pt>
                <c:pt idx="9">
                  <c:v>18.50858806236727</c:v>
                </c:pt>
                <c:pt idx="10">
                  <c:v>15.677669665768917</c:v>
                </c:pt>
                <c:pt idx="11">
                  <c:v>15.464133531542995</c:v>
                </c:pt>
                <c:pt idx="12">
                  <c:v>15.133779955560868</c:v>
                </c:pt>
                <c:pt idx="13">
                  <c:v>14.72912989743376</c:v>
                </c:pt>
                <c:pt idx="14">
                  <c:v>13.874035617506696</c:v>
                </c:pt>
                <c:pt idx="15">
                  <c:v>12.881226975850048</c:v>
                </c:pt>
                <c:pt idx="16">
                  <c:v>12.650195795636188</c:v>
                </c:pt>
                <c:pt idx="17">
                  <c:v>12.465571931835344</c:v>
                </c:pt>
                <c:pt idx="18">
                  <c:v>11.806902091975065</c:v>
                </c:pt>
                <c:pt idx="19">
                  <c:v>11.395753682724607</c:v>
                </c:pt>
                <c:pt idx="20">
                  <c:v>10.939567349435945</c:v>
                </c:pt>
                <c:pt idx="21">
                  <c:v>9.550604995189385</c:v>
                </c:pt>
                <c:pt idx="22">
                  <c:v>9.3788150254600957</c:v>
                </c:pt>
              </c:numCache>
            </c:numRef>
          </c:xVal>
          <c:yVal>
            <c:numRef>
              <c:f>Sheet1!$AF$4:$AF$26</c:f>
              <c:numCache>
                <c:formatCode>General</c:formatCode>
                <c:ptCount val="23"/>
                <c:pt idx="0">
                  <c:v>0.7748592727635516</c:v>
                </c:pt>
                <c:pt idx="1">
                  <c:v>1.1555883275468417</c:v>
                </c:pt>
                <c:pt idx="2">
                  <c:v>1.0849289518007101</c:v>
                </c:pt>
                <c:pt idx="3">
                  <c:v>0.63602937507547741</c:v>
                </c:pt>
                <c:pt idx="4">
                  <c:v>3.0248073058854521</c:v>
                </c:pt>
                <c:pt idx="5">
                  <c:v>1.1961802916318345</c:v>
                </c:pt>
                <c:pt idx="6">
                  <c:v>2.9249330218452769E-5</c:v>
                </c:pt>
                <c:pt idx="7">
                  <c:v>0.57340800249290858</c:v>
                </c:pt>
                <c:pt idx="8">
                  <c:v>0</c:v>
                </c:pt>
                <c:pt idx="9">
                  <c:v>1.7003283920954593</c:v>
                </c:pt>
                <c:pt idx="10">
                  <c:v>2.1634295345558971</c:v>
                </c:pt>
                <c:pt idx="11">
                  <c:v>2.4861682622910108E-2</c:v>
                </c:pt>
                <c:pt idx="12">
                  <c:v>0.16381863393135099</c:v>
                </c:pt>
                <c:pt idx="13">
                  <c:v>1.5947499166361989</c:v>
                </c:pt>
                <c:pt idx="14">
                  <c:v>0.80025048699084822</c:v>
                </c:pt>
                <c:pt idx="15">
                  <c:v>1.0957734965466577</c:v>
                </c:pt>
                <c:pt idx="16">
                  <c:v>0.61304259742178047</c:v>
                </c:pt>
                <c:pt idx="17">
                  <c:v>0.31378101760923499</c:v>
                </c:pt>
                <c:pt idx="18">
                  <c:v>1.0068095604626641</c:v>
                </c:pt>
                <c:pt idx="19">
                  <c:v>1.0376046279776168</c:v>
                </c:pt>
                <c:pt idx="20">
                  <c:v>0.89782191227930797</c:v>
                </c:pt>
                <c:pt idx="21">
                  <c:v>3.9887068864909208</c:v>
                </c:pt>
                <c:pt idx="22">
                  <c:v>0.83095613770256871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C1-432A-8377-F0EA40C61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256208"/>
        <c:axId val="1090268208"/>
      </c:scatterChart>
      <c:valAx>
        <c:axId val="109025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68208"/>
        <c:crosses val="autoZero"/>
        <c:crossBetween val="midCat"/>
      </c:valAx>
      <c:valAx>
        <c:axId val="109026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5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CDy</a:t>
            </a:r>
            <a:r>
              <a:rPr lang="en-SG" baseline="0"/>
              <a:t> against vy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Sheet1!$AG$2</c:f>
              <c:strCache>
                <c:ptCount val="1"/>
                <c:pt idx="0">
                  <c:v>coef_dy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Sheet1!$X$3:$X$26</c:f>
              <c:numCache>
                <c:formatCode>General</c:formatCode>
                <c:ptCount val="24"/>
                <c:pt idx="1">
                  <c:v>64.15088301645855</c:v>
                </c:pt>
                <c:pt idx="2">
                  <c:v>47.773334311988968</c:v>
                </c:pt>
                <c:pt idx="3">
                  <c:v>39.377269073342667</c:v>
                </c:pt>
                <c:pt idx="4">
                  <c:v>34.154564425806846</c:v>
                </c:pt>
                <c:pt idx="5">
                  <c:v>24.911024485866562</c:v>
                </c:pt>
                <c:pt idx="6">
                  <c:v>21.304095494430133</c:v>
                </c:pt>
                <c:pt idx="7">
                  <c:v>21.30402830173993</c:v>
                </c:pt>
                <c:pt idx="8">
                  <c:v>19.997155958090328</c:v>
                </c:pt>
                <c:pt idx="9">
                  <c:v>19.997155958090328</c:v>
                </c:pt>
                <c:pt idx="10">
                  <c:v>16.601996929718471</c:v>
                </c:pt>
                <c:pt idx="11">
                  <c:v>14.081756545047524</c:v>
                </c:pt>
                <c:pt idx="12">
                  <c:v>14.056591714246654</c:v>
                </c:pt>
                <c:pt idx="13">
                  <c:v>13.893326344103777</c:v>
                </c:pt>
                <c:pt idx="14">
                  <c:v>13.893326344103777</c:v>
                </c:pt>
                <c:pt idx="15">
                  <c:v>13.142508765631185</c:v>
                </c:pt>
                <c:pt idx="16">
                  <c:v>12.277136587679625</c:v>
                </c:pt>
                <c:pt idx="17">
                  <c:v>12.208527051041864</c:v>
                </c:pt>
                <c:pt idx="18">
                  <c:v>12.144667546087872</c:v>
                </c:pt>
                <c:pt idx="19">
                  <c:v>11.587168783443245</c:v>
                </c:pt>
                <c:pt idx="20">
                  <c:v>11.266583094972308</c:v>
                </c:pt>
                <c:pt idx="21">
                  <c:v>10.872219489811139</c:v>
                </c:pt>
                <c:pt idx="22">
                  <c:v>9.5332538457253015</c:v>
                </c:pt>
                <c:pt idx="23">
                  <c:v>9.3781555961142313</c:v>
                </c:pt>
              </c:numCache>
            </c:numRef>
          </c:xVal>
          <c:yVal>
            <c:numRef>
              <c:f>Sheet1!$AG$3:$AG$26</c:f>
              <c:numCache>
                <c:formatCode>General</c:formatCode>
                <c:ptCount val="24"/>
                <c:pt idx="1">
                  <c:v>0.556588051367916</c:v>
                </c:pt>
                <c:pt idx="2">
                  <c:v>0.71225496692167634</c:v>
                </c:pt>
                <c:pt idx="3">
                  <c:v>0.68166826684856618</c:v>
                </c:pt>
                <c:pt idx="4">
                  <c:v>0.63602937507547741</c:v>
                </c:pt>
                <c:pt idx="5">
                  <c:v>1.4468158135517093</c:v>
                </c:pt>
                <c:pt idx="6">
                  <c:v>1.1634327088804597</c:v>
                </c:pt>
                <c:pt idx="7">
                  <c:v>2.9249330218452769E-5</c:v>
                </c:pt>
                <c:pt idx="8">
                  <c:v>0.57340800249290858</c:v>
                </c:pt>
                <c:pt idx="9">
                  <c:v>0</c:v>
                </c:pt>
                <c:pt idx="10">
                  <c:v>1.7003283920954593</c:v>
                </c:pt>
                <c:pt idx="11">
                  <c:v>1.7888881703327446</c:v>
                </c:pt>
                <c:pt idx="12">
                  <c:v>2.4861682622910108E-2</c:v>
                </c:pt>
                <c:pt idx="13">
                  <c:v>0.16381863393135099</c:v>
                </c:pt>
                <c:pt idx="14">
                  <c:v>0</c:v>
                </c:pt>
                <c:pt idx="15">
                  <c:v>0.80025048699084822</c:v>
                </c:pt>
                <c:pt idx="16">
                  <c:v>1.0351342830747394</c:v>
                </c:pt>
                <c:pt idx="17">
                  <c:v>9.4624807797890856E-2</c:v>
                </c:pt>
                <c:pt idx="18">
                  <c:v>9.0186155657998743E-2</c:v>
                </c:pt>
                <c:pt idx="19">
                  <c:v>0.80319484503225747</c:v>
                </c:pt>
                <c:pt idx="20">
                  <c:v>0.51109976379019784</c:v>
                </c:pt>
                <c:pt idx="21">
                  <c:v>0.66994074994348818</c:v>
                </c:pt>
                <c:pt idx="22">
                  <c:v>2.4554207438614579</c:v>
                </c:pt>
                <c:pt idx="23">
                  <c:v>0.37154352774780697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8-47FF-A053-65A82F5F2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763488"/>
        <c:axId val="1711764928"/>
      </c:scatterChart>
      <c:valAx>
        <c:axId val="171176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764928"/>
        <c:crosses val="autoZero"/>
        <c:crossBetween val="midCat"/>
      </c:valAx>
      <c:valAx>
        <c:axId val="171176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76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22.png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image" Target="../media/image21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image" Target="../media/image20.png"/><Relationship Id="rId5" Type="http://schemas.openxmlformats.org/officeDocument/2006/relationships/chart" Target="../charts/chart8.xml"/><Relationship Id="rId15" Type="http://schemas.openxmlformats.org/officeDocument/2006/relationships/image" Target="../media/image24.png"/><Relationship Id="rId10" Type="http://schemas.openxmlformats.org/officeDocument/2006/relationships/image" Target="../media/image19.png"/><Relationship Id="rId4" Type="http://schemas.openxmlformats.org/officeDocument/2006/relationships/chart" Target="../charts/chart7.xml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189271</xdr:colOff>
      <xdr:row>7</xdr:row>
      <xdr:rowOff>20485</xdr:rowOff>
    </xdr:from>
    <xdr:to>
      <xdr:col>29</xdr:col>
      <xdr:colOff>551502</xdr:colOff>
      <xdr:row>32</xdr:row>
      <xdr:rowOff>26685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B4E61F0-D600-A9B1-CC41-514009E64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00471" y="1265085"/>
          <a:ext cx="4629431" cy="4451201"/>
        </a:xfrm>
        <a:prstGeom prst="rect">
          <a:avLst/>
        </a:prstGeom>
      </xdr:spPr>
    </xdr:pic>
    <xdr:clientData/>
  </xdr:twoCellAnchor>
  <xdr:twoCellAnchor editAs="oneCell">
    <xdr:from>
      <xdr:col>22</xdr:col>
      <xdr:colOff>336755</xdr:colOff>
      <xdr:row>33</xdr:row>
      <xdr:rowOff>124542</xdr:rowOff>
    </xdr:from>
    <xdr:to>
      <xdr:col>30</xdr:col>
      <xdr:colOff>40614</xdr:colOff>
      <xdr:row>48</xdr:row>
      <xdr:rowOff>72176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1E9073D-7D9F-B7E0-5D7C-19CFDEE1E0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47955" y="5991942"/>
          <a:ext cx="4580659" cy="2614633"/>
        </a:xfrm>
        <a:prstGeom prst="rect">
          <a:avLst/>
        </a:prstGeom>
      </xdr:spPr>
    </xdr:pic>
    <xdr:clientData/>
  </xdr:twoCellAnchor>
  <xdr:twoCellAnchor editAs="oneCell">
    <xdr:from>
      <xdr:col>22</xdr:col>
      <xdr:colOff>299885</xdr:colOff>
      <xdr:row>50</xdr:row>
      <xdr:rowOff>149122</xdr:rowOff>
    </xdr:from>
    <xdr:to>
      <xdr:col>30</xdr:col>
      <xdr:colOff>52516</xdr:colOff>
      <xdr:row>65</xdr:row>
      <xdr:rowOff>108947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31BA433-B6A9-4A28-E830-B91AE98C0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11085" y="9039122"/>
          <a:ext cx="4629431" cy="2626825"/>
        </a:xfrm>
        <a:prstGeom prst="rect">
          <a:avLst/>
        </a:prstGeom>
      </xdr:spPr>
    </xdr:pic>
    <xdr:clientData/>
  </xdr:twoCellAnchor>
  <xdr:twoCellAnchor editAs="oneCell">
    <xdr:from>
      <xdr:col>22</xdr:col>
      <xdr:colOff>263014</xdr:colOff>
      <xdr:row>66</xdr:row>
      <xdr:rowOff>124542</xdr:rowOff>
    </xdr:from>
    <xdr:to>
      <xdr:col>29</xdr:col>
      <xdr:colOff>545990</xdr:colOff>
      <xdr:row>81</xdr:row>
      <xdr:rowOff>114850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514ABCB-C089-4D9A-14CF-AD4AD5B49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674214" y="11859342"/>
          <a:ext cx="4550176" cy="2657308"/>
        </a:xfrm>
        <a:prstGeom prst="rect">
          <a:avLst/>
        </a:prstGeom>
      </xdr:spPr>
    </xdr:pic>
    <xdr:clientData/>
  </xdr:twoCellAnchor>
  <xdr:twoCellAnchor editAs="oneCell">
    <xdr:from>
      <xdr:col>31</xdr:col>
      <xdr:colOff>213852</xdr:colOff>
      <xdr:row>33</xdr:row>
      <xdr:rowOff>136832</xdr:rowOff>
    </xdr:from>
    <xdr:to>
      <xdr:col>38</xdr:col>
      <xdr:colOff>527311</xdr:colOff>
      <xdr:row>48</xdr:row>
      <xdr:rowOff>84466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487389E-8867-1E8A-3B51-2B024AA8B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111452" y="6004232"/>
          <a:ext cx="4580659" cy="2614633"/>
        </a:xfrm>
        <a:prstGeom prst="rect">
          <a:avLst/>
        </a:prstGeom>
      </xdr:spPr>
    </xdr:pic>
    <xdr:clientData/>
  </xdr:twoCellAnchor>
  <xdr:twoCellAnchor editAs="oneCell">
    <xdr:from>
      <xdr:col>31</xdr:col>
      <xdr:colOff>108155</xdr:colOff>
      <xdr:row>51</xdr:row>
      <xdr:rowOff>8193</xdr:rowOff>
    </xdr:from>
    <xdr:to>
      <xdr:col>38</xdr:col>
      <xdr:colOff>465470</xdr:colOff>
      <xdr:row>65</xdr:row>
      <xdr:rowOff>145817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536E718-C8F5-6C69-C153-07F06A3DF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05755" y="9075993"/>
          <a:ext cx="4624515" cy="2626825"/>
        </a:xfrm>
        <a:prstGeom prst="rect">
          <a:avLst/>
        </a:prstGeom>
      </xdr:spPr>
    </xdr:pic>
    <xdr:clientData/>
  </xdr:twoCellAnchor>
  <xdr:twoCellAnchor editAs="oneCell">
    <xdr:from>
      <xdr:col>31</xdr:col>
      <xdr:colOff>349045</xdr:colOff>
      <xdr:row>67</xdr:row>
      <xdr:rowOff>20484</xdr:rowOff>
    </xdr:from>
    <xdr:to>
      <xdr:col>39</xdr:col>
      <xdr:colOff>22421</xdr:colOff>
      <xdr:row>82</xdr:row>
      <xdr:rowOff>10792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0D8F452-CEE3-B6DA-C20B-5B76E1DFB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246645" y="11933084"/>
          <a:ext cx="4550176" cy="2657308"/>
        </a:xfrm>
        <a:prstGeom prst="rect">
          <a:avLst/>
        </a:prstGeom>
      </xdr:spPr>
    </xdr:pic>
    <xdr:clientData/>
  </xdr:twoCellAnchor>
  <xdr:twoCellAnchor editAs="oneCell">
    <xdr:from>
      <xdr:col>31</xdr:col>
      <xdr:colOff>398207</xdr:colOff>
      <xdr:row>8</xdr:row>
      <xdr:rowOff>45064</xdr:rowOff>
    </xdr:from>
    <xdr:to>
      <xdr:col>39</xdr:col>
      <xdr:colOff>150838</xdr:colOff>
      <xdr:row>33</xdr:row>
      <xdr:rowOff>51265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CB97211-DE8F-2AB0-1F82-967F63013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295807" y="1467464"/>
          <a:ext cx="4629431" cy="4451201"/>
        </a:xfrm>
        <a:prstGeom prst="rect">
          <a:avLst/>
        </a:prstGeom>
      </xdr:spPr>
    </xdr:pic>
    <xdr:clientData/>
  </xdr:twoCellAnchor>
  <xdr:twoCellAnchor editAs="oneCell">
    <xdr:from>
      <xdr:col>41</xdr:col>
      <xdr:colOff>152400</xdr:colOff>
      <xdr:row>9</xdr:row>
      <xdr:rowOff>50800</xdr:rowOff>
    </xdr:from>
    <xdr:to>
      <xdr:col>48</xdr:col>
      <xdr:colOff>514631</xdr:colOff>
      <xdr:row>34</xdr:row>
      <xdr:rowOff>57001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2DA2C17-59D4-E987-597F-AE3E404DFF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146000" y="1651000"/>
          <a:ext cx="4629431" cy="4451201"/>
        </a:xfrm>
        <a:prstGeom prst="rect">
          <a:avLst/>
        </a:prstGeom>
      </xdr:spPr>
    </xdr:pic>
    <xdr:clientData/>
  </xdr:twoCellAnchor>
  <xdr:twoCellAnchor editAs="oneCell">
    <xdr:from>
      <xdr:col>41</xdr:col>
      <xdr:colOff>152400</xdr:colOff>
      <xdr:row>35</xdr:row>
      <xdr:rowOff>50800</xdr:rowOff>
    </xdr:from>
    <xdr:to>
      <xdr:col>48</xdr:col>
      <xdr:colOff>465859</xdr:colOff>
      <xdr:row>50</xdr:row>
      <xdr:rowOff>4987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854BBB66-3983-01D3-E64D-98B308E64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5146000" y="6273800"/>
          <a:ext cx="4580659" cy="2621187"/>
        </a:xfrm>
        <a:prstGeom prst="rect">
          <a:avLst/>
        </a:prstGeom>
      </xdr:spPr>
    </xdr:pic>
    <xdr:clientData/>
  </xdr:twoCellAnchor>
  <xdr:twoCellAnchor editAs="oneCell">
    <xdr:from>
      <xdr:col>41</xdr:col>
      <xdr:colOff>152400</xdr:colOff>
      <xdr:row>52</xdr:row>
      <xdr:rowOff>50800</xdr:rowOff>
    </xdr:from>
    <xdr:to>
      <xdr:col>48</xdr:col>
      <xdr:colOff>514631</xdr:colOff>
      <xdr:row>67</xdr:row>
      <xdr:rowOff>17181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FA51D00-9442-DC3D-63A8-CCDFD629C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5146000" y="9296400"/>
          <a:ext cx="4629431" cy="2633381"/>
        </a:xfrm>
        <a:prstGeom prst="rect">
          <a:avLst/>
        </a:prstGeom>
      </xdr:spPr>
    </xdr:pic>
    <xdr:clientData/>
  </xdr:twoCellAnchor>
  <xdr:twoCellAnchor editAs="oneCell">
    <xdr:from>
      <xdr:col>41</xdr:col>
      <xdr:colOff>250723</xdr:colOff>
      <xdr:row>69</xdr:row>
      <xdr:rowOff>45065</xdr:rowOff>
    </xdr:from>
    <xdr:to>
      <xdr:col>48</xdr:col>
      <xdr:colOff>533699</xdr:colOff>
      <xdr:row>84</xdr:row>
      <xdr:rowOff>35373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9773624-5A30-A6A0-1B51-C9CA779376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5244323" y="12313265"/>
          <a:ext cx="4550176" cy="2657308"/>
        </a:xfrm>
        <a:prstGeom prst="rect">
          <a:avLst/>
        </a:prstGeom>
      </xdr:spPr>
    </xdr:pic>
    <xdr:clientData/>
  </xdr:twoCellAnchor>
  <xdr:twoCellAnchor editAs="oneCell">
    <xdr:from>
      <xdr:col>12</xdr:col>
      <xdr:colOff>574431</xdr:colOff>
      <xdr:row>7</xdr:row>
      <xdr:rowOff>82060</xdr:rowOff>
    </xdr:from>
    <xdr:to>
      <xdr:col>20</xdr:col>
      <xdr:colOff>349282</xdr:colOff>
      <xdr:row>33</xdr:row>
      <xdr:rowOff>64193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AC968F85-CBB7-4AF5-92A1-9868BCDD1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889631" y="1699845"/>
          <a:ext cx="4651651" cy="4858933"/>
        </a:xfrm>
        <a:prstGeom prst="rect">
          <a:avLst/>
        </a:prstGeom>
      </xdr:spPr>
    </xdr:pic>
    <xdr:clientData/>
  </xdr:twoCellAnchor>
  <xdr:twoCellAnchor editAs="oneCell">
    <xdr:from>
      <xdr:col>13</xdr:col>
      <xdr:colOff>222739</xdr:colOff>
      <xdr:row>34</xdr:row>
      <xdr:rowOff>117231</xdr:rowOff>
    </xdr:from>
    <xdr:to>
      <xdr:col>20</xdr:col>
      <xdr:colOff>527935</xdr:colOff>
      <xdr:row>49</xdr:row>
      <xdr:rowOff>71517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33672AE-FF6B-FD28-B85E-55C429553F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147539" y="6799385"/>
          <a:ext cx="4572396" cy="2767824"/>
        </a:xfrm>
        <a:prstGeom prst="rect">
          <a:avLst/>
        </a:prstGeom>
      </xdr:spPr>
    </xdr:pic>
    <xdr:clientData/>
  </xdr:twoCellAnchor>
  <xdr:twoCellAnchor editAs="oneCell">
    <xdr:from>
      <xdr:col>13</xdr:col>
      <xdr:colOff>222738</xdr:colOff>
      <xdr:row>51</xdr:row>
      <xdr:rowOff>175846</xdr:rowOff>
    </xdr:from>
    <xdr:to>
      <xdr:col>20</xdr:col>
      <xdr:colOff>576707</xdr:colOff>
      <xdr:row>66</xdr:row>
      <xdr:rowOff>136228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18D56B1-024F-9DEB-FA63-795676746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147538" y="10046677"/>
          <a:ext cx="4621169" cy="2773920"/>
        </a:xfrm>
        <a:prstGeom prst="rect">
          <a:avLst/>
        </a:prstGeom>
      </xdr:spPr>
    </xdr:pic>
    <xdr:clientData/>
  </xdr:twoCellAnchor>
  <xdr:twoCellAnchor editAs="oneCell">
    <xdr:from>
      <xdr:col>13</xdr:col>
      <xdr:colOff>468923</xdr:colOff>
      <xdr:row>68</xdr:row>
      <xdr:rowOff>140676</xdr:rowOff>
    </xdr:from>
    <xdr:to>
      <xdr:col>21</xdr:col>
      <xdr:colOff>140133</xdr:colOff>
      <xdr:row>83</xdr:row>
      <xdr:rowOff>137638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03DC7E4-2A2E-1FC4-76AA-996F02B8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393723" y="13200184"/>
          <a:ext cx="4548010" cy="2810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1048260</xdr:colOff>
      <xdr:row>43</xdr:row>
      <xdr:rowOff>131122</xdr:rowOff>
    </xdr:from>
    <xdr:to>
      <xdr:col>41</xdr:col>
      <xdr:colOff>361366</xdr:colOff>
      <xdr:row>58</xdr:row>
      <xdr:rowOff>54206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F48E5DA-59AA-08FB-D4EF-7B0E3DBE0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1086255</xdr:colOff>
      <xdr:row>8</xdr:row>
      <xdr:rowOff>10539</xdr:rowOff>
    </xdr:from>
    <xdr:to>
      <xdr:col>18</xdr:col>
      <xdr:colOff>64851</xdr:colOff>
      <xdr:row>22</xdr:row>
      <xdr:rowOff>29994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03D7D8-7FF8-5FA4-75C1-1AA707470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462062</xdr:colOff>
      <xdr:row>1</xdr:row>
      <xdr:rowOff>8106</xdr:rowOff>
    </xdr:from>
    <xdr:to>
      <xdr:col>27</xdr:col>
      <xdr:colOff>243191</xdr:colOff>
      <xdr:row>27</xdr:row>
      <xdr:rowOff>121596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2D7A4B-460D-0D51-978C-B74FFE5D8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265006</xdr:colOff>
      <xdr:row>21</xdr:row>
      <xdr:rowOff>17493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55D098-62A1-4C04-829A-AC05EBCD8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69505</xdr:colOff>
      <xdr:row>22</xdr:row>
      <xdr:rowOff>83520</xdr:rowOff>
    </xdr:from>
    <xdr:to>
      <xdr:col>17</xdr:col>
      <xdr:colOff>355389</xdr:colOff>
      <xdr:row>36</xdr:row>
      <xdr:rowOff>177475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CE2320-D4F0-47AF-8B02-A0ACC8094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113968</xdr:colOff>
      <xdr:row>24</xdr:row>
      <xdr:rowOff>169353</xdr:rowOff>
    </xdr:from>
    <xdr:to>
      <xdr:col>7</xdr:col>
      <xdr:colOff>394327</xdr:colOff>
      <xdr:row>51</xdr:row>
      <xdr:rowOff>33171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629B99-91A4-40E2-8F87-37963251C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447052</xdr:colOff>
      <xdr:row>4</xdr:row>
      <xdr:rowOff>32447</xdr:rowOff>
    </xdr:from>
    <xdr:to>
      <xdr:col>17</xdr:col>
      <xdr:colOff>75591</xdr:colOff>
      <xdr:row>18</xdr:row>
      <xdr:rowOff>117785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42F6B3-1BA4-4314-8AE8-D8ADFC516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442188</xdr:colOff>
      <xdr:row>39</xdr:row>
      <xdr:rowOff>157082</xdr:rowOff>
    </xdr:from>
    <xdr:to>
      <xdr:col>21</xdr:col>
      <xdr:colOff>45226</xdr:colOff>
      <xdr:row>54</xdr:row>
      <xdr:rowOff>101003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27E526-08D3-4E70-94A8-3C902A54D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188718</xdr:colOff>
      <xdr:row>23</xdr:row>
      <xdr:rowOff>142824</xdr:rowOff>
    </xdr:from>
    <xdr:to>
      <xdr:col>27</xdr:col>
      <xdr:colOff>414071</xdr:colOff>
      <xdr:row>38</xdr:row>
      <xdr:rowOff>160518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A83FA8-BCB4-4BB3-B445-6D341FB48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130026</xdr:colOff>
      <xdr:row>6</xdr:row>
      <xdr:rowOff>7272</xdr:rowOff>
    </xdr:from>
    <xdr:to>
      <xdr:col>27</xdr:col>
      <xdr:colOff>357761</xdr:colOff>
      <xdr:row>21</xdr:row>
      <xdr:rowOff>24965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95E3BF-8518-4CA9-8F3E-EAFA19710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</xdr:col>
      <xdr:colOff>0</xdr:colOff>
      <xdr:row>60</xdr:row>
      <xdr:rowOff>0</xdr:rowOff>
    </xdr:from>
    <xdr:to>
      <xdr:col>9</xdr:col>
      <xdr:colOff>291748</xdr:colOff>
      <xdr:row>86</xdr:row>
      <xdr:rowOff>59135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68C3BEA-AC64-15C7-2E95-CD1DCC7B1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10849" y="11273425"/>
          <a:ext cx="4529721" cy="4944285"/>
        </a:xfrm>
        <a:prstGeom prst="rect">
          <a:avLst/>
        </a:prstGeom>
      </xdr:spPr>
    </xdr:pic>
    <xdr:clientData/>
  </xdr:twoCellAnchor>
  <xdr:twoCellAnchor editAs="oneCell">
    <xdr:from>
      <xdr:col>11</xdr:col>
      <xdr:colOff>292275</xdr:colOff>
      <xdr:row>59</xdr:row>
      <xdr:rowOff>146136</xdr:rowOff>
    </xdr:from>
    <xdr:to>
      <xdr:col>18</xdr:col>
      <xdr:colOff>584023</xdr:colOff>
      <xdr:row>86</xdr:row>
      <xdr:rowOff>17380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59BE0B6-FBDB-C972-D823-6C613DB576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951946" y="11231670"/>
          <a:ext cx="4529721" cy="4944285"/>
        </a:xfrm>
        <a:prstGeom prst="rect">
          <a:avLst/>
        </a:prstGeom>
      </xdr:spPr>
    </xdr:pic>
    <xdr:clientData/>
  </xdr:twoCellAnchor>
  <xdr:twoCellAnchor editAs="oneCell">
    <xdr:from>
      <xdr:col>20</xdr:col>
      <xdr:colOff>156575</xdr:colOff>
      <xdr:row>59</xdr:row>
      <xdr:rowOff>52192</xdr:rowOff>
    </xdr:from>
    <xdr:to>
      <xdr:col>27</xdr:col>
      <xdr:colOff>448323</xdr:colOff>
      <xdr:row>85</xdr:row>
      <xdr:rowOff>111326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659BEFA-EF51-7978-734E-BB79054CD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265068" y="11137726"/>
          <a:ext cx="4529721" cy="4944285"/>
        </a:xfrm>
        <a:prstGeom prst="rect">
          <a:avLst/>
        </a:prstGeom>
      </xdr:spPr>
    </xdr:pic>
    <xdr:clientData/>
  </xdr:twoCellAnchor>
  <xdr:twoCellAnchor editAs="oneCell">
    <xdr:from>
      <xdr:col>29</xdr:col>
      <xdr:colOff>52192</xdr:colOff>
      <xdr:row>59</xdr:row>
      <xdr:rowOff>156576</xdr:rowOff>
    </xdr:from>
    <xdr:to>
      <xdr:col>36</xdr:col>
      <xdr:colOff>343940</xdr:colOff>
      <xdr:row>86</xdr:row>
      <xdr:rowOff>27820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A6AAA9B-AADC-CD2B-4DBA-4EA462175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609507" y="11242110"/>
          <a:ext cx="4529721" cy="4944285"/>
        </a:xfrm>
        <a:prstGeom prst="rect">
          <a:avLst/>
        </a:prstGeom>
      </xdr:spPr>
    </xdr:pic>
    <xdr:clientData/>
  </xdr:twoCellAnchor>
  <xdr:twoCellAnchor editAs="oneCell">
    <xdr:from>
      <xdr:col>2</xdr:col>
      <xdr:colOff>64394</xdr:colOff>
      <xdr:row>90</xdr:row>
      <xdr:rowOff>21465</xdr:rowOff>
    </xdr:from>
    <xdr:to>
      <xdr:col>9</xdr:col>
      <xdr:colOff>354565</xdr:colOff>
      <xdr:row>116</xdr:row>
      <xdr:rowOff>81810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F0FACC2-1879-C4BA-6092-6EA493DD30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87887" y="16442028"/>
          <a:ext cx="4572396" cy="4804064"/>
        </a:xfrm>
        <a:prstGeom prst="rect">
          <a:avLst/>
        </a:prstGeom>
      </xdr:spPr>
    </xdr:pic>
    <xdr:clientData/>
  </xdr:twoCellAnchor>
  <xdr:twoCellAnchor editAs="oneCell">
    <xdr:from>
      <xdr:col>11</xdr:col>
      <xdr:colOff>429295</xdr:colOff>
      <xdr:row>90</xdr:row>
      <xdr:rowOff>10733</xdr:rowOff>
    </xdr:from>
    <xdr:to>
      <xdr:col>19</xdr:col>
      <xdr:colOff>107719</xdr:colOff>
      <xdr:row>116</xdr:row>
      <xdr:rowOff>71078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128B39D-49BF-09E0-C2E7-0634C9F134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58506" y="16431296"/>
          <a:ext cx="4572396" cy="4804064"/>
        </a:xfrm>
        <a:prstGeom prst="rect">
          <a:avLst/>
        </a:prstGeom>
      </xdr:spPr>
    </xdr:pic>
    <xdr:clientData/>
  </xdr:twoCellAnchor>
  <xdr:twoCellAnchor editAs="oneCell">
    <xdr:from>
      <xdr:col>20</xdr:col>
      <xdr:colOff>364901</xdr:colOff>
      <xdr:row>89</xdr:row>
      <xdr:rowOff>150253</xdr:rowOff>
    </xdr:from>
    <xdr:to>
      <xdr:col>28</xdr:col>
      <xdr:colOff>43326</xdr:colOff>
      <xdr:row>116</xdr:row>
      <xdr:rowOff>28148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B5D7E9A-9FA5-966A-93D1-17DC0F08E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599831" y="16388366"/>
          <a:ext cx="4572396" cy="4804064"/>
        </a:xfrm>
        <a:prstGeom prst="rect">
          <a:avLst/>
        </a:prstGeom>
      </xdr:spPr>
    </xdr:pic>
    <xdr:clientData/>
  </xdr:twoCellAnchor>
  <xdr:twoCellAnchor editAs="oneCell">
    <xdr:from>
      <xdr:col>29</xdr:col>
      <xdr:colOff>279042</xdr:colOff>
      <xdr:row>89</xdr:row>
      <xdr:rowOff>150253</xdr:rowOff>
    </xdr:from>
    <xdr:to>
      <xdr:col>36</xdr:col>
      <xdr:colOff>569213</xdr:colOff>
      <xdr:row>116</xdr:row>
      <xdr:rowOff>28148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AD9F78C-F994-810F-9B1C-2C8610CA8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019690" y="16388366"/>
          <a:ext cx="4572396" cy="48040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8B208-37F6-4904-9B48-4B104ABAE3B7}">
  <dimension ref="O6:AV8"/>
  <sheetViews>
    <sheetView topLeftCell="E5" zoomScale="46" zoomScaleNormal="174" workbookViewId="0">
      <selection activeCell="AZ49" sqref="AZ49"/>
    </sheetView>
  </sheetViews>
  <sheetFormatPr defaultRowHeight="14.4" x14ac:dyDescent="0.3"/>
  <sheetData>
    <row r="6" spans="15:48" ht="38.4" x14ac:dyDescent="0.7">
      <c r="O6" s="8" t="s">
        <v>26</v>
      </c>
      <c r="P6" s="8"/>
      <c r="Q6" s="8"/>
      <c r="R6" s="8"/>
      <c r="S6" s="8"/>
      <c r="T6" s="8"/>
      <c r="U6" s="8"/>
      <c r="Z6" s="8" t="s">
        <v>23</v>
      </c>
      <c r="AA6" s="8"/>
      <c r="AB6" s="8"/>
      <c r="AC6" s="8"/>
      <c r="AD6" s="8"/>
      <c r="AE6" s="8"/>
      <c r="AF6" s="8"/>
      <c r="AJ6" s="8" t="s">
        <v>24</v>
      </c>
      <c r="AK6" s="8"/>
      <c r="AL6" s="8"/>
      <c r="AM6" s="8"/>
      <c r="AN6" s="8"/>
      <c r="AO6" s="8"/>
      <c r="AP6" s="8"/>
      <c r="AQ6" s="7"/>
      <c r="AR6" s="7"/>
      <c r="AS6" s="7"/>
      <c r="AT6" s="7"/>
      <c r="AU6" s="7" t="s">
        <v>25</v>
      </c>
      <c r="AV6" s="7"/>
    </row>
    <row r="7" spans="15:48" ht="14.4" customHeight="1" x14ac:dyDescent="0.7">
      <c r="O7" s="8"/>
      <c r="P7" s="8"/>
      <c r="Q7" s="8"/>
      <c r="R7" s="8"/>
      <c r="S7" s="8"/>
      <c r="T7" s="8"/>
      <c r="U7" s="8"/>
      <c r="Z7" s="8"/>
      <c r="AA7" s="8"/>
      <c r="AB7" s="8"/>
      <c r="AC7" s="8"/>
      <c r="AD7" s="8"/>
      <c r="AE7" s="8"/>
      <c r="AF7" s="8"/>
      <c r="AJ7" s="8"/>
      <c r="AK7" s="8"/>
      <c r="AL7" s="8"/>
      <c r="AM7" s="8"/>
      <c r="AN7" s="8"/>
      <c r="AO7" s="8"/>
      <c r="AP7" s="8"/>
      <c r="AQ7" s="7"/>
      <c r="AR7" s="7"/>
      <c r="AS7" s="7"/>
      <c r="AT7" s="7"/>
      <c r="AU7" s="7"/>
      <c r="AV7" s="7"/>
    </row>
    <row r="8" spans="15:48" ht="14.4" customHeight="1" x14ac:dyDescent="0.3"/>
  </sheetData>
  <mergeCells count="3">
    <mergeCell ref="Z6:AF7"/>
    <mergeCell ref="AJ6:AP7"/>
    <mergeCell ref="O6:U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4E303-EB57-4EAB-9C71-0C349D584DD8}">
  <sheetPr codeName="Sheet3"/>
  <dimension ref="A1:AJ173"/>
  <sheetViews>
    <sheetView tabSelected="1" topLeftCell="A85" zoomScale="70" zoomScaleNormal="100" workbookViewId="0">
      <selection activeCell="K73" sqref="K73"/>
    </sheetView>
  </sheetViews>
  <sheetFormatPr defaultRowHeight="14.4" x14ac:dyDescent="0.3"/>
  <cols>
    <col min="4" max="4" width="12.33203125" style="12" customWidth="1"/>
    <col min="5" max="6" width="8.88671875" style="12"/>
    <col min="7" max="7" width="14" style="12" customWidth="1"/>
    <col min="8" max="8" width="15.44140625" style="12" customWidth="1"/>
    <col min="10" max="11" width="16.44140625" customWidth="1"/>
    <col min="12" max="17" width="8.88671875" customWidth="1"/>
    <col min="18" max="18" width="11.88671875" customWidth="1"/>
    <col min="19" max="21" width="8.88671875" customWidth="1"/>
    <col min="22" max="27" width="9" bestFit="1" customWidth="1"/>
    <col min="28" max="28" width="12" bestFit="1" customWidth="1"/>
    <col min="29" max="30" width="8.88671875" customWidth="1"/>
    <col min="31" max="31" width="9" customWidth="1"/>
    <col min="32" max="34" width="17.44140625" customWidth="1"/>
    <col min="36" max="36" width="9" bestFit="1" customWidth="1"/>
  </cols>
  <sheetData>
    <row r="1" spans="1:36" x14ac:dyDescent="0.3">
      <c r="G1" s="9" t="s">
        <v>20</v>
      </c>
      <c r="H1" s="9"/>
      <c r="I1" s="9"/>
      <c r="J1" s="9"/>
      <c r="K1" s="6"/>
      <c r="M1" s="9" t="s">
        <v>21</v>
      </c>
      <c r="N1" s="9"/>
      <c r="O1" s="9"/>
      <c r="P1" s="9"/>
      <c r="Q1" s="9"/>
      <c r="R1" s="9"/>
      <c r="S1" s="9"/>
      <c r="V1" s="9" t="s">
        <v>22</v>
      </c>
      <c r="W1" s="9"/>
      <c r="X1" s="9"/>
      <c r="Y1" s="9"/>
      <c r="Z1" s="9"/>
      <c r="AA1" s="9"/>
      <c r="AB1" s="9"/>
    </row>
    <row r="2" spans="1:36" x14ac:dyDescent="0.3">
      <c r="C2" t="s">
        <v>34</v>
      </c>
      <c r="D2" s="12" t="s">
        <v>9</v>
      </c>
      <c r="E2" s="12" t="s">
        <v>33</v>
      </c>
      <c r="G2" s="13" t="s">
        <v>31</v>
      </c>
      <c r="H2" s="13" t="s">
        <v>32</v>
      </c>
      <c r="I2" s="3" t="s">
        <v>13</v>
      </c>
      <c r="J2" s="3" t="s">
        <v>14</v>
      </c>
      <c r="K2" s="3"/>
      <c r="L2" s="3"/>
      <c r="M2" s="3" t="s">
        <v>10</v>
      </c>
      <c r="N2" s="3" t="s">
        <v>11</v>
      </c>
      <c r="O2" s="3" t="s">
        <v>18</v>
      </c>
      <c r="P2" s="3" t="s">
        <v>19</v>
      </c>
      <c r="Q2" s="3" t="s">
        <v>8</v>
      </c>
      <c r="R2" s="3" t="s">
        <v>6</v>
      </c>
      <c r="S2" s="3" t="s">
        <v>15</v>
      </c>
      <c r="T2" s="3"/>
      <c r="U2" s="3"/>
      <c r="V2" s="3" t="s">
        <v>10</v>
      </c>
      <c r="W2" s="3" t="s">
        <v>11</v>
      </c>
      <c r="X2" s="3" t="s">
        <v>18</v>
      </c>
      <c r="Y2" s="3" t="s">
        <v>19</v>
      </c>
      <c r="Z2" s="3" t="s">
        <v>8</v>
      </c>
      <c r="AA2" s="3" t="s">
        <v>6</v>
      </c>
      <c r="AB2" s="3" t="s">
        <v>15</v>
      </c>
      <c r="AC2" s="3"/>
      <c r="AD2" s="3"/>
      <c r="AE2" s="3"/>
      <c r="AF2" s="3" t="s">
        <v>12</v>
      </c>
      <c r="AG2" s="3" t="s">
        <v>16</v>
      </c>
      <c r="AH2" s="3" t="s">
        <v>17</v>
      </c>
    </row>
    <row r="3" spans="1:36" x14ac:dyDescent="0.3">
      <c r="A3">
        <v>0</v>
      </c>
      <c r="C3" s="10">
        <v>2953.4061431884702</v>
      </c>
      <c r="D3" s="12">
        <v>10511.3656044006</v>
      </c>
      <c r="E3" s="12">
        <v>1461.52257919311</v>
      </c>
      <c r="G3" s="12">
        <f>(((D3-$D$3)/COS(ATAN2($C$173-$C$3,$D$173-$D$3))))/10</f>
        <v>0</v>
      </c>
      <c r="H3" s="12">
        <f>E3</f>
        <v>1461.52257919311</v>
      </c>
      <c r="I3" s="12">
        <f>(SQRT((G4-G3)^2 + (H4-H3)^2)/$AJ$3)</f>
        <v>23827.130206953916</v>
      </c>
      <c r="J3">
        <f>DEGREES(ATAN((H4-H3)/(G4-G3)))</f>
        <v>46.63076105011325</v>
      </c>
      <c r="M3">
        <v>0.83526315789473693</v>
      </c>
      <c r="N3">
        <v>2.0613157894736842</v>
      </c>
      <c r="Q3">
        <f>(SQRT((M4-M3)^2 + (N4-N3)^2)/$AJ$3)</f>
        <v>287.83948110649538</v>
      </c>
      <c r="R3">
        <f>ATAN((N4-N3)/(M4-M3))</f>
        <v>0.57437797592967921</v>
      </c>
      <c r="V3">
        <v>0.83526315789473693</v>
      </c>
      <c r="W3">
        <v>2.0613157894736842</v>
      </c>
      <c r="Z3">
        <f>(SQRT((V4-V3)^2 + (W4-W3)^2)/$AJ$3)</f>
        <v>287.83948110649538</v>
      </c>
      <c r="AA3">
        <f>ATAN((W4-W3)/(V4-V3))</f>
        <v>0.57437797592967921</v>
      </c>
      <c r="AI3" t="s">
        <v>0</v>
      </c>
      <c r="AJ3" s="1">
        <f>1/90</f>
        <v>1.1111111111111112E-2</v>
      </c>
    </row>
    <row r="4" spans="1:36" ht="15" thickBot="1" x14ac:dyDescent="0.35">
      <c r="A4" s="12">
        <f>A3+1/90</f>
        <v>1.1111111111111112E-2</v>
      </c>
      <c r="B4" s="1"/>
      <c r="C4" s="10">
        <v>2942.4441337585399</v>
      </c>
      <c r="D4" s="12">
        <v>10352.3470878601</v>
      </c>
      <c r="E4" s="12">
        <v>1653.9778709411601</v>
      </c>
      <c r="G4" s="12">
        <f t="shared" ref="G4:G67" si="0">(((D4-$D$3)/COS(ATAN2($C$173-$C$3,$D$173-$D$3))))/10</f>
        <v>181.80029587242376</v>
      </c>
      <c r="H4" s="12">
        <f t="shared" ref="H4:H67" si="1">E4</f>
        <v>1653.9778709411601</v>
      </c>
      <c r="I4">
        <f t="shared" ref="I4:I67" si="2">(SQRT((G5-G4)^2 + (H5-H4)^2)/$AJ$3)</f>
        <v>21986.533277192892</v>
      </c>
      <c r="J4">
        <f t="shared" ref="J4:J67" si="3">DEGREES(ATAN((H5-H4)/(G5-G4)))</f>
        <v>47.059790918670465</v>
      </c>
      <c r="M4">
        <v>3.5202631578947372</v>
      </c>
      <c r="N4">
        <v>3.7989473684210524</v>
      </c>
      <c r="O4">
        <f>((-(0.5*$AJ$7*$AJ$5*(Q3^2)*((PI()*$AJ$8^2)/4)) *COS(R3)) * ($AJ$3/$AJ$6)) + (Q3*COS(R3))</f>
        <v>50.727284835902452</v>
      </c>
      <c r="P4">
        <f>((((PI()* $AJ$8^3 * $AJ$4)/6 * ($AJ$5 - $AJ$9)) - (0.5* $AJ$7 * $AJ$5 * Q3^2) * ((PI() * $AJ$8^2)/4) * SIN(R3)) * ($AJ$3/$AJ$6)) + Q3*SIN(R3)</f>
        <v>32.383309040958778</v>
      </c>
      <c r="Q4">
        <f>SQRT(O4^2 + P4^2)</f>
        <v>60.182523470398131</v>
      </c>
      <c r="R4">
        <f>ATAN(P4/O4)</f>
        <v>0.56816343287208348</v>
      </c>
      <c r="V4">
        <v>3.5202631578947372</v>
      </c>
      <c r="W4">
        <v>3.7989473684210524</v>
      </c>
      <c r="X4">
        <f>((-(0.5*AG4*$AJ$5*(Z3^2)*((PI()*$AJ$8^2)/4)) *COS(AA3)) * ($AJ$3/$AJ$6)) + (Z3*COS(AA3))</f>
        <v>64.15088301645855</v>
      </c>
      <c r="Y4">
        <f>((((PI()* $AJ$8^3 * $AJ$4)/6 * ($AJ$5 - $AJ$9)) - (0.5* AH4 * $AJ$5 * Z3^2) * ((PI() * $AJ$8^2)/4) * SIN(AA3)) * ($AJ$3/$AJ$6)) + Z3*SIN(AA3)</f>
        <v>44.682142018561223</v>
      </c>
      <c r="Z4">
        <f>SQRT(X4^2 + Y4^2)</f>
        <v>78.178191378147304</v>
      </c>
      <c r="AA4">
        <f>ATAN(Y4/X4)</f>
        <v>0.6083841486867051</v>
      </c>
      <c r="AF4" s="4">
        <f>SQRT(AG4^2+AH4^2)</f>
        <v>0.7748592727635516</v>
      </c>
      <c r="AG4">
        <v>0.556588051367916</v>
      </c>
      <c r="AH4">
        <v>0.53908870667277575</v>
      </c>
      <c r="AI4" t="s">
        <v>1</v>
      </c>
      <c r="AJ4">
        <v>9.81</v>
      </c>
    </row>
    <row r="5" spans="1:36" ht="15" thickBot="1" x14ac:dyDescent="0.35">
      <c r="A5" s="12">
        <f t="shared" ref="A5:A68" si="4">A4+1/90</f>
        <v>2.2222222222222223E-2</v>
      </c>
      <c r="C5" s="10">
        <v>2932.38430023193</v>
      </c>
      <c r="D5" s="12">
        <v>10206.779670715299</v>
      </c>
      <c r="E5" s="12">
        <v>1832.8175544738699</v>
      </c>
      <c r="G5" s="12">
        <f t="shared" si="0"/>
        <v>348.2224213081696</v>
      </c>
      <c r="H5" s="12">
        <f t="shared" si="1"/>
        <v>1832.8175544738699</v>
      </c>
      <c r="I5">
        <f t="shared" si="2"/>
        <v>20331.179775991171</v>
      </c>
      <c r="J5">
        <f t="shared" si="3"/>
        <v>48.371051553386941</v>
      </c>
      <c r="M5">
        <f>(Q4*COS(R4)*$AJ$3) + M4</f>
        <v>4.0838996560714307</v>
      </c>
      <c r="N5">
        <f>(Q4*SIN(R4)*$AJ$3) + N4</f>
        <v>4.1587619133205944</v>
      </c>
      <c r="O5">
        <f t="shared" ref="O5:O17" si="5">((-(0.5*$AJ$7*$AJ$5*(Q4^2)*((PI()*$AJ$8^2)/4)) *COS(R4)) * ($AJ$3/$AJ$6)) + (Q4*COS(R4))</f>
        <v>42.347508043518644</v>
      </c>
      <c r="P5">
        <f t="shared" ref="P5:P17" si="6">((((PI()* $AJ$8^3 * $AJ$4)/6 * ($AJ$5 - $AJ$9)) - (0.5* $AJ$7 * $AJ$5 * Q4^2) * ((PI() * $AJ$8^2)/4) * SIN(R4)) * ($AJ$3/$AJ$6)) + Q4*SIN(R4)</f>
        <v>26.58833054550168</v>
      </c>
      <c r="Q5">
        <f t="shared" ref="Q5:Q17" si="7">SQRT(O5^2 + P5^2)</f>
        <v>50.002507524050571</v>
      </c>
      <c r="R5">
        <f t="shared" ref="R5:R17" si="8">ATAN(P5/O5)</f>
        <v>0.560653710441263</v>
      </c>
      <c r="S5">
        <f t="shared" ref="S5:S26" si="9">(G5-M5)^2 + (H5-N5)^2</f>
        <v>3462424.3016938977</v>
      </c>
      <c r="V5">
        <f>(Z4*COS(AA4)*$AJ$3) + V4</f>
        <v>4.2330507469664989</v>
      </c>
      <c r="W5">
        <f>(Z4*SIN(AA4)*$AJ$3) + W4</f>
        <v>4.2954156130717331</v>
      </c>
      <c r="X5">
        <f>((-(0.5*AG5*$AJ$5*(Z4^2)*((PI()*$AJ$8^2)/4)) *COS(AA4)) * ($AJ$3/$AJ$6)) + (Z4*COS(AA4))</f>
        <v>47.773334311988968</v>
      </c>
      <c r="Y5">
        <f>((((PI()* $AJ$8^3 * $AJ$4)/6 * ($AJ$5 - $AJ$9)) - (0.5* AH5 * $AJ$5 * Z4^2) * ((PI() * $AJ$8^2)/4) * SIN(AA4)) * ($AJ$3/$AJ$6)) + Z4*SIN(AA4)</f>
        <v>29.662601927760534</v>
      </c>
      <c r="Z5">
        <f t="shared" ref="Z5:Z26" si="10">SQRT(X5^2 + Y5^2)</f>
        <v>56.23309901125711</v>
      </c>
      <c r="AA5">
        <f t="shared" ref="AA5:AA26" si="11">ATAN(Y5/X5)</f>
        <v>0.55564766120067843</v>
      </c>
      <c r="AB5">
        <f>(G5-V5)^2 + (H5-W5)^2</f>
        <v>3461821.8993631606</v>
      </c>
      <c r="AF5" s="4">
        <f t="shared" ref="AF5:AF26" si="12">SQRT(AG5^2+AH5^2)</f>
        <v>1.1555883275468417</v>
      </c>
      <c r="AG5">
        <v>0.71225496692167634</v>
      </c>
      <c r="AH5">
        <v>0.90998749708878335</v>
      </c>
      <c r="AI5" t="s">
        <v>2</v>
      </c>
      <c r="AJ5">
        <v>1.18</v>
      </c>
    </row>
    <row r="6" spans="1:36" ht="15" thickBot="1" x14ac:dyDescent="0.35">
      <c r="A6" s="12">
        <f t="shared" si="4"/>
        <v>3.3333333333333333E-2</v>
      </c>
      <c r="B6" s="1"/>
      <c r="C6" s="10">
        <v>2921.84572219848</v>
      </c>
      <c r="D6" s="12">
        <v>10075.517368316599</v>
      </c>
      <c r="E6" s="12">
        <v>2001.6708374023401</v>
      </c>
      <c r="G6" s="12">
        <f t="shared" si="0"/>
        <v>498.29001049298904</v>
      </c>
      <c r="H6" s="12">
        <f t="shared" si="1"/>
        <v>2001.6708374023401</v>
      </c>
      <c r="I6">
        <f t="shared" si="2"/>
        <v>19060.181825436634</v>
      </c>
      <c r="J6">
        <f t="shared" si="3"/>
        <v>49.595346552368383</v>
      </c>
      <c r="M6">
        <f t="shared" ref="M6:M26" si="13">(Q5*COS(R5)*$AJ$3) + M5</f>
        <v>4.554427523221638</v>
      </c>
      <c r="N6">
        <f t="shared" ref="N6:N26" si="14">(Q5*SIN(R5)*$AJ$3) + N5</f>
        <v>4.4541878082706132</v>
      </c>
      <c r="O6">
        <f t="shared" si="5"/>
        <v>36.535314302510571</v>
      </c>
      <c r="P6">
        <f t="shared" si="6"/>
        <v>22.493590803726789</v>
      </c>
      <c r="Q6">
        <f t="shared" si="7"/>
        <v>42.904438213647964</v>
      </c>
      <c r="R6">
        <f t="shared" si="8"/>
        <v>0.5518598449900326</v>
      </c>
      <c r="S6">
        <f t="shared" si="9"/>
        <v>4232649.1713062562</v>
      </c>
      <c r="V6">
        <f t="shared" ref="V6:V26" si="15">(Z5*COS(AA5)*$AJ$3) + V5</f>
        <v>4.7638655726552654</v>
      </c>
      <c r="W6">
        <f t="shared" ref="W6:W26" si="16">(Z5*SIN(AA5)*$AJ$3) + W5</f>
        <v>4.6250000789357388</v>
      </c>
      <c r="X6">
        <f t="shared" ref="X6:X26" si="17">((-(0.5*AG6*$AJ$5*(Z5^2)*((PI()*$AJ$8^2)/4)) *COS(AA5)) * ($AJ$3/$AJ$6)) + (Z5*COS(AA5))</f>
        <v>39.377269073342667</v>
      </c>
      <c r="Y6">
        <f t="shared" ref="Y6:Y26" si="18">((((PI()* $AJ$8^3 * $AJ$4)/6 * ($AJ$5 - $AJ$9)) - (0.5* AH6 * $AJ$5 * Z5^2) * ((PI() * $AJ$8^2)/4) * SIN(AA5)) * ($AJ$3/$AJ$6)) + Z5*SIN(AA5)</f>
        <v>22.762230097561005</v>
      </c>
      <c r="Z6">
        <f t="shared" si="10"/>
        <v>45.482836748478441</v>
      </c>
      <c r="AA6">
        <f t="shared" si="11"/>
        <v>0.52412721615830127</v>
      </c>
      <c r="AB6">
        <f>(G6-V6)^2 + (H6-W6)^2</f>
        <v>4231760.1320906635</v>
      </c>
      <c r="AF6" s="4">
        <f t="shared" si="12"/>
        <v>1.0849289518007101</v>
      </c>
      <c r="AG6">
        <v>0.68166826684856618</v>
      </c>
      <c r="AH6">
        <v>0.84403744255042368</v>
      </c>
      <c r="AI6" t="s">
        <v>7</v>
      </c>
      <c r="AJ6">
        <f>5.12/1000</f>
        <v>5.1200000000000004E-3</v>
      </c>
    </row>
    <row r="7" spans="1:36" ht="15" thickBot="1" x14ac:dyDescent="0.35">
      <c r="A7" s="12">
        <f t="shared" si="4"/>
        <v>4.4444444444444446E-2</v>
      </c>
      <c r="C7" s="10">
        <v>2911.8488311767501</v>
      </c>
      <c r="D7" s="12">
        <v>9955.4473876953107</v>
      </c>
      <c r="E7" s="12">
        <v>2162.9381179809502</v>
      </c>
      <c r="G7" s="12">
        <f t="shared" si="0"/>
        <v>635.56181051501335</v>
      </c>
      <c r="H7" s="12">
        <f t="shared" si="1"/>
        <v>2162.9381179809502</v>
      </c>
      <c r="I7">
        <f t="shared" si="2"/>
        <v>19230.045162770879</v>
      </c>
      <c r="J7">
        <f t="shared" si="3"/>
        <v>45.041376796695722</v>
      </c>
      <c r="M7">
        <f t="shared" si="13"/>
        <v>4.9603754599162002</v>
      </c>
      <c r="N7">
        <f t="shared" si="14"/>
        <v>4.7041165949786885</v>
      </c>
      <c r="O7">
        <f t="shared" si="5"/>
        <v>32.232669382994089</v>
      </c>
      <c r="P7">
        <f t="shared" si="6"/>
        <v>19.39910144180482</v>
      </c>
      <c r="Q7">
        <f t="shared" si="7"/>
        <v>37.620075921013751</v>
      </c>
      <c r="R7">
        <f t="shared" si="8"/>
        <v>0.54177570921673124</v>
      </c>
      <c r="S7">
        <f t="shared" si="9"/>
        <v>5055632.1746320501</v>
      </c>
      <c r="V7">
        <f t="shared" si="15"/>
        <v>5.201390784581295</v>
      </c>
      <c r="W7">
        <f t="shared" si="16"/>
        <v>4.8779137466864171</v>
      </c>
      <c r="X7">
        <f t="shared" si="17"/>
        <v>34.154564425806846</v>
      </c>
      <c r="Y7">
        <f t="shared" si="18"/>
        <v>22.316737631954322</v>
      </c>
      <c r="Z7">
        <f t="shared" si="10"/>
        <v>40.799155011471463</v>
      </c>
      <c r="AA7">
        <f t="shared" si="11"/>
        <v>0.57876464667561722</v>
      </c>
      <c r="AB7">
        <f t="shared" ref="AB7:AB26" si="19">(G7-V7)^2 + (H7-W7)^2</f>
        <v>5054578.1038623592</v>
      </c>
      <c r="AF7" s="4">
        <f t="shared" si="12"/>
        <v>0.63602937507547741</v>
      </c>
      <c r="AG7">
        <v>0.63602937507547741</v>
      </c>
      <c r="AH7">
        <v>4.8203065348711254E-13</v>
      </c>
      <c r="AI7" t="s">
        <v>3</v>
      </c>
      <c r="AJ7">
        <v>0.59868073600000005</v>
      </c>
    </row>
    <row r="8" spans="1:36" ht="15" thickBot="1" x14ac:dyDescent="0.35">
      <c r="A8" s="12">
        <f t="shared" si="4"/>
        <v>5.5555555555555559E-2</v>
      </c>
      <c r="B8" s="1"/>
      <c r="C8" s="10">
        <v>2904.0074825286802</v>
      </c>
      <c r="D8" s="12">
        <v>9823.3901977539008</v>
      </c>
      <c r="E8" s="12">
        <v>2314.1326904296802</v>
      </c>
      <c r="G8" s="12">
        <f t="shared" si="0"/>
        <v>786.53816676415886</v>
      </c>
      <c r="H8" s="12">
        <f t="shared" si="1"/>
        <v>2314.1326904296802</v>
      </c>
      <c r="I8">
        <f t="shared" si="2"/>
        <v>17029.146441322988</v>
      </c>
      <c r="J8">
        <f t="shared" si="3"/>
        <v>50.650012964847292</v>
      </c>
      <c r="M8">
        <f t="shared" si="13"/>
        <v>5.3185162308383571</v>
      </c>
      <c r="N8">
        <f t="shared" si="14"/>
        <v>4.9196621665542972</v>
      </c>
      <c r="O8">
        <f t="shared" si="5"/>
        <v>28.904262736202437</v>
      </c>
      <c r="P8">
        <f t="shared" si="6"/>
        <v>16.950420924553832</v>
      </c>
      <c r="Q8">
        <f t="shared" si="7"/>
        <v>33.507807654977569</v>
      </c>
      <c r="R8">
        <f t="shared" si="8"/>
        <v>0.53038422406683738</v>
      </c>
      <c r="S8">
        <f t="shared" si="9"/>
        <v>5942768.9522795603</v>
      </c>
      <c r="V8">
        <f t="shared" si="15"/>
        <v>5.5808859448680375</v>
      </c>
      <c r="W8">
        <f t="shared" si="16"/>
        <v>5.1258774981525761</v>
      </c>
      <c r="X8">
        <f t="shared" si="17"/>
        <v>24.911024485866562</v>
      </c>
      <c r="Y8">
        <f t="shared" si="18"/>
        <v>10.782256059851894</v>
      </c>
      <c r="Z8">
        <f t="shared" si="10"/>
        <v>27.144358284469654</v>
      </c>
      <c r="AA8">
        <f t="shared" si="11"/>
        <v>0.40848457658871368</v>
      </c>
      <c r="AB8">
        <f t="shared" si="19"/>
        <v>5941406.7366288714</v>
      </c>
      <c r="AF8" s="4">
        <f t="shared" si="12"/>
        <v>3.0248073058854521</v>
      </c>
      <c r="AG8">
        <v>1.4468158135517093</v>
      </c>
      <c r="AH8">
        <v>2.6563477256177723</v>
      </c>
      <c r="AI8" t="s">
        <v>4</v>
      </c>
      <c r="AJ8">
        <v>6.7522399393763186E-2</v>
      </c>
    </row>
    <row r="9" spans="1:36" ht="15" thickBot="1" x14ac:dyDescent="0.35">
      <c r="A9" s="12">
        <f t="shared" si="4"/>
        <v>6.6666666666666666E-2</v>
      </c>
      <c r="C9" s="10">
        <v>2896.4891910552901</v>
      </c>
      <c r="D9" s="12">
        <v>9718.4526443481409</v>
      </c>
      <c r="E9" s="12">
        <v>2460.44850349426</v>
      </c>
      <c r="G9" s="12">
        <f t="shared" si="0"/>
        <v>906.5095931888078</v>
      </c>
      <c r="H9" s="12">
        <f t="shared" si="1"/>
        <v>2460.44850349426</v>
      </c>
      <c r="I9">
        <f t="shared" si="2"/>
        <v>17669.268645134911</v>
      </c>
      <c r="J9">
        <f t="shared" si="3"/>
        <v>43.766977689235702</v>
      </c>
      <c r="M9">
        <f t="shared" si="13"/>
        <v>5.6396747056850511</v>
      </c>
      <c r="N9">
        <f t="shared" si="14"/>
        <v>5.1080001768271179</v>
      </c>
      <c r="O9">
        <f t="shared" si="5"/>
        <v>26.245813636577527</v>
      </c>
      <c r="P9">
        <f t="shared" si="6"/>
        <v>14.945925496085287</v>
      </c>
      <c r="Q9">
        <f t="shared" si="7"/>
        <v>30.203036641710234</v>
      </c>
      <c r="R9">
        <f t="shared" si="8"/>
        <v>0.51766040880822028</v>
      </c>
      <c r="S9">
        <f t="shared" si="9"/>
        <v>6840263.5972588919</v>
      </c>
      <c r="V9">
        <f t="shared" si="15"/>
        <v>5.8576751058221106</v>
      </c>
      <c r="W9">
        <f t="shared" si="16"/>
        <v>5.2456803432620411</v>
      </c>
      <c r="X9">
        <f t="shared" si="17"/>
        <v>21.304095494430133</v>
      </c>
      <c r="Y9">
        <f t="shared" si="18"/>
        <v>9.9637502315073423</v>
      </c>
      <c r="Z9">
        <f t="shared" si="10"/>
        <v>23.518945629250918</v>
      </c>
      <c r="AA9">
        <f t="shared" si="11"/>
        <v>0.43746861490861444</v>
      </c>
      <c r="AB9">
        <f t="shared" si="19"/>
        <v>6839194.7803551918</v>
      </c>
      <c r="AF9" s="4">
        <f t="shared" si="12"/>
        <v>1.1961802916318345</v>
      </c>
      <c r="AG9">
        <v>1.1634327088804597</v>
      </c>
      <c r="AH9">
        <v>0.2779777365104909</v>
      </c>
      <c r="AI9" t="s">
        <v>5</v>
      </c>
      <c r="AJ9" s="5">
        <v>131</v>
      </c>
    </row>
    <row r="10" spans="1:36" ht="15" thickBot="1" x14ac:dyDescent="0.35">
      <c r="A10" s="12">
        <f t="shared" si="4"/>
        <v>7.7777777777777779E-2</v>
      </c>
      <c r="B10" s="1"/>
      <c r="C10" s="10">
        <v>2888.8130664825399</v>
      </c>
      <c r="D10" s="12">
        <v>9594.4411277770905</v>
      </c>
      <c r="E10" s="12">
        <v>2596.25196456909</v>
      </c>
      <c r="G10" s="12">
        <f t="shared" si="0"/>
        <v>1048.2876130992308</v>
      </c>
      <c r="H10" s="12">
        <f t="shared" si="1"/>
        <v>2596.25196456909</v>
      </c>
      <c r="I10">
        <f t="shared" si="2"/>
        <v>15629.587543378126</v>
      </c>
      <c r="J10">
        <f t="shared" si="3"/>
        <v>50.976810936652711</v>
      </c>
      <c r="M10">
        <f t="shared" si="13"/>
        <v>5.9312948572025794</v>
      </c>
      <c r="N10">
        <f t="shared" si="14"/>
        <v>5.2740660156725099</v>
      </c>
      <c r="O10">
        <f t="shared" si="5"/>
        <v>24.069952928921033</v>
      </c>
      <c r="P10">
        <f t="shared" si="6"/>
        <v>13.261368679998291</v>
      </c>
      <c r="Q10">
        <f t="shared" si="7"/>
        <v>27.481385213764497</v>
      </c>
      <c r="R10">
        <f t="shared" si="8"/>
        <v>0.50357318095251535</v>
      </c>
      <c r="S10">
        <f t="shared" si="9"/>
        <v>7799673.1649713609</v>
      </c>
      <c r="V10">
        <f t="shared" si="15"/>
        <v>6.0943872779824453</v>
      </c>
      <c r="W10">
        <f t="shared" si="16"/>
        <v>5.3563886791676785</v>
      </c>
      <c r="X10">
        <f t="shared" si="17"/>
        <v>21.30402830173993</v>
      </c>
      <c r="Y10">
        <f t="shared" si="18"/>
        <v>9.5182577659029484</v>
      </c>
      <c r="Z10">
        <f t="shared" si="10"/>
        <v>23.333642081327717</v>
      </c>
      <c r="AA10">
        <f t="shared" si="11"/>
        <v>0.42017466903721512</v>
      </c>
      <c r="AB10">
        <f t="shared" si="19"/>
        <v>7798906.6051136721</v>
      </c>
      <c r="AF10" s="4">
        <f t="shared" si="12"/>
        <v>2.9249330218452769E-5</v>
      </c>
      <c r="AG10">
        <v>2.9249330218452769E-5</v>
      </c>
      <c r="AH10">
        <v>0</v>
      </c>
    </row>
    <row r="11" spans="1:36" ht="15" thickBot="1" x14ac:dyDescent="0.35">
      <c r="A11" s="12">
        <f t="shared" si="4"/>
        <v>8.8888888888888892E-2</v>
      </c>
      <c r="C11" s="10">
        <v>2882.3490619659401</v>
      </c>
      <c r="D11" s="12">
        <v>9498.7995147705005</v>
      </c>
      <c r="E11" s="12">
        <v>2731.1685085296599</v>
      </c>
      <c r="G11" s="12">
        <f t="shared" si="0"/>
        <v>1157.6313167168248</v>
      </c>
      <c r="H11" s="12">
        <f t="shared" si="1"/>
        <v>2731.1685085296599</v>
      </c>
      <c r="I11">
        <f>SQRT((G12-G11)^2 + (H12-H11)^2)/$AJ$3</f>
        <v>16406.971324135884</v>
      </c>
      <c r="J11">
        <f t="shared" si="3"/>
        <v>42.881080496024431</v>
      </c>
      <c r="M11">
        <f t="shared" si="13"/>
        <v>6.1987387786350352</v>
      </c>
      <c r="N11">
        <f t="shared" si="14"/>
        <v>5.4214145565613796</v>
      </c>
      <c r="O11">
        <f t="shared" si="5"/>
        <v>22.254293872863713</v>
      </c>
      <c r="P11">
        <f t="shared" si="6"/>
        <v>11.815536736761477</v>
      </c>
      <c r="Q11">
        <f t="shared" si="7"/>
        <v>25.196438322857052</v>
      </c>
      <c r="R11">
        <f t="shared" si="8"/>
        <v>0.48808661274351939</v>
      </c>
      <c r="S11">
        <f t="shared" si="9"/>
        <v>8755494.2018401753</v>
      </c>
      <c r="V11">
        <f t="shared" si="15"/>
        <v>6.3310987035573332</v>
      </c>
      <c r="W11">
        <f t="shared" si="16"/>
        <v>5.4621470987888223</v>
      </c>
      <c r="X11">
        <f t="shared" si="17"/>
        <v>19.997155958090328</v>
      </c>
      <c r="Y11">
        <f t="shared" si="18"/>
        <v>9.0727653002985544</v>
      </c>
      <c r="Z11">
        <f t="shared" si="10"/>
        <v>21.959082781539148</v>
      </c>
      <c r="AA11">
        <f t="shared" si="11"/>
        <v>0.4259288925873897</v>
      </c>
      <c r="AB11">
        <f t="shared" si="19"/>
        <v>8754967.3607421145</v>
      </c>
      <c r="AF11" s="4">
        <f t="shared" si="12"/>
        <v>0.57340800249290858</v>
      </c>
      <c r="AG11">
        <v>0.57340800249290858</v>
      </c>
      <c r="AH11">
        <v>0</v>
      </c>
    </row>
    <row r="12" spans="1:36" ht="15" thickBot="1" x14ac:dyDescent="0.35">
      <c r="A12" s="12">
        <f t="shared" si="4"/>
        <v>0.1</v>
      </c>
      <c r="B12" s="1"/>
      <c r="C12" s="10">
        <v>2875.5546092987001</v>
      </c>
      <c r="D12" s="12">
        <v>9381.9558143615704</v>
      </c>
      <c r="E12" s="12">
        <v>2855.2196025848302</v>
      </c>
      <c r="G12" s="12">
        <f t="shared" si="0"/>
        <v>1291.2146236631086</v>
      </c>
      <c r="H12" s="12">
        <f t="shared" si="1"/>
        <v>2855.2196025848302</v>
      </c>
      <c r="I12">
        <f t="shared" si="2"/>
        <v>14394.951484546498</v>
      </c>
      <c r="J12">
        <f t="shared" si="3"/>
        <v>50.933279452811846</v>
      </c>
      <c r="M12">
        <f t="shared" si="13"/>
        <v>6.4460087105557431</v>
      </c>
      <c r="N12">
        <f t="shared" si="14"/>
        <v>5.5526982980809514</v>
      </c>
      <c r="O12">
        <f t="shared" si="5"/>
        <v>20.715170572392488</v>
      </c>
      <c r="P12">
        <f t="shared" si="6"/>
        <v>10.552873077003929</v>
      </c>
      <c r="Q12">
        <f t="shared" si="7"/>
        <v>23.248256322199094</v>
      </c>
      <c r="R12">
        <f t="shared" si="8"/>
        <v>0.47116096187909151</v>
      </c>
      <c r="S12">
        <f t="shared" si="9"/>
        <v>9771231.8593543265</v>
      </c>
      <c r="V12">
        <f t="shared" si="15"/>
        <v>6.5532893253138926</v>
      </c>
      <c r="W12">
        <f t="shared" si="16"/>
        <v>5.5629556021254727</v>
      </c>
      <c r="X12">
        <f t="shared" si="17"/>
        <v>19.997155958090328</v>
      </c>
      <c r="Y12">
        <f t="shared" si="18"/>
        <v>8.6272728346941605</v>
      </c>
      <c r="Z12">
        <f t="shared" si="10"/>
        <v>21.778798933284623</v>
      </c>
      <c r="AA12">
        <f t="shared" si="11"/>
        <v>0.40730006191541757</v>
      </c>
      <c r="AB12">
        <f t="shared" si="19"/>
        <v>9770897.7496352755</v>
      </c>
      <c r="AF12" s="4">
        <f t="shared" si="12"/>
        <v>0</v>
      </c>
      <c r="AG12">
        <v>0</v>
      </c>
      <c r="AH12">
        <v>0</v>
      </c>
      <c r="AI12" s="2"/>
    </row>
    <row r="13" spans="1:36" ht="15" thickBot="1" x14ac:dyDescent="0.35">
      <c r="A13" s="12">
        <f t="shared" si="4"/>
        <v>0.11111111111111112</v>
      </c>
      <c r="C13" s="10">
        <v>2869.1595077514598</v>
      </c>
      <c r="D13" s="12">
        <v>9293.7867164611798</v>
      </c>
      <c r="E13" s="12">
        <v>2979.4020652770901</v>
      </c>
      <c r="G13" s="12">
        <f t="shared" si="0"/>
        <v>1392.0152626944334</v>
      </c>
      <c r="H13" s="12">
        <f t="shared" si="1"/>
        <v>2979.4020652770901</v>
      </c>
      <c r="I13">
        <f t="shared" si="2"/>
        <v>15117.288881248129</v>
      </c>
      <c r="J13">
        <f t="shared" si="3"/>
        <v>42.476332705086058</v>
      </c>
      <c r="M13">
        <f t="shared" si="13"/>
        <v>6.6761772724712154</v>
      </c>
      <c r="N13">
        <f t="shared" si="14"/>
        <v>5.6699524433809954</v>
      </c>
      <c r="O13">
        <f t="shared" si="5"/>
        <v>19.393268332828516</v>
      </c>
      <c r="P13">
        <f t="shared" si="6"/>
        <v>9.4339675441223072</v>
      </c>
      <c r="Q13">
        <f t="shared" si="7"/>
        <v>21.566144770279234</v>
      </c>
      <c r="R13">
        <f t="shared" si="8"/>
        <v>0.45275364447027983</v>
      </c>
      <c r="S13">
        <f t="shared" si="9"/>
        <v>10762247.060496194</v>
      </c>
      <c r="V13">
        <f t="shared" si="15"/>
        <v>6.7754799470704521</v>
      </c>
      <c r="W13">
        <f t="shared" si="16"/>
        <v>5.6588141891776305</v>
      </c>
      <c r="X13">
        <f t="shared" si="17"/>
        <v>16.601996929718471</v>
      </c>
      <c r="Y13">
        <f t="shared" si="18"/>
        <v>8.1817803690897684</v>
      </c>
      <c r="Z13">
        <f t="shared" si="10"/>
        <v>18.50858806236727</v>
      </c>
      <c r="AA13">
        <f t="shared" si="11"/>
        <v>0.45788636475867539</v>
      </c>
      <c r="AB13">
        <f t="shared" si="19"/>
        <v>10762038.17909687</v>
      </c>
      <c r="AF13" s="4">
        <f t="shared" si="12"/>
        <v>1.7003283920954593</v>
      </c>
      <c r="AG13">
        <v>1.7003283920954593</v>
      </c>
      <c r="AH13">
        <v>0</v>
      </c>
    </row>
    <row r="14" spans="1:36" ht="15" thickBot="1" x14ac:dyDescent="0.35">
      <c r="A14" s="12">
        <f t="shared" si="4"/>
        <v>0.12222222222222223</v>
      </c>
      <c r="B14" s="1"/>
      <c r="C14" s="10">
        <v>2863.2648468017501</v>
      </c>
      <c r="D14" s="12">
        <v>9185.4240417480396</v>
      </c>
      <c r="E14" s="12">
        <v>3092.8297042846598</v>
      </c>
      <c r="G14" s="12">
        <f t="shared" si="0"/>
        <v>1515.902510248769</v>
      </c>
      <c r="H14" s="12">
        <f t="shared" si="1"/>
        <v>3092.8297042846598</v>
      </c>
      <c r="I14">
        <f t="shared" si="2"/>
        <v>13380.656877389127</v>
      </c>
      <c r="J14">
        <f t="shared" si="3"/>
        <v>49.616453703031439</v>
      </c>
      <c r="M14">
        <f t="shared" si="13"/>
        <v>6.8916580317248659</v>
      </c>
      <c r="N14">
        <f t="shared" si="14"/>
        <v>5.7747743049823548</v>
      </c>
      <c r="O14">
        <f t="shared" si="5"/>
        <v>18.245262850116902</v>
      </c>
      <c r="P14">
        <f t="shared" si="6"/>
        <v>8.4300211718062439</v>
      </c>
      <c r="Q14">
        <f t="shared" si="7"/>
        <v>20.098628645431443</v>
      </c>
      <c r="R14">
        <f t="shared" si="8"/>
        <v>0.43282025333605101</v>
      </c>
      <c r="S14">
        <f t="shared" si="9"/>
        <v>11807021.892820643</v>
      </c>
      <c r="V14">
        <f t="shared" si="15"/>
        <v>6.9599465796228799</v>
      </c>
      <c r="W14">
        <f t="shared" si="16"/>
        <v>5.7497228599452948</v>
      </c>
      <c r="X14">
        <f t="shared" si="17"/>
        <v>14.081756545047524</v>
      </c>
      <c r="Y14">
        <f t="shared" si="18"/>
        <v>6.8915498079156379</v>
      </c>
      <c r="Z14">
        <f t="shared" si="10"/>
        <v>15.677669665768917</v>
      </c>
      <c r="AA14">
        <f t="shared" si="11"/>
        <v>0.45512816333760697</v>
      </c>
      <c r="AB14">
        <f t="shared" si="19"/>
        <v>11806970.472165629</v>
      </c>
      <c r="AF14" s="4">
        <f t="shared" si="12"/>
        <v>2.1634295345558971</v>
      </c>
      <c r="AG14">
        <v>1.7888881703327446</v>
      </c>
      <c r="AH14">
        <v>1.2166784558922343</v>
      </c>
    </row>
    <row r="15" spans="1:36" ht="15" thickBot="1" x14ac:dyDescent="0.35">
      <c r="A15" s="12">
        <f t="shared" si="4"/>
        <v>0.13333333333333333</v>
      </c>
      <c r="C15" s="10">
        <v>2856.9221973419099</v>
      </c>
      <c r="D15" s="12">
        <v>9101.1688232421802</v>
      </c>
      <c r="E15" s="12">
        <v>3206.0782909393301</v>
      </c>
      <c r="G15" s="12">
        <f t="shared" si="0"/>
        <v>1612.2285481618424</v>
      </c>
      <c r="H15" s="12">
        <f t="shared" si="1"/>
        <v>3206.0782909393301</v>
      </c>
      <c r="I15">
        <f t="shared" si="2"/>
        <v>13608.328494016407</v>
      </c>
      <c r="J15">
        <f t="shared" si="3"/>
        <v>44.101538441076492</v>
      </c>
      <c r="M15">
        <f t="shared" si="13"/>
        <v>7.0943831745039425</v>
      </c>
      <c r="N15">
        <f t="shared" si="14"/>
        <v>5.8684412068913128</v>
      </c>
      <c r="O15">
        <f t="shared" si="5"/>
        <v>17.238709057034217</v>
      </c>
      <c r="P15">
        <f t="shared" si="6"/>
        <v>7.519461699168045</v>
      </c>
      <c r="Q15">
        <f t="shared" si="7"/>
        <v>18.807322887596968</v>
      </c>
      <c r="R15">
        <f t="shared" si="8"/>
        <v>0.41131569364882409</v>
      </c>
      <c r="S15">
        <f t="shared" si="9"/>
        <v>12817798.769934118</v>
      </c>
      <c r="V15">
        <f t="shared" si="15"/>
        <v>7.1164105412345187</v>
      </c>
      <c r="W15">
        <f t="shared" si="16"/>
        <v>5.826295635588802</v>
      </c>
      <c r="X15">
        <f t="shared" si="17"/>
        <v>14.056591714246654</v>
      </c>
      <c r="Y15">
        <f t="shared" si="18"/>
        <v>6.4460573423112448</v>
      </c>
      <c r="Z15">
        <f t="shared" si="10"/>
        <v>15.464133531542995</v>
      </c>
      <c r="AA15">
        <f t="shared" si="11"/>
        <v>0.42996525361504595</v>
      </c>
      <c r="AB15">
        <f t="shared" si="19"/>
        <v>12817997.807782574</v>
      </c>
      <c r="AF15" s="4">
        <f t="shared" si="12"/>
        <v>2.4861682622910108E-2</v>
      </c>
      <c r="AG15">
        <v>2.4861682622910108E-2</v>
      </c>
      <c r="AH15">
        <v>0</v>
      </c>
    </row>
    <row r="16" spans="1:36" ht="15" thickBot="1" x14ac:dyDescent="0.35">
      <c r="A16" s="12">
        <f t="shared" si="4"/>
        <v>0.14444444444444443</v>
      </c>
      <c r="B16" s="1"/>
      <c r="C16" s="10">
        <v>2852.3023605346598</v>
      </c>
      <c r="D16" s="12">
        <v>9006.1947822570801</v>
      </c>
      <c r="E16" s="12">
        <v>3311.3057613372798</v>
      </c>
      <c r="G16" s="12">
        <f t="shared" si="0"/>
        <v>1720.8090400877209</v>
      </c>
      <c r="H16" s="12">
        <f t="shared" si="1"/>
        <v>3311.3057613372798</v>
      </c>
      <c r="I16">
        <f t="shared" si="2"/>
        <v>12695.060864387393</v>
      </c>
      <c r="J16">
        <f t="shared" si="3"/>
        <v>46.024547368898475</v>
      </c>
      <c r="M16">
        <f t="shared" si="13"/>
        <v>7.2859243862487668</v>
      </c>
      <c r="N16">
        <f t="shared" si="14"/>
        <v>5.9519907813265132</v>
      </c>
      <c r="O16">
        <f t="shared" si="5"/>
        <v>16.348786612675529</v>
      </c>
      <c r="P16">
        <f t="shared" si="6"/>
        <v>6.6857883255011297</v>
      </c>
      <c r="Q16">
        <f t="shared" si="7"/>
        <v>17.663028880693307</v>
      </c>
      <c r="R16">
        <f t="shared" si="8"/>
        <v>0.38819549102089373</v>
      </c>
      <c r="S16">
        <f t="shared" si="9"/>
        <v>13861525.016571738</v>
      </c>
      <c r="V16">
        <f t="shared" si="15"/>
        <v>7.2725948936150369</v>
      </c>
      <c r="W16">
        <f t="shared" si="16"/>
        <v>5.8979184949478158</v>
      </c>
      <c r="X16">
        <f t="shared" si="17"/>
        <v>13.893326344103777</v>
      </c>
      <c r="Y16">
        <f t="shared" si="18"/>
        <v>6.0005648767068509</v>
      </c>
      <c r="Z16">
        <f t="shared" si="10"/>
        <v>15.133779955560868</v>
      </c>
      <c r="AA16">
        <f t="shared" si="11"/>
        <v>0.40770272125775964</v>
      </c>
      <c r="AB16">
        <f t="shared" si="19"/>
        <v>13861928.156532053</v>
      </c>
      <c r="AF16" s="4">
        <f t="shared" si="12"/>
        <v>0.16381863393135099</v>
      </c>
      <c r="AG16">
        <v>0.16381863393135099</v>
      </c>
      <c r="AH16">
        <v>0</v>
      </c>
    </row>
    <row r="17" spans="1:34" ht="15" thickBot="1" x14ac:dyDescent="0.35">
      <c r="A17" s="12">
        <f t="shared" si="4"/>
        <v>0.15555555555555553</v>
      </c>
      <c r="C17" s="10">
        <v>2845.94826698303</v>
      </c>
      <c r="D17" s="12">
        <v>8920.5257415771393</v>
      </c>
      <c r="E17" s="12">
        <v>3412.8150939941402</v>
      </c>
      <c r="G17" s="12">
        <f t="shared" si="0"/>
        <v>1818.7514513336039</v>
      </c>
      <c r="H17" s="12">
        <f t="shared" si="1"/>
        <v>3412.8150939941402</v>
      </c>
      <c r="I17">
        <f t="shared" si="2"/>
        <v>12268.084600656386</v>
      </c>
      <c r="J17">
        <f t="shared" si="3"/>
        <v>46.203041634805928</v>
      </c>
      <c r="M17">
        <f t="shared" si="13"/>
        <v>7.4675775708340506</v>
      </c>
      <c r="N17">
        <f t="shared" si="14"/>
        <v>6.0262773182765255</v>
      </c>
      <c r="O17">
        <f t="shared" si="5"/>
        <v>15.556155448199094</v>
      </c>
      <c r="P17">
        <f t="shared" si="6"/>
        <v>5.9161516703960766</v>
      </c>
      <c r="Q17">
        <f t="shared" si="7"/>
        <v>16.643161445941232</v>
      </c>
      <c r="R17">
        <f t="shared" si="8"/>
        <v>0.36341731553712497</v>
      </c>
      <c r="S17">
        <f t="shared" si="9"/>
        <v>14886959.312780796</v>
      </c>
      <c r="V17">
        <f t="shared" si="15"/>
        <v>7.4269651863273012</v>
      </c>
      <c r="W17">
        <f t="shared" si="16"/>
        <v>5.9645914380223362</v>
      </c>
      <c r="X17">
        <f t="shared" si="17"/>
        <v>13.893326344103777</v>
      </c>
      <c r="Y17">
        <f t="shared" si="18"/>
        <v>4.891088900409498</v>
      </c>
      <c r="Z17">
        <f t="shared" si="10"/>
        <v>14.72912989743376</v>
      </c>
      <c r="AA17">
        <f t="shared" si="11"/>
        <v>0.33849630420911953</v>
      </c>
      <c r="AB17">
        <f t="shared" si="19"/>
        <v>14887526.74088357</v>
      </c>
      <c r="AF17" s="4">
        <f t="shared" si="12"/>
        <v>1.5947499166361989</v>
      </c>
      <c r="AG17">
        <v>0</v>
      </c>
      <c r="AH17">
        <v>1.5947499166361989</v>
      </c>
    </row>
    <row r="18" spans="1:34" ht="15" thickBot="1" x14ac:dyDescent="0.35">
      <c r="A18" s="12">
        <f t="shared" si="4"/>
        <v>0.16666666666666663</v>
      </c>
      <c r="B18" s="1"/>
      <c r="C18" s="10">
        <v>2842.2325134277298</v>
      </c>
      <c r="D18" s="12">
        <v>8838.0057334899902</v>
      </c>
      <c r="E18" s="12">
        <v>3511.2047195434502</v>
      </c>
      <c r="G18" s="12">
        <f t="shared" si="0"/>
        <v>1913.0936839994308</v>
      </c>
      <c r="H18" s="12">
        <f t="shared" si="1"/>
        <v>3511.2047195434502</v>
      </c>
      <c r="I18">
        <f t="shared" si="2"/>
        <v>12434.776674012057</v>
      </c>
      <c r="J18">
        <f t="shared" si="3"/>
        <v>41.796910369815883</v>
      </c>
      <c r="M18">
        <f t="shared" si="13"/>
        <v>7.6404237424807073</v>
      </c>
      <c r="N18">
        <f t="shared" si="14"/>
        <v>6.0920123368364818</v>
      </c>
      <c r="O18">
        <f t="shared" ref="O18:O26" si="20">((-(0.5*$AJ$7*$AJ$5*(Q17^2)*((PI()*$AJ$8^2)/4)) *COS(R17)) * ($AJ$3/$AJ$6)) + (Q17*COS(R17))</f>
        <v>14.845500900253455</v>
      </c>
      <c r="P18">
        <f t="shared" ref="P18:P26" si="21">((((PI()* $AJ$8^3 * $AJ$4)/6 * ($AJ$5 - $AJ$9)) - (0.5* $AJ$7 * $AJ$5 * Q17^2) * ((PI() * $AJ$8^2)/4) * SIN(R17)) * ($AJ$3/$AJ$6)) + Q17*SIN(R17)</f>
        <v>5.2003906217279994</v>
      </c>
      <c r="Q18">
        <f t="shared" ref="Q18:Q26" si="22">SQRT(O18^2 + P18^2)</f>
        <v>15.73000189440493</v>
      </c>
      <c r="R18">
        <f t="shared" ref="R18:R26" si="23">ATAN(P18/O18)</f>
        <v>0.33694275432176091</v>
      </c>
      <c r="S18">
        <f t="shared" si="9"/>
        <v>15916567.217245117</v>
      </c>
      <c r="V18">
        <f t="shared" si="15"/>
        <v>7.5813354790395655</v>
      </c>
      <c r="W18">
        <f t="shared" si="16"/>
        <v>6.0189368702491084</v>
      </c>
      <c r="X18">
        <f t="shared" si="17"/>
        <v>13.142508765631185</v>
      </c>
      <c r="Y18">
        <f t="shared" si="18"/>
        <v>4.4455964348051049</v>
      </c>
      <c r="Z18">
        <f t="shared" si="10"/>
        <v>13.874035617506696</v>
      </c>
      <c r="AA18">
        <f t="shared" si="11"/>
        <v>0.32617876138995539</v>
      </c>
      <c r="AB18">
        <f t="shared" si="19"/>
        <v>15917304.681418039</v>
      </c>
      <c r="AF18" s="4">
        <f t="shared" si="12"/>
        <v>0.80025048699084822</v>
      </c>
      <c r="AG18">
        <v>0.80025048699084822</v>
      </c>
      <c r="AH18">
        <v>0</v>
      </c>
    </row>
    <row r="19" spans="1:34" ht="15" thickBot="1" x14ac:dyDescent="0.35">
      <c r="A19" s="12">
        <f t="shared" si="4"/>
        <v>0.17777777777777773</v>
      </c>
      <c r="C19" s="10">
        <v>2836.4096164703301</v>
      </c>
      <c r="D19" s="12">
        <v>8747.9102134704499</v>
      </c>
      <c r="E19" s="12">
        <v>3603.2900810241599</v>
      </c>
      <c r="G19" s="12">
        <f t="shared" si="0"/>
        <v>2016.0967339125564</v>
      </c>
      <c r="H19" s="12">
        <f t="shared" si="1"/>
        <v>3603.2900810241599</v>
      </c>
      <c r="I19">
        <f t="shared" si="2"/>
        <v>11215.714729230816</v>
      </c>
      <c r="J19">
        <f t="shared" si="3"/>
        <v>48.742803122501343</v>
      </c>
      <c r="M19">
        <f t="shared" si="13"/>
        <v>7.8053737524835238</v>
      </c>
      <c r="N19">
        <f t="shared" si="14"/>
        <v>6.149794454855682</v>
      </c>
      <c r="O19">
        <f t="shared" si="20"/>
        <v>14.204521503608468</v>
      </c>
      <c r="P19">
        <f t="shared" si="21"/>
        <v>4.5303625701955799</v>
      </c>
      <c r="Q19">
        <f t="shared" si="22"/>
        <v>14.909480747628486</v>
      </c>
      <c r="R19">
        <f t="shared" si="23"/>
        <v>0.30873935201580899</v>
      </c>
      <c r="S19">
        <f t="shared" si="9"/>
        <v>16972652.428553492</v>
      </c>
      <c r="V19">
        <f t="shared" si="15"/>
        <v>7.7273633542132449</v>
      </c>
      <c r="W19">
        <f t="shared" si="16"/>
        <v>6.0683323861913872</v>
      </c>
      <c r="X19">
        <f t="shared" si="17"/>
        <v>12.277136587679625</v>
      </c>
      <c r="Y19">
        <f t="shared" si="18"/>
        <v>3.8984516940479446</v>
      </c>
      <c r="Z19">
        <f t="shared" si="10"/>
        <v>12.881226975850048</v>
      </c>
      <c r="AA19">
        <f t="shared" si="11"/>
        <v>0.30746761989567012</v>
      </c>
      <c r="AB19">
        <f t="shared" si="19"/>
        <v>16973551.837470923</v>
      </c>
      <c r="AF19" s="4">
        <f t="shared" si="12"/>
        <v>1.0957734965466577</v>
      </c>
      <c r="AG19">
        <v>1.0351342830747394</v>
      </c>
      <c r="AH19">
        <v>0.35946706627649933</v>
      </c>
    </row>
    <row r="20" spans="1:34" ht="15" thickBot="1" x14ac:dyDescent="0.35">
      <c r="A20" s="12">
        <f t="shared" si="4"/>
        <v>0.18888888888888883</v>
      </c>
      <c r="B20" s="1"/>
      <c r="C20" s="10">
        <v>2832.0286750793398</v>
      </c>
      <c r="D20" s="12">
        <v>8676.0293960571198</v>
      </c>
      <c r="E20" s="12">
        <v>3696.9733238220201</v>
      </c>
      <c r="G20" s="12">
        <f t="shared" si="0"/>
        <v>2098.2755528173775</v>
      </c>
      <c r="H20" s="12">
        <f t="shared" si="1"/>
        <v>3696.9733238220201</v>
      </c>
      <c r="I20">
        <f t="shared" si="2"/>
        <v>11913.004662435711</v>
      </c>
      <c r="J20">
        <f t="shared" si="3"/>
        <v>39.508575446481402</v>
      </c>
      <c r="M20">
        <f t="shared" si="13"/>
        <v>7.9632017691902846</v>
      </c>
      <c r="N20">
        <f t="shared" si="14"/>
        <v>6.2001318167467439</v>
      </c>
      <c r="O20">
        <f t="shared" si="20"/>
        <v>13.623209131045874</v>
      </c>
      <c r="P20">
        <f t="shared" si="21"/>
        <v>3.8994674626521286</v>
      </c>
      <c r="Q20">
        <f t="shared" si="22"/>
        <v>14.17030957744023</v>
      </c>
      <c r="R20">
        <f t="shared" si="23"/>
        <v>0.27878292089523177</v>
      </c>
      <c r="S20">
        <f t="shared" si="9"/>
        <v>17991212.479769394</v>
      </c>
      <c r="V20">
        <f t="shared" si="15"/>
        <v>7.8637759829652412</v>
      </c>
      <c r="W20">
        <f t="shared" si="16"/>
        <v>6.1116485161252534</v>
      </c>
      <c r="X20">
        <f t="shared" si="17"/>
        <v>12.208527051041864</v>
      </c>
      <c r="Y20">
        <f t="shared" si="18"/>
        <v>3.31350583399374</v>
      </c>
      <c r="Z20">
        <f t="shared" si="10"/>
        <v>12.650195795636188</v>
      </c>
      <c r="AA20">
        <f t="shared" si="11"/>
        <v>0.26502476221688126</v>
      </c>
      <c r="AB20">
        <f t="shared" si="19"/>
        <v>17992281.302969843</v>
      </c>
      <c r="AF20" s="4">
        <f t="shared" si="12"/>
        <v>0.61304259742178047</v>
      </c>
      <c r="AG20">
        <v>9.4624807797890856E-2</v>
      </c>
      <c r="AH20">
        <v>0.60569577512382855</v>
      </c>
    </row>
    <row r="21" spans="1:34" ht="15" thickBot="1" x14ac:dyDescent="0.35">
      <c r="A21" s="12">
        <f t="shared" si="4"/>
        <v>0.19999999999999993</v>
      </c>
      <c r="C21" s="10">
        <v>2827.2076129913298</v>
      </c>
      <c r="D21" s="12">
        <v>8586.7020606994593</v>
      </c>
      <c r="E21" s="12">
        <v>3781.1841964721598</v>
      </c>
      <c r="G21" s="12">
        <f t="shared" si="0"/>
        <v>2200.4003641338122</v>
      </c>
      <c r="H21" s="12">
        <f t="shared" si="1"/>
        <v>3781.1841964721598</v>
      </c>
      <c r="I21">
        <f t="shared" si="2"/>
        <v>10371.380268360903</v>
      </c>
      <c r="J21">
        <f t="shared" si="3"/>
        <v>48.768652720973876</v>
      </c>
      <c r="M21">
        <f t="shared" si="13"/>
        <v>8.1145707595352388</v>
      </c>
      <c r="N21">
        <f t="shared" si="14"/>
        <v>6.2434592329984344</v>
      </c>
      <c r="O21">
        <f t="shared" si="20"/>
        <v>13.093327089023697</v>
      </c>
      <c r="P21">
        <f t="shared" si="21"/>
        <v>3.3023031140109875</v>
      </c>
      <c r="Q21">
        <f t="shared" si="22"/>
        <v>13.503348477950512</v>
      </c>
      <c r="R21">
        <f t="shared" si="23"/>
        <v>0.2470600987250974</v>
      </c>
      <c r="S21">
        <f t="shared" si="9"/>
        <v>19056294.569498427</v>
      </c>
      <c r="V21">
        <f t="shared" si="15"/>
        <v>7.9994262835323733</v>
      </c>
      <c r="W21">
        <f t="shared" si="16"/>
        <v>6.1484652476140731</v>
      </c>
      <c r="X21">
        <f t="shared" si="17"/>
        <v>12.144667546087872</v>
      </c>
      <c r="Y21">
        <f t="shared" si="18"/>
        <v>2.8102551099074833</v>
      </c>
      <c r="Z21">
        <f t="shared" si="10"/>
        <v>12.465571931835344</v>
      </c>
      <c r="AA21">
        <f t="shared" si="11"/>
        <v>0.22739600346713454</v>
      </c>
      <c r="AB21">
        <f t="shared" si="19"/>
        <v>19057516.644308824</v>
      </c>
      <c r="AF21" s="4">
        <f t="shared" si="12"/>
        <v>0.31378101760923499</v>
      </c>
      <c r="AG21">
        <v>9.0186155657998743E-2</v>
      </c>
      <c r="AH21">
        <v>0.30054115248916952</v>
      </c>
    </row>
    <row r="22" spans="1:34" ht="15" thickBot="1" x14ac:dyDescent="0.35">
      <c r="A22" s="12">
        <f t="shared" si="4"/>
        <v>0.21111111111111103</v>
      </c>
      <c r="B22" s="1"/>
      <c r="C22" s="10">
        <v>2822.2301483154201</v>
      </c>
      <c r="D22" s="12">
        <v>8520.2667236328107</v>
      </c>
      <c r="E22" s="12">
        <v>3867.849111557</v>
      </c>
      <c r="G22" s="12">
        <f t="shared" si="0"/>
        <v>2276.3535562391153</v>
      </c>
      <c r="H22" s="12">
        <f t="shared" si="1"/>
        <v>3867.849111557</v>
      </c>
      <c r="I22">
        <f t="shared" si="2"/>
        <v>11124.515782671075</v>
      </c>
      <c r="J22">
        <f t="shared" si="3"/>
        <v>39.194113398302001</v>
      </c>
      <c r="M22">
        <f t="shared" si="13"/>
        <v>8.2600521716355022</v>
      </c>
      <c r="N22">
        <f t="shared" si="14"/>
        <v>6.2801514898207786</v>
      </c>
      <c r="O22">
        <f t="shared" si="20"/>
        <v>12.608025255406728</v>
      </c>
      <c r="P22">
        <f t="shared" si="21"/>
        <v>2.7344113723866701</v>
      </c>
      <c r="Q22">
        <f t="shared" si="22"/>
        <v>12.901135856753521</v>
      </c>
      <c r="R22">
        <f t="shared" si="23"/>
        <v>0.21357110197136669</v>
      </c>
      <c r="S22">
        <f t="shared" si="9"/>
        <v>20055962.97654742</v>
      </c>
      <c r="V22">
        <f t="shared" si="15"/>
        <v>8.1343670340444607</v>
      </c>
      <c r="W22">
        <f t="shared" si="16"/>
        <v>6.1796903043908227</v>
      </c>
      <c r="X22">
        <f t="shared" si="17"/>
        <v>11.587168783443245</v>
      </c>
      <c r="Y22">
        <f t="shared" si="18"/>
        <v>2.2672575048907775</v>
      </c>
      <c r="Z22">
        <f t="shared" si="10"/>
        <v>11.806902091975065</v>
      </c>
      <c r="AA22">
        <f t="shared" si="11"/>
        <v>0.19322833588942193</v>
      </c>
      <c r="AB22">
        <f t="shared" si="19"/>
        <v>20057309.009315569</v>
      </c>
      <c r="AF22" s="4">
        <f t="shared" si="12"/>
        <v>1.0068095604626641</v>
      </c>
      <c r="AG22">
        <v>0.80319484503225747</v>
      </c>
      <c r="AH22">
        <v>0.60707786317129919</v>
      </c>
    </row>
    <row r="23" spans="1:34" ht="15" thickBot="1" x14ac:dyDescent="0.35">
      <c r="A23" s="12">
        <f t="shared" si="4"/>
        <v>0.22222222222222213</v>
      </c>
      <c r="C23" s="10">
        <v>2818.1641578674298</v>
      </c>
      <c r="D23" s="12">
        <v>8436.4754676818793</v>
      </c>
      <c r="E23" s="12">
        <v>3945.9617137908899</v>
      </c>
      <c r="G23" s="12">
        <f t="shared" si="0"/>
        <v>2372.1491620264551</v>
      </c>
      <c r="H23" s="12">
        <f t="shared" si="1"/>
        <v>3945.9617137908899</v>
      </c>
      <c r="I23">
        <f t="shared" si="2"/>
        <v>9724.767809853498</v>
      </c>
      <c r="J23">
        <f t="shared" si="3"/>
        <v>47.474879984476452</v>
      </c>
      <c r="M23">
        <f t="shared" si="13"/>
        <v>8.4001413411400208</v>
      </c>
      <c r="N23">
        <f t="shared" si="14"/>
        <v>6.3105338384028524</v>
      </c>
      <c r="O23">
        <f t="shared" si="20"/>
        <v>12.161551990560781</v>
      </c>
      <c r="P23">
        <f t="shared" si="21"/>
        <v>2.1920883922385479</v>
      </c>
      <c r="Q23">
        <f t="shared" si="22"/>
        <v>12.357532048855868</v>
      </c>
      <c r="R23">
        <f t="shared" si="23"/>
        <v>0.17833258487255782</v>
      </c>
      <c r="S23">
        <f t="shared" si="9"/>
        <v>21108160.852491807</v>
      </c>
      <c r="V23">
        <f t="shared" si="15"/>
        <v>8.2631133538604971</v>
      </c>
      <c r="W23">
        <f t="shared" si="16"/>
        <v>6.2048820544451644</v>
      </c>
      <c r="X23">
        <f t="shared" si="17"/>
        <v>11.266583094972308</v>
      </c>
      <c r="Y23">
        <f t="shared" si="18"/>
        <v>1.7109375679479484</v>
      </c>
      <c r="Z23">
        <f t="shared" si="10"/>
        <v>11.395753682724607</v>
      </c>
      <c r="AA23">
        <f t="shared" si="11"/>
        <v>0.1507080222307913</v>
      </c>
      <c r="AB23">
        <f t="shared" si="19"/>
        <v>21109641.144322921</v>
      </c>
      <c r="AF23" s="4">
        <f t="shared" si="12"/>
        <v>1.0376046279776168</v>
      </c>
      <c r="AG23">
        <v>0.51109976379019784</v>
      </c>
      <c r="AH23">
        <v>0.90299523556559957</v>
      </c>
    </row>
    <row r="24" spans="1:34" ht="15" thickBot="1" x14ac:dyDescent="0.35">
      <c r="A24" s="12">
        <f t="shared" si="4"/>
        <v>0.23333333333333323</v>
      </c>
      <c r="B24" s="1"/>
      <c r="C24" s="10">
        <v>2813.7445926666201</v>
      </c>
      <c r="D24" s="12">
        <v>8372.5931167602503</v>
      </c>
      <c r="E24" s="12">
        <v>4025.59471130371</v>
      </c>
      <c r="G24" s="12">
        <f t="shared" si="0"/>
        <v>2445.1836145621774</v>
      </c>
      <c r="H24" s="12">
        <f t="shared" si="1"/>
        <v>4025.59471130371</v>
      </c>
      <c r="I24">
        <f t="shared" si="2"/>
        <v>10365.34854549284</v>
      </c>
      <c r="J24">
        <f t="shared" si="3"/>
        <v>38.941162817778796</v>
      </c>
      <c r="M24">
        <f t="shared" si="13"/>
        <v>8.5352696965906958</v>
      </c>
      <c r="N24">
        <f t="shared" si="14"/>
        <v>6.3348903760943918</v>
      </c>
      <c r="O24">
        <f t="shared" si="20"/>
        <v>11.749035622314782</v>
      </c>
      <c r="P24">
        <f t="shared" si="21"/>
        <v>1.6722409147785697</v>
      </c>
      <c r="Q24">
        <f t="shared" si="22"/>
        <v>11.867444026894804</v>
      </c>
      <c r="R24">
        <f t="shared" si="23"/>
        <v>0.14138047280420304</v>
      </c>
      <c r="S24">
        <f t="shared" si="9"/>
        <v>22091704.664659292</v>
      </c>
      <c r="V24">
        <f t="shared" si="15"/>
        <v>8.3882976104712998</v>
      </c>
      <c r="W24">
        <f t="shared" si="16"/>
        <v>6.2238924718668081</v>
      </c>
      <c r="X24">
        <f t="shared" si="17"/>
        <v>10.872219489811139</v>
      </c>
      <c r="Y24">
        <f t="shared" si="18"/>
        <v>1.2120136790547433</v>
      </c>
      <c r="Z24">
        <f t="shared" si="10"/>
        <v>10.939567349435945</v>
      </c>
      <c r="AA24">
        <f t="shared" si="11"/>
        <v>0.11101965706318305</v>
      </c>
      <c r="AB24">
        <f t="shared" si="19"/>
        <v>22093313.195994727</v>
      </c>
      <c r="AF24" s="4">
        <f t="shared" si="12"/>
        <v>0.89782191227930797</v>
      </c>
      <c r="AG24">
        <v>0.66994074994348818</v>
      </c>
      <c r="AH24">
        <v>0.59771529822653036</v>
      </c>
    </row>
    <row r="25" spans="1:34" ht="15" thickBot="1" x14ac:dyDescent="0.35">
      <c r="A25" s="12">
        <f t="shared" si="4"/>
        <v>0.24444444444444433</v>
      </c>
      <c r="C25" s="10">
        <v>2810.4219913482598</v>
      </c>
      <c r="D25" s="12">
        <v>8294.2397117614692</v>
      </c>
      <c r="E25" s="12">
        <v>4097.98192977905</v>
      </c>
      <c r="G25" s="12">
        <f t="shared" si="0"/>
        <v>2534.762315969333</v>
      </c>
      <c r="H25" s="12">
        <f t="shared" si="1"/>
        <v>4097.98192977905</v>
      </c>
      <c r="I25">
        <f t="shared" si="2"/>
        <v>9330.4579037725362</v>
      </c>
      <c r="J25">
        <f t="shared" si="3"/>
        <v>45.565590764561058</v>
      </c>
      <c r="M25">
        <f t="shared" si="13"/>
        <v>8.6658145368386386</v>
      </c>
      <c r="N25">
        <f t="shared" si="14"/>
        <v>6.353470830703043</v>
      </c>
      <c r="O25">
        <f t="shared" si="20"/>
        <v>11.366316773209764</v>
      </c>
      <c r="P25">
        <f t="shared" si="21"/>
        <v>1.1722760534045318</v>
      </c>
      <c r="Q25">
        <f t="shared" si="22"/>
        <v>11.426608776637771</v>
      </c>
      <c r="R25">
        <f t="shared" si="23"/>
        <v>0.1027725950055161</v>
      </c>
      <c r="S25">
        <f t="shared" si="9"/>
        <v>23122586.980625514</v>
      </c>
      <c r="V25">
        <f t="shared" si="15"/>
        <v>8.5091000492469799</v>
      </c>
      <c r="W25">
        <f t="shared" si="16"/>
        <v>6.2373592905229716</v>
      </c>
      <c r="X25">
        <f t="shared" si="17"/>
        <v>9.5332538457253015</v>
      </c>
      <c r="Y25">
        <f t="shared" si="18"/>
        <v>0.57543625806874876</v>
      </c>
      <c r="Z25">
        <f t="shared" si="10"/>
        <v>9.550604995189385</v>
      </c>
      <c r="AA25">
        <f t="shared" si="11"/>
        <v>6.0287802517912388E-2</v>
      </c>
      <c r="AB25">
        <f t="shared" si="19"/>
        <v>23124328.941068918</v>
      </c>
      <c r="AF25" s="4">
        <f t="shared" si="12"/>
        <v>3.9887068864909208</v>
      </c>
      <c r="AG25">
        <v>2.4554207438614579</v>
      </c>
      <c r="AH25">
        <v>3.1433567403263254</v>
      </c>
    </row>
    <row r="26" spans="1:34" ht="15" thickBot="1" x14ac:dyDescent="0.35">
      <c r="A26" s="12">
        <f t="shared" si="4"/>
        <v>0.25555555555555542</v>
      </c>
      <c r="B26" s="1"/>
      <c r="C26" s="10">
        <v>2805.4683685302698</v>
      </c>
      <c r="D26" s="12">
        <v>8230.7550430297797</v>
      </c>
      <c r="E26" s="12">
        <v>4172.0089912414496</v>
      </c>
      <c r="G26" s="12">
        <f t="shared" si="0"/>
        <v>2607.3421123972821</v>
      </c>
      <c r="H26" s="12">
        <f t="shared" si="1"/>
        <v>4172.0089912414496</v>
      </c>
      <c r="I26">
        <f t="shared" si="2"/>
        <v>9351.4212226340896</v>
      </c>
      <c r="J26">
        <f t="shared" si="3"/>
        <v>41.218346710849765</v>
      </c>
      <c r="M26">
        <f t="shared" si="13"/>
        <v>8.7921069454298575</v>
      </c>
      <c r="N26">
        <f t="shared" si="14"/>
        <v>6.3664961201853156</v>
      </c>
      <c r="O26">
        <f t="shared" si="20"/>
        <v>11.009818399408628</v>
      </c>
      <c r="P26">
        <f t="shared" si="21"/>
        <v>0.69001578385596618</v>
      </c>
      <c r="Q26">
        <f t="shared" si="22"/>
        <v>11.031419807528273</v>
      </c>
      <c r="R26">
        <f t="shared" si="23"/>
        <v>6.2590902952163255E-2</v>
      </c>
      <c r="S26">
        <f t="shared" si="9"/>
        <v>24105039.527993929</v>
      </c>
      <c r="V26">
        <f t="shared" si="15"/>
        <v>8.6150250919772606</v>
      </c>
      <c r="W26">
        <f t="shared" si="16"/>
        <v>6.2437530267237351</v>
      </c>
      <c r="X26">
        <f t="shared" si="17"/>
        <v>9.3781555961142313</v>
      </c>
      <c r="Y26">
        <f t="shared" si="18"/>
        <v>0.11121554238231501</v>
      </c>
      <c r="Z26">
        <f t="shared" si="10"/>
        <v>9.3788150254600957</v>
      </c>
      <c r="AA26">
        <f t="shared" si="11"/>
        <v>1.1858443598100381E-2</v>
      </c>
      <c r="AB26">
        <f t="shared" si="19"/>
        <v>24106982.494212508</v>
      </c>
      <c r="AF26" s="4">
        <f t="shared" si="12"/>
        <v>0.83095613770256871</v>
      </c>
      <c r="AG26">
        <v>0.37154352774780697</v>
      </c>
      <c r="AH26">
        <v>0.74326543695659952</v>
      </c>
    </row>
    <row r="27" spans="1:34" x14ac:dyDescent="0.3">
      <c r="A27" s="12">
        <f t="shared" si="4"/>
        <v>0.26666666666666655</v>
      </c>
      <c r="C27" s="11">
        <f>((C28-C26)/2)+C26</f>
        <v>2801.7759799957248</v>
      </c>
      <c r="D27" s="14">
        <f t="shared" ref="D27:E27" si="24">((D28-D26)/2)+D26</f>
        <v>8162.391614913935</v>
      </c>
      <c r="E27" s="14">
        <f t="shared" si="24"/>
        <v>4240.4749393463098</v>
      </c>
      <c r="F27" s="14"/>
      <c r="G27" s="12">
        <f t="shared" si="0"/>
        <v>2685.499623413607</v>
      </c>
      <c r="H27" s="12">
        <f t="shared" si="1"/>
        <v>4240.4749393463098</v>
      </c>
      <c r="I27">
        <f t="shared" si="2"/>
        <v>9351.4212226340587</v>
      </c>
      <c r="J27">
        <f t="shared" si="3"/>
        <v>41.218346710849922</v>
      </c>
      <c r="M27">
        <f t="shared" ref="M27:M90" si="25">(Q26*COS(R26)*$AJ$3) + M26</f>
        <v>8.9144382609788426</v>
      </c>
      <c r="N27">
        <f t="shared" ref="N27:N90" si="26">(Q26*SIN(R26)*$AJ$3) + N26</f>
        <v>6.3741629622281595</v>
      </c>
      <c r="O27">
        <f t="shared" ref="O27:O90" si="27">((-(0.5*$AJ$7*$AJ$5*(Q26^2)*((PI()*$AJ$8^2)/4)) *COS(R26)) * ($AJ$3/$AJ$6)) + (Q26*COS(R26))</f>
        <v>10.676444183507021</v>
      </c>
      <c r="P27">
        <f t="shared" ref="P27:P90" si="28">((((PI()* $AJ$8^3 * $AJ$4)/6 * ($AJ$5 - $AJ$9)) - (0.5* $AJ$7 * $AJ$5 * Q26^2) * ((PI() * $AJ$8^2)/4) * SIN(R26)) * ($AJ$3/$AJ$6)) + Q26*SIN(R26)</f>
        <v>0.2236298336764706</v>
      </c>
      <c r="Q27">
        <f t="shared" ref="Q27:Q90" si="29">SQRT(O27^2 + P27^2)</f>
        <v>10.678786012747473</v>
      </c>
      <c r="R27">
        <f t="shared" ref="R27:R90" si="30">ATAN(P27/O27)</f>
        <v>2.0943034347280814E-2</v>
      </c>
      <c r="S27">
        <f t="shared" ref="S27:S90" si="31">(G27-M27)^2 + (H27-N27)^2</f>
        <v>25091717.637954812</v>
      </c>
      <c r="V27">
        <f t="shared" ref="V27:V90" si="32">(Z26*COS(AA26)*$AJ$3) + V26</f>
        <v>8.7192268208229748</v>
      </c>
      <c r="W27">
        <f t="shared" ref="W27:W90" si="33">(Z26*SIN(AA26)*$AJ$3) + W26</f>
        <v>6.2449887549724279</v>
      </c>
      <c r="X27">
        <f t="shared" ref="X27:X90" si="34">((-(0.5*AG27*$AJ$5*(Z26^2)*((PI()*$AJ$8^2)/4)) *COS(AA26)) * ($AJ$3/$AJ$6)) + (Z26*COS(AA26))</f>
        <v>9.3781555961142313</v>
      </c>
      <c r="Y27">
        <f t="shared" ref="Y27:Y90" si="35">((((PI()* $AJ$8^3 * $AJ$4)/6 * ($AJ$5 - $AJ$9)) - (0.5* AH27 * $AJ$5 * Z26^2) * ((PI() * $AJ$8^2)/4) * SIN(AA26)) * ($AJ$3/$AJ$6)) + Z26*SIN(AA26)</f>
        <v>-0.33427692322207875</v>
      </c>
      <c r="Z27">
        <f t="shared" ref="Z27:Z90" si="36">SQRT(X27^2 + Y27^2)</f>
        <v>9.3841112230369212</v>
      </c>
      <c r="AA27">
        <f t="shared" ref="AA27:AA90" si="37">ATAN(Y27/X27)</f>
        <v>-3.5629123475226135E-2</v>
      </c>
      <c r="AB27">
        <f t="shared" ref="AB27:AB90" si="38">(G27-V27)^2 + (H27-W27)^2</f>
        <v>25093856.566068139</v>
      </c>
    </row>
    <row r="28" spans="1:34" x14ac:dyDescent="0.3">
      <c r="A28" s="12">
        <f t="shared" si="4"/>
        <v>0.27777777777777768</v>
      </c>
      <c r="B28" s="1"/>
      <c r="C28" s="10">
        <v>2798.0835914611798</v>
      </c>
      <c r="D28" s="12">
        <v>8094.0281867980902</v>
      </c>
      <c r="E28" s="12">
        <v>4308.9408874511701</v>
      </c>
      <c r="G28" s="12">
        <f t="shared" si="0"/>
        <v>2763.6571344299314</v>
      </c>
      <c r="H28" s="12">
        <f t="shared" si="1"/>
        <v>4308.9408874511701</v>
      </c>
      <c r="I28">
        <f t="shared" si="2"/>
        <v>9247.0972076207636</v>
      </c>
      <c r="J28">
        <f t="shared" si="3"/>
        <v>37.398298454475288</v>
      </c>
      <c r="M28">
        <f t="shared" si="25"/>
        <v>9.033065418573365</v>
      </c>
      <c r="N28">
        <f t="shared" si="26"/>
        <v>6.3766477381578976</v>
      </c>
      <c r="O28">
        <f t="shared" si="27"/>
        <v>10.36349850604423</v>
      </c>
      <c r="P28">
        <f t="shared" si="28"/>
        <v>-0.22841762239084204</v>
      </c>
      <c r="Q28">
        <f t="shared" si="29"/>
        <v>10.366015430000077</v>
      </c>
      <c r="R28">
        <f t="shared" si="30"/>
        <v>-2.2037022107064694E-2</v>
      </c>
      <c r="S28">
        <f t="shared" si="31"/>
        <v>26100012.7984339</v>
      </c>
      <c r="V28">
        <f t="shared" si="32"/>
        <v>8.8234285496686891</v>
      </c>
      <c r="W28">
        <f t="shared" si="33"/>
        <v>6.2412745669366272</v>
      </c>
      <c r="X28">
        <f t="shared" si="34"/>
        <v>9.3781555961142313</v>
      </c>
      <c r="Y28">
        <f t="shared" si="35"/>
        <v>-0.77976938882647251</v>
      </c>
      <c r="Z28">
        <f t="shared" si="36"/>
        <v>9.410517662949232</v>
      </c>
      <c r="AA28">
        <f t="shared" si="37"/>
        <v>-8.295659222777374E-2</v>
      </c>
      <c r="AB28">
        <f t="shared" si="38"/>
        <v>26102332.705768116</v>
      </c>
      <c r="AC28">
        <f>SUM(AB3:AB26)</f>
        <v>296422223.97533429</v>
      </c>
    </row>
    <row r="29" spans="1:34" x14ac:dyDescent="0.3">
      <c r="A29" s="12">
        <f t="shared" si="4"/>
        <v>0.28888888888888881</v>
      </c>
      <c r="C29" s="10">
        <v>2795.2013492584201</v>
      </c>
      <c r="D29" s="12">
        <v>8022.63231277465</v>
      </c>
      <c r="E29" s="12">
        <v>4371.3436126708903</v>
      </c>
      <c r="G29" s="12">
        <f t="shared" si="0"/>
        <v>2845.2815345558497</v>
      </c>
      <c r="H29" s="12">
        <f t="shared" si="1"/>
        <v>4371.3436126708903</v>
      </c>
      <c r="I29">
        <f t="shared" si="2"/>
        <v>8363.4850609928289</v>
      </c>
      <c r="J29">
        <f t="shared" si="3"/>
        <v>43.378193887976309</v>
      </c>
      <c r="M29">
        <f t="shared" si="25"/>
        <v>9.1482154019738573</v>
      </c>
      <c r="N29">
        <f t="shared" si="26"/>
        <v>6.3741097645757776</v>
      </c>
      <c r="O29">
        <f t="shared" si="27"/>
        <v>10.068623013385663</v>
      </c>
      <c r="P29">
        <f t="shared" si="28"/>
        <v>-0.66741085813621526</v>
      </c>
      <c r="Q29">
        <f t="shared" si="29"/>
        <v>10.090718836596206</v>
      </c>
      <c r="R29">
        <f t="shared" si="30"/>
        <v>-6.6189380866504E-2</v>
      </c>
      <c r="S29">
        <f t="shared" si="31"/>
        <v>27096610.965316977</v>
      </c>
      <c r="V29">
        <f t="shared" si="32"/>
        <v>8.9276302785144033</v>
      </c>
      <c r="W29">
        <f t="shared" si="33"/>
        <v>6.232610462616333</v>
      </c>
      <c r="X29">
        <f t="shared" si="34"/>
        <v>9.3781555961142296</v>
      </c>
      <c r="Y29">
        <f t="shared" si="35"/>
        <v>-1.2252618544308664</v>
      </c>
      <c r="Z29">
        <f t="shared" si="36"/>
        <v>9.4578575267790974</v>
      </c>
      <c r="AA29">
        <f t="shared" si="37"/>
        <v>-0.1299147591958229</v>
      </c>
      <c r="AB29">
        <f t="shared" si="38"/>
        <v>27099097.531909004</v>
      </c>
    </row>
    <row r="30" spans="1:34" x14ac:dyDescent="0.3">
      <c r="A30" s="12">
        <f t="shared" si="4"/>
        <v>0.29999999999999993</v>
      </c>
      <c r="B30" s="1"/>
      <c r="C30" s="10">
        <v>2790.3848171234099</v>
      </c>
      <c r="D30" s="12">
        <v>7963.5531425476001</v>
      </c>
      <c r="E30" s="12">
        <v>4435.1673126220703</v>
      </c>
      <c r="G30" s="12">
        <f t="shared" si="0"/>
        <v>2912.8246789697232</v>
      </c>
      <c r="H30" s="12">
        <f t="shared" si="1"/>
        <v>4435.1673126220703</v>
      </c>
      <c r="I30">
        <f t="shared" si="2"/>
        <v>8625.0313432980038</v>
      </c>
      <c r="J30">
        <f t="shared" si="3"/>
        <v>37.514903069536608</v>
      </c>
      <c r="M30">
        <f t="shared" si="25"/>
        <v>9.2600889910114752</v>
      </c>
      <c r="N30">
        <f t="shared" si="26"/>
        <v>6.3666940883742642</v>
      </c>
      <c r="O30">
        <f t="shared" si="27"/>
        <v>9.7897460600882784</v>
      </c>
      <c r="P30">
        <f t="shared" si="28"/>
        <v>-1.0944176274872905</v>
      </c>
      <c r="Q30">
        <f t="shared" si="29"/>
        <v>9.8507298137939436</v>
      </c>
      <c r="R30">
        <f t="shared" si="30"/>
        <v>-0.1113299918441058</v>
      </c>
      <c r="S30">
        <f t="shared" si="31"/>
        <v>28044962.246902697</v>
      </c>
      <c r="V30">
        <f t="shared" si="32"/>
        <v>9.0318320073601175</v>
      </c>
      <c r="W30">
        <f t="shared" si="33"/>
        <v>6.2189964420115453</v>
      </c>
      <c r="X30">
        <f t="shared" si="34"/>
        <v>9.3781555961142296</v>
      </c>
      <c r="Y30">
        <f t="shared" si="35"/>
        <v>-1.6707543200352601</v>
      </c>
      <c r="Z30">
        <f t="shared" si="36"/>
        <v>9.5258187250674222</v>
      </c>
      <c r="AA30">
        <f t="shared" si="37"/>
        <v>-0.17630413121499827</v>
      </c>
      <c r="AB30">
        <f t="shared" si="38"/>
        <v>28047596.085463963</v>
      </c>
    </row>
    <row r="31" spans="1:34" x14ac:dyDescent="0.3">
      <c r="A31" s="12">
        <f t="shared" si="4"/>
        <v>0.31111111111111106</v>
      </c>
      <c r="C31" s="10">
        <v>2788.4719848632799</v>
      </c>
      <c r="D31" s="12">
        <v>7897.0639228820801</v>
      </c>
      <c r="E31" s="12">
        <v>4493.5269355773898</v>
      </c>
      <c r="G31" s="12">
        <f t="shared" si="0"/>
        <v>2988.8394731615654</v>
      </c>
      <c r="H31" s="12">
        <f t="shared" si="1"/>
        <v>4493.5269355773898</v>
      </c>
      <c r="I31">
        <f t="shared" si="2"/>
        <v>7949.8672751465783</v>
      </c>
      <c r="J31">
        <f t="shared" si="3"/>
        <v>40.708083786064357</v>
      </c>
      <c r="M31">
        <f t="shared" si="25"/>
        <v>9.3688639472346775</v>
      </c>
      <c r="N31">
        <f t="shared" si="26"/>
        <v>6.3545338925132944</v>
      </c>
      <c r="O31">
        <f t="shared" si="27"/>
        <v>9.525042200682055</v>
      </c>
      <c r="P31">
        <f t="shared" si="28"/>
        <v>-1.5103182560797777</v>
      </c>
      <c r="Q31">
        <f t="shared" si="29"/>
        <v>9.6440390998492909</v>
      </c>
      <c r="R31">
        <f t="shared" si="30"/>
        <v>-0.15725371440601055</v>
      </c>
      <c r="S31">
        <f t="shared" si="31"/>
        <v>29011961.273614436</v>
      </c>
      <c r="V31">
        <f t="shared" si="32"/>
        <v>9.1360337362058317</v>
      </c>
      <c r="W31">
        <f t="shared" si="33"/>
        <v>6.2004325051222651</v>
      </c>
      <c r="X31">
        <f t="shared" si="34"/>
        <v>9.3781555961142296</v>
      </c>
      <c r="Y31">
        <f t="shared" si="35"/>
        <v>-2.1162467856396541</v>
      </c>
      <c r="Z31">
        <f t="shared" si="36"/>
        <v>9.6139639505595618</v>
      </c>
      <c r="AA31">
        <f t="shared" si="37"/>
        <v>-0.22193972965951331</v>
      </c>
      <c r="AB31">
        <f t="shared" si="38"/>
        <v>29014731.732098103</v>
      </c>
    </row>
    <row r="32" spans="1:34" x14ac:dyDescent="0.3">
      <c r="A32" s="12">
        <f t="shared" si="4"/>
        <v>0.32222222222222219</v>
      </c>
      <c r="B32" s="1"/>
      <c r="C32" s="10">
        <v>2783.6769104003902</v>
      </c>
      <c r="D32" s="12">
        <v>7838.4954452514603</v>
      </c>
      <c r="E32" s="12">
        <v>4551.1374473571695</v>
      </c>
      <c r="G32" s="12">
        <f t="shared" si="0"/>
        <v>3055.7987606312877</v>
      </c>
      <c r="H32" s="12">
        <f t="shared" si="1"/>
        <v>4551.1374473571695</v>
      </c>
      <c r="I32">
        <f t="shared" si="2"/>
        <v>8146.3741372723689</v>
      </c>
      <c r="J32">
        <f t="shared" si="3"/>
        <v>36.327916859249939</v>
      </c>
      <c r="M32">
        <f t="shared" si="25"/>
        <v>9.4746977494644788</v>
      </c>
      <c r="N32">
        <f t="shared" si="26"/>
        <v>6.3377525785568523</v>
      </c>
      <c r="O32">
        <f t="shared" si="27"/>
        <v>9.2728995521733069</v>
      </c>
      <c r="P32">
        <f t="shared" si="28"/>
        <v>-1.9158302536551899</v>
      </c>
      <c r="Q32">
        <f t="shared" si="29"/>
        <v>9.4687418206177973</v>
      </c>
      <c r="R32">
        <f t="shared" si="30"/>
        <v>-0.20373867352227099</v>
      </c>
      <c r="S32">
        <f t="shared" si="31"/>
        <v>29935294.561752588</v>
      </c>
      <c r="V32">
        <f t="shared" si="32"/>
        <v>9.2402354650515459</v>
      </c>
      <c r="W32">
        <f t="shared" si="33"/>
        <v>6.1769186519484913</v>
      </c>
      <c r="X32">
        <f t="shared" si="34"/>
        <v>9.3781555961142296</v>
      </c>
      <c r="Y32">
        <f t="shared" si="35"/>
        <v>-2.561739251244048</v>
      </c>
      <c r="Z32">
        <f t="shared" si="36"/>
        <v>9.7217442044261304</v>
      </c>
      <c r="AA32">
        <f t="shared" si="37"/>
        <v>-0.26665499922903968</v>
      </c>
      <c r="AB32">
        <f t="shared" si="38"/>
        <v>29938185.054751512</v>
      </c>
    </row>
    <row r="33" spans="1:28" x14ac:dyDescent="0.3">
      <c r="A33" s="12">
        <f t="shared" si="4"/>
        <v>0.33333333333333331</v>
      </c>
      <c r="C33" s="10">
        <v>2781.6761016845699</v>
      </c>
      <c r="D33" s="12">
        <v>7774.7108459472602</v>
      </c>
      <c r="E33" s="12">
        <v>4604.7592163085901</v>
      </c>
      <c r="G33" s="12">
        <f t="shared" si="0"/>
        <v>3128.7214571692984</v>
      </c>
      <c r="H33" s="12">
        <f t="shared" si="1"/>
        <v>4604.7592163085901</v>
      </c>
      <c r="I33">
        <f t="shared" si="2"/>
        <v>7526.5824357531219</v>
      </c>
      <c r="J33">
        <f t="shared" si="3"/>
        <v>40.653746190655198</v>
      </c>
      <c r="M33">
        <f t="shared" si="25"/>
        <v>9.5777299667108498</v>
      </c>
      <c r="N33">
        <f t="shared" si="26"/>
        <v>6.3164655757384613</v>
      </c>
      <c r="O33">
        <f t="shared" si="27"/>
        <v>9.0318933218628921</v>
      </c>
      <c r="P33">
        <f t="shared" si="28"/>
        <v>-2.3115295531899838</v>
      </c>
      <c r="Q33">
        <f t="shared" si="29"/>
        <v>9.3229966133632267</v>
      </c>
      <c r="R33">
        <f t="shared" si="30"/>
        <v>-0.25055170352601253</v>
      </c>
      <c r="S33">
        <f t="shared" si="31"/>
        <v>30874733.322714768</v>
      </c>
      <c r="V33">
        <f t="shared" si="32"/>
        <v>9.3444371938972601</v>
      </c>
      <c r="W33">
        <f t="shared" si="33"/>
        <v>6.1484548824902241</v>
      </c>
      <c r="X33">
        <f t="shared" si="34"/>
        <v>9.3781555961142296</v>
      </c>
      <c r="Y33">
        <f t="shared" si="35"/>
        <v>-3.0072317168484419</v>
      </c>
      <c r="Z33">
        <f t="shared" si="36"/>
        <v>9.848514861833122</v>
      </c>
      <c r="AA33">
        <f t="shared" si="37"/>
        <v>-0.31030465079895475</v>
      </c>
      <c r="AB33">
        <f t="shared" si="38"/>
        <v>30877733.927854549</v>
      </c>
    </row>
    <row r="34" spans="1:28" x14ac:dyDescent="0.3">
      <c r="A34" s="12">
        <f t="shared" si="4"/>
        <v>0.34444444444444444</v>
      </c>
      <c r="B34" s="1"/>
      <c r="C34" s="10">
        <v>2777.2217273712099</v>
      </c>
      <c r="D34" s="12">
        <v>7719.2155838012604</v>
      </c>
      <c r="E34" s="12">
        <v>4659.2421531677201</v>
      </c>
      <c r="G34" s="12">
        <f t="shared" si="0"/>
        <v>3192.1672451011141</v>
      </c>
      <c r="H34" s="12">
        <f t="shared" si="1"/>
        <v>4659.2421531677201</v>
      </c>
      <c r="I34">
        <f t="shared" si="2"/>
        <v>7510.515417367852</v>
      </c>
      <c r="J34">
        <f t="shared" si="3"/>
        <v>37.276078505114427</v>
      </c>
      <c r="M34">
        <f t="shared" si="25"/>
        <v>9.6780843369537699</v>
      </c>
      <c r="N34">
        <f t="shared" si="26"/>
        <v>6.2907819140363506</v>
      </c>
      <c r="O34">
        <f t="shared" si="27"/>
        <v>8.8007641489292077</v>
      </c>
      <c r="P34">
        <f t="shared" si="28"/>
        <v>-2.6978692038970489</v>
      </c>
      <c r="Q34">
        <f t="shared" si="29"/>
        <v>9.204995809146995</v>
      </c>
      <c r="R34">
        <f t="shared" si="30"/>
        <v>-0.29745455918869024</v>
      </c>
      <c r="S34">
        <f t="shared" si="31"/>
        <v>31778193.721632905</v>
      </c>
      <c r="V34">
        <f t="shared" si="32"/>
        <v>9.4486389227429743</v>
      </c>
      <c r="W34">
        <f t="shared" si="33"/>
        <v>6.1150411967474634</v>
      </c>
      <c r="X34">
        <f t="shared" si="34"/>
        <v>9.3781555961142296</v>
      </c>
      <c r="Y34">
        <f t="shared" si="35"/>
        <v>-3.4527241824528359</v>
      </c>
      <c r="Z34">
        <f t="shared" si="36"/>
        <v>9.9935532552252528</v>
      </c>
      <c r="AA34">
        <f t="shared" si="37"/>
        <v>-0.35276637594821258</v>
      </c>
      <c r="AB34">
        <f t="shared" si="38"/>
        <v>31781289.646273315</v>
      </c>
    </row>
    <row r="35" spans="1:28" x14ac:dyDescent="0.3">
      <c r="A35" s="12">
        <f t="shared" si="4"/>
        <v>0.35555555555555557</v>
      </c>
      <c r="C35" s="11">
        <f>((C36-C34)/2)+C34</f>
        <v>2774.2600917816098</v>
      </c>
      <c r="D35" s="14">
        <f t="shared" ref="D35:E35" si="39">((D36-D34)/2)+D34</f>
        <v>7661.1332416534351</v>
      </c>
      <c r="E35" s="14">
        <f t="shared" si="39"/>
        <v>4709.7842693328803</v>
      </c>
      <c r="F35" s="14"/>
      <c r="G35" s="12">
        <f t="shared" si="0"/>
        <v>3258.570750913902</v>
      </c>
      <c r="H35" s="12">
        <f t="shared" si="1"/>
        <v>4709.7842693328803</v>
      </c>
      <c r="I35">
        <f t="shared" si="2"/>
        <v>7510.515417367802</v>
      </c>
      <c r="J35">
        <f t="shared" si="3"/>
        <v>37.276078505113937</v>
      </c>
      <c r="M35">
        <f t="shared" si="25"/>
        <v>9.7758706052752053</v>
      </c>
      <c r="N35">
        <f t="shared" si="26"/>
        <v>6.2608055895486059</v>
      </c>
      <c r="O35">
        <f t="shared" si="27"/>
        <v>8.5784001800219531</v>
      </c>
      <c r="P35">
        <f t="shared" si="28"/>
        <v>-3.0751961223262927</v>
      </c>
      <c r="Q35">
        <f t="shared" si="29"/>
        <v>9.1129457827516642</v>
      </c>
      <c r="R35">
        <f t="shared" si="30"/>
        <v>-0.3442104797688621</v>
      </c>
      <c r="S35">
        <f t="shared" si="31"/>
        <v>32677801.148303613</v>
      </c>
      <c r="V35">
        <f t="shared" si="32"/>
        <v>9.5528406515886886</v>
      </c>
      <c r="W35">
        <f t="shared" si="33"/>
        <v>6.0766775947202101</v>
      </c>
      <c r="X35">
        <f t="shared" si="34"/>
        <v>9.3781555961142296</v>
      </c>
      <c r="Y35">
        <f t="shared" si="35"/>
        <v>-3.8982166480572302</v>
      </c>
      <c r="Z35">
        <f t="shared" si="36"/>
        <v>10.156076773051648</v>
      </c>
      <c r="AA35">
        <f t="shared" si="37"/>
        <v>-0.39394147137220903</v>
      </c>
      <c r="AB35">
        <f t="shared" si="38"/>
        <v>32680982.489780486</v>
      </c>
    </row>
    <row r="36" spans="1:28" x14ac:dyDescent="0.3">
      <c r="A36" s="12">
        <f t="shared" si="4"/>
        <v>0.3666666666666667</v>
      </c>
      <c r="B36" s="1"/>
      <c r="C36" s="10">
        <v>2771.2984561920098</v>
      </c>
      <c r="D36" s="12">
        <v>7603.0508995056098</v>
      </c>
      <c r="E36" s="12">
        <v>4760.3263854980396</v>
      </c>
      <c r="G36" s="12">
        <f t="shared" si="0"/>
        <v>3324.9742567266899</v>
      </c>
      <c r="H36" s="12">
        <f t="shared" si="1"/>
        <v>4760.3263854980396</v>
      </c>
      <c r="I36">
        <f t="shared" si="2"/>
        <v>7877.8377685207215</v>
      </c>
      <c r="J36">
        <f t="shared" si="3"/>
        <v>29.543876088655381</v>
      </c>
      <c r="M36">
        <f t="shared" si="25"/>
        <v>9.8711861628310054</v>
      </c>
      <c r="N36">
        <f t="shared" si="26"/>
        <v>6.2266367437449803</v>
      </c>
      <c r="O36">
        <f t="shared" si="27"/>
        <v>8.3638220145713227</v>
      </c>
      <c r="P36">
        <f t="shared" si="28"/>
        <v>-3.4437663263805169</v>
      </c>
      <c r="Q36">
        <f t="shared" si="29"/>
        <v>9.0450563957412822</v>
      </c>
      <c r="R36">
        <f t="shared" si="30"/>
        <v>-0.39059064745267313</v>
      </c>
      <c r="S36">
        <f t="shared" si="31"/>
        <v>33591372.789567575</v>
      </c>
      <c r="V36">
        <f t="shared" si="32"/>
        <v>9.6570423804344028</v>
      </c>
      <c r="W36">
        <f t="shared" si="33"/>
        <v>6.0333640764084633</v>
      </c>
      <c r="X36">
        <f t="shared" si="34"/>
        <v>9.3781555961142296</v>
      </c>
      <c r="Y36">
        <f t="shared" si="35"/>
        <v>-4.3437091136616246</v>
      </c>
      <c r="Z36">
        <f t="shared" si="36"/>
        <v>10.335260579638799</v>
      </c>
      <c r="AA36">
        <f t="shared" si="37"/>
        <v>-0.43375449202039429</v>
      </c>
      <c r="AB36">
        <f t="shared" si="38"/>
        <v>33594630.365279041</v>
      </c>
    </row>
    <row r="37" spans="1:28" x14ac:dyDescent="0.3">
      <c r="A37" s="12">
        <f t="shared" si="4"/>
        <v>0.37777777777777782</v>
      </c>
      <c r="C37" s="10">
        <v>2768.88184547424</v>
      </c>
      <c r="D37" s="12">
        <v>7536.4429473876899</v>
      </c>
      <c r="E37" s="12">
        <v>4803.4873008728</v>
      </c>
      <c r="G37" s="12">
        <f t="shared" si="0"/>
        <v>3401.1247935694228</v>
      </c>
      <c r="H37" s="12">
        <f t="shared" si="1"/>
        <v>4803.4873008728</v>
      </c>
      <c r="I37">
        <f t="shared" si="2"/>
        <v>6595.6776757580992</v>
      </c>
      <c r="J37">
        <f t="shared" si="3"/>
        <v>41.494843607352777</v>
      </c>
      <c r="M37">
        <f t="shared" si="25"/>
        <v>9.9641175185484645</v>
      </c>
      <c r="N37">
        <f t="shared" si="26"/>
        <v>6.1883726734518634</v>
      </c>
      <c r="O37">
        <f t="shared" si="27"/>
        <v>8.1561698317667819</v>
      </c>
      <c r="P37">
        <f t="shared" si="28"/>
        <v>-3.8037589339659523</v>
      </c>
      <c r="Q37">
        <f t="shared" si="29"/>
        <v>8.9995382299509323</v>
      </c>
      <c r="R37">
        <f t="shared" si="30"/>
        <v>-0.43638009601694783</v>
      </c>
      <c r="S37">
        <f t="shared" si="31"/>
        <v>34514047.737296432</v>
      </c>
      <c r="V37">
        <f t="shared" si="32"/>
        <v>9.761244109280117</v>
      </c>
      <c r="W37">
        <f t="shared" si="33"/>
        <v>5.985100641812223</v>
      </c>
      <c r="X37">
        <f t="shared" si="34"/>
        <v>9.3781555961142296</v>
      </c>
      <c r="Y37">
        <f t="shared" si="35"/>
        <v>-4.7892015792660194</v>
      </c>
      <c r="Z37">
        <f t="shared" si="36"/>
        <v>10.530254230158585</v>
      </c>
      <c r="AA37">
        <f t="shared" si="37"/>
        <v>-0.47215210565820281</v>
      </c>
      <c r="AB37">
        <f t="shared" si="38"/>
        <v>34517374.085828066</v>
      </c>
    </row>
    <row r="38" spans="1:28" x14ac:dyDescent="0.3">
      <c r="A38" s="12">
        <f t="shared" si="4"/>
        <v>0.38888888888888895</v>
      </c>
      <c r="B38" s="1"/>
      <c r="C38" s="10">
        <v>2765.7635688781702</v>
      </c>
      <c r="D38" s="12">
        <v>7488.4297370910599</v>
      </c>
      <c r="E38" s="12">
        <v>4852.0426750183096</v>
      </c>
      <c r="G38" s="12">
        <f t="shared" si="0"/>
        <v>3456.0166138907944</v>
      </c>
      <c r="H38" s="12">
        <f t="shared" si="1"/>
        <v>4852.0426750183096</v>
      </c>
      <c r="I38">
        <f t="shared" si="2"/>
        <v>7290.6265388335569</v>
      </c>
      <c r="J38">
        <f t="shared" si="3"/>
        <v>30.210928533721791</v>
      </c>
      <c r="M38">
        <f t="shared" si="25"/>
        <v>10.054741627790317</v>
      </c>
      <c r="N38">
        <f t="shared" si="26"/>
        <v>6.146108685296686</v>
      </c>
      <c r="O38">
        <f t="shared" si="27"/>
        <v>7.9546921589488768</v>
      </c>
      <c r="P38">
        <f t="shared" si="28"/>
        <v>-4.1552890969475023</v>
      </c>
      <c r="Q38">
        <f t="shared" si="29"/>
        <v>8.9746061096213872</v>
      </c>
      <c r="R38">
        <f t="shared" si="30"/>
        <v>-0.48138269564472613</v>
      </c>
      <c r="S38">
        <f t="shared" si="31"/>
        <v>35357366.756688431</v>
      </c>
      <c r="V38">
        <f t="shared" si="32"/>
        <v>9.8654458381258312</v>
      </c>
      <c r="W38">
        <f t="shared" si="33"/>
        <v>5.9318872909314893</v>
      </c>
      <c r="X38">
        <f t="shared" si="34"/>
        <v>9.3781555961142296</v>
      </c>
      <c r="Y38">
        <f t="shared" si="35"/>
        <v>-5.2346940448704133</v>
      </c>
      <c r="Z38">
        <f t="shared" si="36"/>
        <v>10.74019665221873</v>
      </c>
      <c r="AA38">
        <f t="shared" si="37"/>
        <v>-0.50910134753621217</v>
      </c>
      <c r="AB38">
        <f t="shared" si="38"/>
        <v>35360747.639998436</v>
      </c>
    </row>
    <row r="39" spans="1:28" x14ac:dyDescent="0.3">
      <c r="A39" s="12">
        <f t="shared" si="4"/>
        <v>0.40000000000000008</v>
      </c>
      <c r="C39" s="10">
        <v>2761.8811607360799</v>
      </c>
      <c r="D39" s="12">
        <v>7427.1976470947202</v>
      </c>
      <c r="E39" s="12">
        <v>4892.8041458129801</v>
      </c>
      <c r="G39" s="12">
        <f t="shared" si="0"/>
        <v>3526.0211160104345</v>
      </c>
      <c r="H39" s="12">
        <f t="shared" si="1"/>
        <v>4892.8041458129801</v>
      </c>
      <c r="I39">
        <f t="shared" si="2"/>
        <v>6324.2928796938177</v>
      </c>
      <c r="J39">
        <f t="shared" si="3"/>
        <v>38.495066531823042</v>
      </c>
      <c r="M39">
        <f t="shared" si="25"/>
        <v>10.143127096223083</v>
      </c>
      <c r="N39">
        <f t="shared" si="26"/>
        <v>6.0999388064417142</v>
      </c>
      <c r="O39">
        <f t="shared" si="27"/>
        <v>7.758735866656207</v>
      </c>
      <c r="P39">
        <f t="shared" si="28"/>
        <v>-4.4984199590389347</v>
      </c>
      <c r="Q39">
        <f t="shared" si="29"/>
        <v>8.9684872958831399</v>
      </c>
      <c r="R39">
        <f t="shared" si="30"/>
        <v>-0.5254249517028603</v>
      </c>
      <c r="S39">
        <f t="shared" si="31"/>
        <v>36241276.039706841</v>
      </c>
      <c r="V39">
        <f t="shared" si="32"/>
        <v>9.9696475669715454</v>
      </c>
      <c r="W39">
        <f t="shared" si="33"/>
        <v>5.873724023766262</v>
      </c>
      <c r="X39">
        <f t="shared" si="34"/>
        <v>9.3781555961142296</v>
      </c>
      <c r="Y39">
        <f t="shared" si="35"/>
        <v>-5.6801865104748082</v>
      </c>
      <c r="Z39">
        <f t="shared" si="36"/>
        <v>10.964229164820873</v>
      </c>
      <c r="AA39">
        <f t="shared" si="37"/>
        <v>-0.5445874753417097</v>
      </c>
      <c r="AB39">
        <f t="shared" si="38"/>
        <v>36244706.876152337</v>
      </c>
    </row>
    <row r="40" spans="1:28" x14ac:dyDescent="0.3">
      <c r="A40" s="12">
        <f t="shared" si="4"/>
        <v>0.4111111111111112</v>
      </c>
      <c r="B40" s="1"/>
      <c r="C40" s="10">
        <v>2760.8397483825602</v>
      </c>
      <c r="D40" s="12">
        <v>7379.0919303893997</v>
      </c>
      <c r="E40" s="12">
        <v>4936.54346466064</v>
      </c>
      <c r="G40" s="12">
        <f t="shared" si="0"/>
        <v>3581.0186956662278</v>
      </c>
      <c r="H40" s="12">
        <f t="shared" si="1"/>
        <v>4936.54346466064</v>
      </c>
      <c r="I40">
        <f t="shared" si="2"/>
        <v>6842.1923825484182</v>
      </c>
      <c r="J40">
        <f t="shared" si="3"/>
        <v>29.665554140006421</v>
      </c>
      <c r="M40">
        <f t="shared" si="25"/>
        <v>10.229335272519263</v>
      </c>
      <c r="N40">
        <f t="shared" si="26"/>
        <v>6.0499563624523924</v>
      </c>
      <c r="O40">
        <f t="shared" si="27"/>
        <v>7.5677370819292005</v>
      </c>
      <c r="P40">
        <f t="shared" si="28"/>
        <v>-4.8331736702721946</v>
      </c>
      <c r="Q40">
        <f t="shared" si="29"/>
        <v>8.9794327364382376</v>
      </c>
      <c r="R40">
        <f t="shared" si="30"/>
        <v>-0.5683584880333834</v>
      </c>
      <c r="S40">
        <f t="shared" si="31"/>
        <v>37060302.891671479</v>
      </c>
      <c r="V40">
        <f t="shared" si="32"/>
        <v>10.07384929581726</v>
      </c>
      <c r="W40">
        <f t="shared" si="33"/>
        <v>5.8106108403165422</v>
      </c>
      <c r="X40">
        <f t="shared" si="34"/>
        <v>9.3781555961142296</v>
      </c>
      <c r="Y40">
        <f t="shared" si="35"/>
        <v>-6.1256789760792021</v>
      </c>
      <c r="Z40">
        <f t="shared" si="36"/>
        <v>11.201506385433497</v>
      </c>
      <c r="AA40">
        <f t="shared" si="37"/>
        <v>-0.57861160765082642</v>
      </c>
      <c r="AB40">
        <f t="shared" si="38"/>
        <v>37063773.571562514</v>
      </c>
    </row>
    <row r="41" spans="1:28" x14ac:dyDescent="0.3">
      <c r="A41" s="12">
        <f t="shared" si="4"/>
        <v>0.42222222222222233</v>
      </c>
      <c r="C41" s="10">
        <v>2756.3727378845201</v>
      </c>
      <c r="D41" s="12">
        <v>7321.3102340698197</v>
      </c>
      <c r="E41" s="12">
        <v>4974.1706848144504</v>
      </c>
      <c r="G41" s="12">
        <f t="shared" si="0"/>
        <v>3647.0784836421444</v>
      </c>
      <c r="H41" s="12">
        <f t="shared" si="1"/>
        <v>4974.1706848144504</v>
      </c>
      <c r="I41">
        <f t="shared" si="2"/>
        <v>6279.0347588672666</v>
      </c>
      <c r="J41">
        <f t="shared" si="3"/>
        <v>34.842784122259921</v>
      </c>
      <c r="M41">
        <f t="shared" si="25"/>
        <v>10.313421240096254</v>
      </c>
      <c r="N41">
        <f t="shared" si="26"/>
        <v>5.9962544327827016</v>
      </c>
      <c r="O41">
        <f t="shared" si="27"/>
        <v>7.3812128001603572</v>
      </c>
      <c r="P41">
        <f t="shared" si="28"/>
        <v>-5.1595414572901346</v>
      </c>
      <c r="Q41">
        <f t="shared" si="29"/>
        <v>9.0057298677423532</v>
      </c>
      <c r="R41">
        <f t="shared" si="30"/>
        <v>-0.61006121648981837</v>
      </c>
      <c r="S41">
        <f t="shared" si="31"/>
        <v>37908817.289806381</v>
      </c>
      <c r="V41">
        <f t="shared" si="32"/>
        <v>10.178051024662974</v>
      </c>
      <c r="W41">
        <f t="shared" si="33"/>
        <v>5.7425477405823289</v>
      </c>
      <c r="X41">
        <f t="shared" si="34"/>
        <v>9.3781555961142296</v>
      </c>
      <c r="Y41">
        <f t="shared" si="35"/>
        <v>-6.571171441683596</v>
      </c>
      <c r="Z41">
        <f t="shared" si="36"/>
        <v>11.451205023966985</v>
      </c>
      <c r="AA41">
        <f t="shared" si="37"/>
        <v>-0.61118830057619722</v>
      </c>
      <c r="AB41">
        <f t="shared" si="38"/>
        <v>37912322.910040528</v>
      </c>
    </row>
    <row r="42" spans="1:28" x14ac:dyDescent="0.3">
      <c r="A42" s="12">
        <f t="shared" si="4"/>
        <v>0.43333333333333346</v>
      </c>
      <c r="B42" s="1"/>
      <c r="C42" s="10">
        <v>2755.6627273559502</v>
      </c>
      <c r="D42" s="12">
        <v>7271.2261199951099</v>
      </c>
      <c r="E42" s="12">
        <v>5014.0304565429597</v>
      </c>
      <c r="G42" s="12">
        <f t="shared" si="0"/>
        <v>3704.3378956614447</v>
      </c>
      <c r="H42" s="12">
        <f t="shared" si="1"/>
        <v>5014.0304565429597</v>
      </c>
      <c r="I42">
        <f t="shared" si="2"/>
        <v>6282.2239403320891</v>
      </c>
      <c r="J42">
        <f t="shared" si="3"/>
        <v>31.318073940811534</v>
      </c>
      <c r="M42">
        <f t="shared" si="25"/>
        <v>10.395434715653591</v>
      </c>
      <c r="N42">
        <f t="shared" si="26"/>
        <v>5.9389261943683671</v>
      </c>
      <c r="O42">
        <f t="shared" si="27"/>
        <v>7.1987530476294621</v>
      </c>
      <c r="P42">
        <f t="shared" si="28"/>
        <v>-5.4774927338030022</v>
      </c>
      <c r="Q42">
        <f t="shared" si="29"/>
        <v>9.0457156759218975</v>
      </c>
      <c r="R42">
        <f t="shared" si="30"/>
        <v>-0.65043730531030519</v>
      </c>
      <c r="S42">
        <f t="shared" si="31"/>
        <v>38726191.681127548</v>
      </c>
      <c r="V42">
        <f t="shared" si="32"/>
        <v>10.282252753508688</v>
      </c>
      <c r="W42">
        <f t="shared" si="33"/>
        <v>5.6695347245636221</v>
      </c>
      <c r="X42">
        <f t="shared" si="34"/>
        <v>9.3781555961142296</v>
      </c>
      <c r="Y42">
        <f t="shared" si="35"/>
        <v>-7.0166639072879899</v>
      </c>
      <c r="Z42">
        <f t="shared" si="36"/>
        <v>11.71253067329032</v>
      </c>
      <c r="AA42">
        <f t="shared" si="37"/>
        <v>-0.64234318355516651</v>
      </c>
      <c r="AB42">
        <f t="shared" si="38"/>
        <v>38729726.216097571</v>
      </c>
    </row>
    <row r="43" spans="1:28" x14ac:dyDescent="0.3">
      <c r="A43" s="12">
        <f t="shared" si="4"/>
        <v>0.44444444444444459</v>
      </c>
      <c r="C43" s="10">
        <v>2751.13015174865</v>
      </c>
      <c r="D43" s="12">
        <v>7219.0668106079102</v>
      </c>
      <c r="E43" s="12">
        <v>5050.31299591064</v>
      </c>
      <c r="G43" s="12">
        <f t="shared" si="0"/>
        <v>3763.969805739534</v>
      </c>
      <c r="H43" s="12">
        <f t="shared" si="1"/>
        <v>5050.31299591064</v>
      </c>
      <c r="I43">
        <f t="shared" si="2"/>
        <v>6592.3464573546271</v>
      </c>
      <c r="J43">
        <f t="shared" si="3"/>
        <v>27.051185338388461</v>
      </c>
      <c r="M43">
        <f t="shared" si="25"/>
        <v>10.475420860627253</v>
      </c>
      <c r="N43">
        <f t="shared" si="26"/>
        <v>5.8780651639927779</v>
      </c>
      <c r="O43">
        <f t="shared" si="27"/>
        <v>7.0200135027719348</v>
      </c>
      <c r="P43">
        <f t="shared" si="28"/>
        <v>-5.7869832346611885</v>
      </c>
      <c r="Q43">
        <f t="shared" si="29"/>
        <v>9.0977889916918802</v>
      </c>
      <c r="R43">
        <f t="shared" si="30"/>
        <v>-0.68941613770843047</v>
      </c>
      <c r="S43">
        <f t="shared" si="31"/>
        <v>39535043.867854416</v>
      </c>
      <c r="V43">
        <f t="shared" si="32"/>
        <v>10.386454482354402</v>
      </c>
      <c r="W43">
        <f t="shared" si="33"/>
        <v>5.5915717922604218</v>
      </c>
      <c r="X43">
        <f t="shared" si="34"/>
        <v>9.3781555961142296</v>
      </c>
      <c r="Y43">
        <f t="shared" si="35"/>
        <v>-7.462156372892383</v>
      </c>
      <c r="Z43">
        <f t="shared" si="36"/>
        <v>11.984722780207603</v>
      </c>
      <c r="AA43">
        <f t="shared" si="37"/>
        <v>-0.67211074123916914</v>
      </c>
      <c r="AB43">
        <f t="shared" si="38"/>
        <v>39538602.221794046</v>
      </c>
    </row>
    <row r="44" spans="1:28" x14ac:dyDescent="0.3">
      <c r="A44" s="12">
        <f t="shared" si="4"/>
        <v>0.45555555555555571</v>
      </c>
      <c r="B44" s="1"/>
      <c r="C44" s="10">
        <v>2749.1119384765602</v>
      </c>
      <c r="D44" s="12">
        <v>7162.0065689086896</v>
      </c>
      <c r="E44" s="12">
        <v>5083.6253166198703</v>
      </c>
      <c r="G44" s="12">
        <f t="shared" si="0"/>
        <v>3829.2047799371976</v>
      </c>
      <c r="H44" s="12">
        <f t="shared" si="1"/>
        <v>5083.6253166198703</v>
      </c>
      <c r="I44">
        <f t="shared" si="2"/>
        <v>5596.0751782335183</v>
      </c>
      <c r="J44">
        <f t="shared" si="3"/>
        <v>36.312902583073409</v>
      </c>
      <c r="M44">
        <f t="shared" si="25"/>
        <v>10.553421010658052</v>
      </c>
      <c r="N44">
        <f t="shared" si="26"/>
        <v>5.8137653502743198</v>
      </c>
      <c r="O44">
        <f t="shared" si="27"/>
        <v>6.8447085255217281</v>
      </c>
      <c r="P44">
        <f t="shared" si="28"/>
        <v>-6.0879621656549974</v>
      </c>
      <c r="Q44">
        <f t="shared" si="29"/>
        <v>9.1604212856067111</v>
      </c>
      <c r="R44">
        <f t="shared" si="30"/>
        <v>-0.72695049493285324</v>
      </c>
      <c r="S44">
        <f t="shared" si="31"/>
        <v>40366268.351238444</v>
      </c>
      <c r="V44">
        <f t="shared" si="32"/>
        <v>10.490656211200116</v>
      </c>
      <c r="W44">
        <f t="shared" si="33"/>
        <v>5.5086589436727289</v>
      </c>
      <c r="X44">
        <f t="shared" si="34"/>
        <v>9.3781555961142313</v>
      </c>
      <c r="Y44">
        <f t="shared" si="35"/>
        <v>-7.9076488384967778</v>
      </c>
      <c r="Z44">
        <f t="shared" si="36"/>
        <v>12.267058022929056</v>
      </c>
      <c r="AA44">
        <f t="shared" si="37"/>
        <v>-0.70053229759945301</v>
      </c>
      <c r="AB44">
        <f t="shared" si="38"/>
        <v>40369846.347712897</v>
      </c>
    </row>
    <row r="45" spans="1:28" x14ac:dyDescent="0.3">
      <c r="A45" s="12">
        <f t="shared" si="4"/>
        <v>0.46666666666666684</v>
      </c>
      <c r="C45" s="10">
        <v>2746.55323028564</v>
      </c>
      <c r="D45" s="12">
        <v>7118.1818962097104</v>
      </c>
      <c r="E45" s="12">
        <v>5120.4471588134702</v>
      </c>
      <c r="G45" s="12">
        <f t="shared" si="0"/>
        <v>3879.3079920443074</v>
      </c>
      <c r="H45" s="12">
        <f t="shared" si="1"/>
        <v>5120.4471588134702</v>
      </c>
      <c r="I45">
        <f t="shared" si="2"/>
        <v>6488.297937696183</v>
      </c>
      <c r="J45">
        <f t="shared" si="3"/>
        <v>23.465625116955877</v>
      </c>
      <c r="M45">
        <f t="shared" si="25"/>
        <v>10.629473327608293</v>
      </c>
      <c r="N45">
        <f t="shared" si="26"/>
        <v>5.7461213262114867</v>
      </c>
      <c r="O45">
        <f t="shared" si="27"/>
        <v>6.6726045725561445</v>
      </c>
      <c r="P45">
        <f t="shared" si="28"/>
        <v>-6.3803783753008831</v>
      </c>
      <c r="Q45">
        <f t="shared" si="29"/>
        <v>9.2321655094405823</v>
      </c>
      <c r="R45">
        <f t="shared" si="30"/>
        <v>-0.76301420786957408</v>
      </c>
      <c r="S45">
        <f t="shared" si="31"/>
        <v>41126840.184053272</v>
      </c>
      <c r="V45">
        <f t="shared" si="32"/>
        <v>10.594857940045831</v>
      </c>
      <c r="W45">
        <f t="shared" si="33"/>
        <v>5.4207961788005425</v>
      </c>
      <c r="X45">
        <f t="shared" si="34"/>
        <v>9.3781555961142331</v>
      </c>
      <c r="Y45">
        <f t="shared" si="35"/>
        <v>-8.3531413041011717</v>
      </c>
      <c r="Z45">
        <f t="shared" si="36"/>
        <v>12.558852337343955</v>
      </c>
      <c r="AA45">
        <f t="shared" si="37"/>
        <v>-0.72765423251827244</v>
      </c>
      <c r="AB45">
        <f t="shared" si="38"/>
        <v>41130436.004438475</v>
      </c>
    </row>
    <row r="46" spans="1:28" x14ac:dyDescent="0.3">
      <c r="A46" s="12">
        <f t="shared" si="4"/>
        <v>0.47777777777777797</v>
      </c>
      <c r="B46" s="1"/>
      <c r="C46" s="10">
        <v>2743.7534809112499</v>
      </c>
      <c r="D46" s="12">
        <v>7060.3386878967203</v>
      </c>
      <c r="E46" s="12">
        <v>5149.1541862487702</v>
      </c>
      <c r="G46" s="12">
        <f t="shared" si="0"/>
        <v>3945.4381045261048</v>
      </c>
      <c r="H46" s="12">
        <f t="shared" si="1"/>
        <v>5149.1541862487702</v>
      </c>
      <c r="I46">
        <f t="shared" si="2"/>
        <v>5574.789023606756</v>
      </c>
      <c r="J46">
        <f t="shared" si="3"/>
        <v>31.79708786535322</v>
      </c>
      <c r="M46">
        <f t="shared" si="25"/>
        <v>10.703613378414472</v>
      </c>
      <c r="N46">
        <f t="shared" si="26"/>
        <v>5.6752282331525876</v>
      </c>
      <c r="O46">
        <f t="shared" si="27"/>
        <v>6.5035139941125877</v>
      </c>
      <c r="P46">
        <f t="shared" si="28"/>
        <v>-6.664185571167331</v>
      </c>
      <c r="Q46">
        <f t="shared" si="29"/>
        <v>9.3116627730267982</v>
      </c>
      <c r="R46">
        <f t="shared" si="30"/>
        <v>-0.79759950524709922</v>
      </c>
      <c r="S46">
        <f t="shared" si="31"/>
        <v>41937511.307376698</v>
      </c>
      <c r="V46">
        <f t="shared" si="32"/>
        <v>10.699059668891545</v>
      </c>
      <c r="W46">
        <f t="shared" si="33"/>
        <v>5.3279834976438627</v>
      </c>
      <c r="X46">
        <f t="shared" si="34"/>
        <v>9.3781555961142331</v>
      </c>
      <c r="Y46">
        <f t="shared" si="35"/>
        <v>-8.7986337697055657</v>
      </c>
      <c r="Z46">
        <f t="shared" si="36"/>
        <v>12.859461831598237</v>
      </c>
      <c r="AA46">
        <f t="shared" si="37"/>
        <v>-0.75352644094546217</v>
      </c>
      <c r="AB46">
        <f t="shared" si="38"/>
        <v>41941119.355232924</v>
      </c>
    </row>
    <row r="47" spans="1:28" x14ac:dyDescent="0.3">
      <c r="A47" s="12">
        <f t="shared" si="4"/>
        <v>0.48888888888888909</v>
      </c>
      <c r="C47" s="10">
        <v>2742.0244693756099</v>
      </c>
      <c r="D47" s="12">
        <v>7014.29004669189</v>
      </c>
      <c r="E47" s="12">
        <v>5181.7922592163004</v>
      </c>
      <c r="G47" s="12">
        <f t="shared" si="0"/>
        <v>3998.083901869014</v>
      </c>
      <c r="H47" s="12">
        <f t="shared" si="1"/>
        <v>5181.7922592163004</v>
      </c>
      <c r="I47">
        <f t="shared" si="2"/>
        <v>5670.7948223471512</v>
      </c>
      <c r="J47">
        <f t="shared" si="3"/>
        <v>27.225106242488565</v>
      </c>
      <c r="M47">
        <f t="shared" si="25"/>
        <v>10.775874645015723</v>
      </c>
      <c r="N47">
        <f t="shared" si="26"/>
        <v>5.601181726806284</v>
      </c>
      <c r="O47">
        <f t="shared" si="27"/>
        <v>6.3372892175476538</v>
      </c>
      <c r="P47">
        <f t="shared" si="28"/>
        <v>-6.9393466192400091</v>
      </c>
      <c r="Q47">
        <f t="shared" si="29"/>
        <v>9.3976468399702853</v>
      </c>
      <c r="R47">
        <f t="shared" si="30"/>
        <v>-0.83071425361234363</v>
      </c>
      <c r="S47">
        <f t="shared" si="31"/>
        <v>42691579.374646783</v>
      </c>
      <c r="V47">
        <f t="shared" si="32"/>
        <v>10.803261397737259</v>
      </c>
      <c r="W47">
        <f t="shared" si="33"/>
        <v>5.2302209002026894</v>
      </c>
      <c r="X47">
        <f t="shared" si="34"/>
        <v>9.3781555961142331</v>
      </c>
      <c r="Y47">
        <f t="shared" si="35"/>
        <v>-9.2441262353099614</v>
      </c>
      <c r="Z47">
        <f t="shared" si="36"/>
        <v>13.168282812852807</v>
      </c>
      <c r="AA47">
        <f t="shared" si="37"/>
        <v>-0.77820102999424778</v>
      </c>
      <c r="AB47">
        <f t="shared" si="38"/>
        <v>42695201.442412347</v>
      </c>
    </row>
    <row r="48" spans="1:28" x14ac:dyDescent="0.3">
      <c r="A48" s="12">
        <f t="shared" si="4"/>
        <v>0.50000000000000022</v>
      </c>
      <c r="B48" s="1"/>
      <c r="C48" s="10">
        <v>2737.9000663757301</v>
      </c>
      <c r="D48" s="12">
        <v>6965.2826309204102</v>
      </c>
      <c r="E48" s="12">
        <v>5210.6180191040003</v>
      </c>
      <c r="G48" s="12">
        <f t="shared" si="0"/>
        <v>4054.1123624598208</v>
      </c>
      <c r="H48" s="12">
        <f t="shared" si="1"/>
        <v>5210.6180191040003</v>
      </c>
      <c r="I48">
        <f t="shared" si="2"/>
        <v>5836.5957970422096</v>
      </c>
      <c r="J48">
        <f t="shared" si="3"/>
        <v>24.072321665928264</v>
      </c>
      <c r="M48">
        <f t="shared" si="25"/>
        <v>10.846288969655141</v>
      </c>
      <c r="N48">
        <f t="shared" si="26"/>
        <v>5.5240778754813951</v>
      </c>
      <c r="O48">
        <f t="shared" si="27"/>
        <v>6.1738173261849978</v>
      </c>
      <c r="P48">
        <f t="shared" si="28"/>
        <v>-7.2058369787819014</v>
      </c>
      <c r="Q48">
        <f t="shared" si="29"/>
        <v>9.4889465664995054</v>
      </c>
      <c r="R48">
        <f t="shared" si="30"/>
        <v>-0.86237924307593161</v>
      </c>
      <c r="S48">
        <f t="shared" si="31"/>
        <v>43441003.478050418</v>
      </c>
      <c r="V48">
        <f t="shared" si="32"/>
        <v>10.907463126582973</v>
      </c>
      <c r="W48">
        <f t="shared" si="33"/>
        <v>5.1275083864770234</v>
      </c>
      <c r="X48">
        <f t="shared" si="34"/>
        <v>9.3781555961142331</v>
      </c>
      <c r="Y48">
        <f t="shared" si="35"/>
        <v>-9.6896187009143553</v>
      </c>
      <c r="Z48">
        <f t="shared" si="36"/>
        <v>13.484751126885431</v>
      </c>
      <c r="AA48">
        <f t="shared" si="37"/>
        <v>-0.80173123946514613</v>
      </c>
      <c r="AB48">
        <f t="shared" si="38"/>
        <v>43444637.31516248</v>
      </c>
    </row>
    <row r="49" spans="1:28" x14ac:dyDescent="0.3">
      <c r="A49" s="12">
        <f t="shared" si="4"/>
        <v>0.51111111111111129</v>
      </c>
      <c r="C49" s="10">
        <v>2736.5203380584699</v>
      </c>
      <c r="D49" s="12">
        <v>6913.4914398193296</v>
      </c>
      <c r="E49" s="12">
        <v>5237.0700836181604</v>
      </c>
      <c r="G49" s="12">
        <f t="shared" si="0"/>
        <v>4113.3234158050673</v>
      </c>
      <c r="H49" s="12">
        <f t="shared" si="1"/>
        <v>5237.0700836181604</v>
      </c>
      <c r="I49">
        <f t="shared" si="2"/>
        <v>5041.5142100033636</v>
      </c>
      <c r="J49">
        <f t="shared" si="3"/>
        <v>29.854864286780593</v>
      </c>
      <c r="M49">
        <f t="shared" si="25"/>
        <v>10.914886939946086</v>
      </c>
      <c r="N49">
        <f t="shared" si="26"/>
        <v>5.4440130201615959</v>
      </c>
      <c r="O49">
        <f t="shared" si="27"/>
        <v>6.013015041217499</v>
      </c>
      <c r="P49">
        <f t="shared" si="28"/>
        <v>-7.4636473362071349</v>
      </c>
      <c r="Q49">
        <f t="shared" si="29"/>
        <v>9.5844864987739307</v>
      </c>
      <c r="R49">
        <f t="shared" si="30"/>
        <v>-0.89262563032953657</v>
      </c>
      <c r="S49">
        <f t="shared" si="31"/>
        <v>44199667.080265939</v>
      </c>
      <c r="V49">
        <f t="shared" si="32"/>
        <v>11.011664855428688</v>
      </c>
      <c r="W49">
        <f t="shared" si="33"/>
        <v>5.019845956466864</v>
      </c>
      <c r="X49">
        <f t="shared" si="34"/>
        <v>9.3781555961142331</v>
      </c>
      <c r="Y49">
        <f t="shared" si="35"/>
        <v>-10.135111166518749</v>
      </c>
      <c r="Z49">
        <f t="shared" si="36"/>
        <v>13.808340984442038</v>
      </c>
      <c r="AA49">
        <f t="shared" si="37"/>
        <v>-0.8241705653414908</v>
      </c>
      <c r="AB49">
        <f t="shared" si="38"/>
        <v>44203311.391395271</v>
      </c>
    </row>
    <row r="50" spans="1:28" x14ac:dyDescent="0.3">
      <c r="A50" s="12">
        <f t="shared" si="4"/>
        <v>0.52222222222222237</v>
      </c>
      <c r="B50" s="1"/>
      <c r="C50" s="10">
        <v>2734.4866275787299</v>
      </c>
      <c r="D50" s="12">
        <v>6870.9966659545798</v>
      </c>
      <c r="E50" s="12">
        <v>5264.9555206298801</v>
      </c>
      <c r="G50" s="12">
        <f t="shared" si="0"/>
        <v>4161.9062011920487</v>
      </c>
      <c r="H50" s="12">
        <f t="shared" si="1"/>
        <v>5264.9555206298801</v>
      </c>
      <c r="I50">
        <f t="shared" si="2"/>
        <v>5734.2428963981602</v>
      </c>
      <c r="J50">
        <f t="shared" si="3"/>
        <v>20.328948283700115</v>
      </c>
      <c r="M50">
        <f t="shared" si="25"/>
        <v>10.981698218181837</v>
      </c>
      <c r="N50">
        <f t="shared" si="26"/>
        <v>5.3610836053148496</v>
      </c>
      <c r="O50">
        <f t="shared" si="27"/>
        <v>5.8548241111122783</v>
      </c>
      <c r="P50">
        <f t="shared" si="28"/>
        <v>-7.7127855093311783</v>
      </c>
      <c r="Q50">
        <f t="shared" si="29"/>
        <v>9.6832858929709733</v>
      </c>
      <c r="R50">
        <f t="shared" si="30"/>
        <v>-0.92149261140464578</v>
      </c>
      <c r="S50">
        <f t="shared" si="31"/>
        <v>44893507.871368602</v>
      </c>
      <c r="V50">
        <f t="shared" si="32"/>
        <v>11.115866584274402</v>
      </c>
      <c r="W50">
        <f t="shared" si="33"/>
        <v>4.9072336101722112</v>
      </c>
      <c r="X50">
        <f t="shared" si="34"/>
        <v>9.3781555961142331</v>
      </c>
      <c r="Y50">
        <f t="shared" si="35"/>
        <v>-10.580603632123141</v>
      </c>
      <c r="Z50">
        <f t="shared" si="36"/>
        <v>14.138563420836862</v>
      </c>
      <c r="AA50">
        <f t="shared" si="37"/>
        <v>-0.84557206287931796</v>
      </c>
      <c r="AB50">
        <f t="shared" si="38"/>
        <v>44897168.383652277</v>
      </c>
    </row>
    <row r="51" spans="1:28" x14ac:dyDescent="0.3">
      <c r="A51" s="12">
        <f t="shared" si="4"/>
        <v>0.53333333333333344</v>
      </c>
      <c r="C51" s="10">
        <v>2730.7985305786101</v>
      </c>
      <c r="D51" s="12">
        <v>6818.7381744384702</v>
      </c>
      <c r="E51" s="12">
        <v>5287.0903015136701</v>
      </c>
      <c r="G51" s="12">
        <f t="shared" si="0"/>
        <v>4221.6515027214828</v>
      </c>
      <c r="H51" s="12">
        <f t="shared" si="1"/>
        <v>5287.0903015136701</v>
      </c>
      <c r="I51">
        <f t="shared" si="2"/>
        <v>5084.9065065627028</v>
      </c>
      <c r="J51">
        <f t="shared" si="3"/>
        <v>26.820541747645308</v>
      </c>
      <c r="M51">
        <f t="shared" si="25"/>
        <v>11.046751819416418</v>
      </c>
      <c r="N51">
        <f t="shared" si="26"/>
        <v>5.2753859885445031</v>
      </c>
      <c r="O51">
        <f t="shared" si="27"/>
        <v>5.6992071083607865</v>
      </c>
      <c r="P51">
        <f t="shared" si="28"/>
        <v>-7.9532776980614575</v>
      </c>
      <c r="Q51">
        <f t="shared" si="29"/>
        <v>9.7844564389889275</v>
      </c>
      <c r="R51">
        <f t="shared" si="30"/>
        <v>-0.94902536377537927</v>
      </c>
      <c r="S51">
        <f t="shared" si="31"/>
        <v>45626761.17018275</v>
      </c>
      <c r="V51">
        <f t="shared" si="32"/>
        <v>11.220068313120116</v>
      </c>
      <c r="W51">
        <f t="shared" si="33"/>
        <v>4.7896713475930648</v>
      </c>
      <c r="X51">
        <f t="shared" si="34"/>
        <v>9.3781555961142331</v>
      </c>
      <c r="Y51">
        <f t="shared" si="35"/>
        <v>-11.026096097727535</v>
      </c>
      <c r="Z51">
        <f t="shared" si="36"/>
        <v>14.474964509153418</v>
      </c>
      <c r="AA51">
        <f t="shared" si="37"/>
        <v>-0.86598780518025298</v>
      </c>
      <c r="AB51">
        <f t="shared" si="38"/>
        <v>45630432.811306998</v>
      </c>
    </row>
    <row r="52" spans="1:28" x14ac:dyDescent="0.3">
      <c r="A52" s="12">
        <f t="shared" si="4"/>
        <v>0.54444444444444451</v>
      </c>
      <c r="B52" s="1"/>
      <c r="C52" s="10">
        <v>2730.4370880126899</v>
      </c>
      <c r="D52" s="12">
        <v>6774.6355056762604</v>
      </c>
      <c r="E52" s="12">
        <v>5312.58249282836</v>
      </c>
      <c r="G52" s="12">
        <f t="shared" si="0"/>
        <v>4272.0725379830656</v>
      </c>
      <c r="H52" s="12">
        <f t="shared" si="1"/>
        <v>5312.58249282836</v>
      </c>
      <c r="I52">
        <f t="shared" si="2"/>
        <v>5095.3072609068149</v>
      </c>
      <c r="J52">
        <f t="shared" si="3"/>
        <v>22.421816703309101</v>
      </c>
      <c r="M52">
        <f t="shared" si="25"/>
        <v>11.11007634284265</v>
      </c>
      <c r="N52">
        <f t="shared" si="26"/>
        <v>5.1870162363438199</v>
      </c>
      <c r="O52">
        <f t="shared" si="27"/>
        <v>5.5461436284143186</v>
      </c>
      <c r="P52">
        <f t="shared" si="28"/>
        <v>-8.1851691594735225</v>
      </c>
      <c r="Q52">
        <f t="shared" si="29"/>
        <v>9.8871989621023229</v>
      </c>
      <c r="R52">
        <f t="shared" si="30"/>
        <v>-0.97527327172766565</v>
      </c>
      <c r="S52">
        <f t="shared" si="31"/>
        <v>46324247.844456494</v>
      </c>
      <c r="V52">
        <f t="shared" si="32"/>
        <v>11.32427004196583</v>
      </c>
      <c r="W52">
        <f t="shared" si="33"/>
        <v>4.6671591687294258</v>
      </c>
      <c r="X52">
        <f t="shared" si="34"/>
        <v>9.3781555961142313</v>
      </c>
      <c r="Y52">
        <f t="shared" si="35"/>
        <v>-11.471588563331929</v>
      </c>
      <c r="Z52">
        <f t="shared" si="36"/>
        <v>14.817123423637145</v>
      </c>
      <c r="AA52">
        <f t="shared" si="37"/>
        <v>-0.88546847388237748</v>
      </c>
      <c r="AB52">
        <f t="shared" si="38"/>
        <v>46327940.992062107</v>
      </c>
    </row>
    <row r="53" spans="1:28" x14ac:dyDescent="0.3">
      <c r="A53" s="12">
        <f t="shared" si="4"/>
        <v>0.55555555555555558</v>
      </c>
      <c r="C53" s="10">
        <v>2726.6393184661802</v>
      </c>
      <c r="D53" s="12">
        <v>6728.8591384887604</v>
      </c>
      <c r="E53" s="12">
        <v>5334.1765403747504</v>
      </c>
      <c r="G53" s="12">
        <f t="shared" si="0"/>
        <v>4324.4070539860031</v>
      </c>
      <c r="H53" s="12">
        <f t="shared" si="1"/>
        <v>5334.1765403747504</v>
      </c>
      <c r="I53">
        <f t="shared" si="2"/>
        <v>5562.8432910211641</v>
      </c>
      <c r="J53">
        <f t="shared" si="3"/>
        <v>17.029451897061339</v>
      </c>
      <c r="M53">
        <f t="shared" si="25"/>
        <v>11.171700160936142</v>
      </c>
      <c r="N53">
        <f t="shared" si="26"/>
        <v>5.0960699123496696</v>
      </c>
      <c r="O53">
        <f t="shared" si="27"/>
        <v>5.3956268808411334</v>
      </c>
      <c r="P53">
        <f t="shared" si="28"/>
        <v>-8.408524384724382</v>
      </c>
      <c r="Q53">
        <f t="shared" si="29"/>
        <v>9.9907993556952164</v>
      </c>
      <c r="R53">
        <f t="shared" si="30"/>
        <v>-1.0002884302722013</v>
      </c>
      <c r="S53">
        <f t="shared" si="31"/>
        <v>47003097.87815021</v>
      </c>
      <c r="V53">
        <f t="shared" si="32"/>
        <v>11.428471770811544</v>
      </c>
      <c r="W53">
        <f t="shared" si="33"/>
        <v>4.5396970735812934</v>
      </c>
      <c r="X53">
        <f t="shared" si="34"/>
        <v>9.3781555961142296</v>
      </c>
      <c r="Y53">
        <f t="shared" si="35"/>
        <v>-11.917081028936323</v>
      </c>
      <c r="Z53">
        <f t="shared" si="36"/>
        <v>15.164650429045922</v>
      </c>
      <c r="AA53">
        <f t="shared" si="37"/>
        <v>-0.90406306027179162</v>
      </c>
      <c r="AB53">
        <f t="shared" si="38"/>
        <v>47006813.132120222</v>
      </c>
    </row>
    <row r="54" spans="1:28" x14ac:dyDescent="0.3">
      <c r="A54" s="12">
        <f t="shared" si="4"/>
        <v>0.56666666666666665</v>
      </c>
      <c r="B54" s="1"/>
      <c r="C54" s="10">
        <v>2723.9535331726001</v>
      </c>
      <c r="D54" s="12">
        <v>6677.1656990051197</v>
      </c>
      <c r="E54" s="12">
        <v>5352.2782325744602</v>
      </c>
      <c r="G54" s="12">
        <f t="shared" si="0"/>
        <v>4383.5063513335272</v>
      </c>
      <c r="H54" s="12">
        <f t="shared" si="1"/>
        <v>5352.2782325744602</v>
      </c>
      <c r="I54">
        <f t="shared" si="2"/>
        <v>4836.660823545626</v>
      </c>
      <c r="J54">
        <f t="shared" si="3"/>
        <v>21.364798175696691</v>
      </c>
      <c r="M54">
        <f t="shared" si="25"/>
        <v>11.231651570723265</v>
      </c>
      <c r="N54">
        <f t="shared" si="26"/>
        <v>5.0026418636305099</v>
      </c>
      <c r="O54">
        <f t="shared" si="27"/>
        <v>5.2476606584904602</v>
      </c>
      <c r="P54">
        <f t="shared" si="28"/>
        <v>-8.6234268528682332</v>
      </c>
      <c r="Q54">
        <f t="shared" si="29"/>
        <v>10.094623968897379</v>
      </c>
      <c r="R54">
        <f t="shared" si="30"/>
        <v>-1.0241244104287106</v>
      </c>
      <c r="S54">
        <f t="shared" si="31"/>
        <v>47710142.293197766</v>
      </c>
      <c r="V54">
        <f t="shared" si="32"/>
        <v>11.532673499657259</v>
      </c>
      <c r="W54">
        <f t="shared" si="33"/>
        <v>4.4072850621486674</v>
      </c>
      <c r="X54">
        <f t="shared" si="34"/>
        <v>9.3781555961142296</v>
      </c>
      <c r="Y54">
        <f t="shared" si="35"/>
        <v>-12.362573494540717</v>
      </c>
      <c r="Z54">
        <f t="shared" si="36"/>
        <v>15.517184853988475</v>
      </c>
      <c r="AA54">
        <f t="shared" si="37"/>
        <v>-0.92181865728735679</v>
      </c>
      <c r="AB54">
        <f t="shared" si="38"/>
        <v>47713877.510918446</v>
      </c>
    </row>
    <row r="55" spans="1:28" x14ac:dyDescent="0.3">
      <c r="A55" s="12">
        <f t="shared" si="4"/>
        <v>0.57777777777777772</v>
      </c>
      <c r="C55" s="11">
        <f>((C56-C54)/2)+C54</f>
        <v>2721.6988086700403</v>
      </c>
      <c r="D55" s="14">
        <f t="shared" ref="D55:E55" si="40">((D56-D54)/2)+D54</f>
        <v>6633.3896636962854</v>
      </c>
      <c r="E55" s="14">
        <f t="shared" si="40"/>
        <v>5371.856212615965</v>
      </c>
      <c r="F55" s="14"/>
      <c r="G55" s="12">
        <f t="shared" si="0"/>
        <v>4433.5539580173736</v>
      </c>
      <c r="H55" s="12">
        <f t="shared" si="1"/>
        <v>5371.856212615965</v>
      </c>
      <c r="I55">
        <f t="shared" si="2"/>
        <v>4836.6608235457779</v>
      </c>
      <c r="J55">
        <f t="shared" si="3"/>
        <v>21.364798175695984</v>
      </c>
      <c r="M55">
        <f t="shared" si="25"/>
        <v>11.289958911373159</v>
      </c>
      <c r="N55">
        <f t="shared" si="26"/>
        <v>4.9068260097097518</v>
      </c>
      <c r="O55">
        <f t="shared" si="27"/>
        <v>5.1022566669312939</v>
      </c>
      <c r="P55">
        <f t="shared" si="28"/>
        <v>-8.8299784328235464</v>
      </c>
      <c r="Q55">
        <f t="shared" si="29"/>
        <v>10.198114640431035</v>
      </c>
      <c r="R55">
        <f t="shared" si="30"/>
        <v>-1.0468352613037757</v>
      </c>
      <c r="S55">
        <f t="shared" si="31"/>
        <v>48360564.596182249</v>
      </c>
      <c r="V55">
        <f t="shared" si="32"/>
        <v>11.636875228502973</v>
      </c>
      <c r="W55">
        <f t="shared" si="33"/>
        <v>4.269923134431548</v>
      </c>
      <c r="X55">
        <f t="shared" si="34"/>
        <v>9.3781555961142313</v>
      </c>
      <c r="Y55">
        <f t="shared" si="35"/>
        <v>-12.808065960145111</v>
      </c>
      <c r="Z55">
        <f t="shared" si="36"/>
        <v>15.874393091528148</v>
      </c>
      <c r="AA55">
        <f t="shared" si="37"/>
        <v>-0.9387803252641943</v>
      </c>
      <c r="AB55">
        <f t="shared" si="38"/>
        <v>48364333.262090169</v>
      </c>
    </row>
    <row r="56" spans="1:28" x14ac:dyDescent="0.3">
      <c r="A56" s="12">
        <f t="shared" si="4"/>
        <v>0.5888888888888888</v>
      </c>
      <c r="B56" s="1"/>
      <c r="C56" s="10">
        <v>2719.44408416748</v>
      </c>
      <c r="D56" s="12">
        <v>6589.6136283874503</v>
      </c>
      <c r="E56" s="12">
        <v>5391.4341926574698</v>
      </c>
      <c r="G56" s="12">
        <f t="shared" si="0"/>
        <v>4483.6015647012218</v>
      </c>
      <c r="H56" s="12">
        <f t="shared" si="1"/>
        <v>5391.4341926574698</v>
      </c>
      <c r="I56">
        <f t="shared" si="2"/>
        <v>5183.9654156428478</v>
      </c>
      <c r="J56">
        <f t="shared" si="3"/>
        <v>14.837480789943466</v>
      </c>
      <c r="M56">
        <f t="shared" si="25"/>
        <v>11.346650652116839</v>
      </c>
      <c r="N56">
        <f t="shared" si="26"/>
        <v>4.8087151382339348</v>
      </c>
      <c r="O56">
        <f t="shared" si="27"/>
        <v>4.9594321937097403</v>
      </c>
      <c r="P56">
        <f t="shared" si="28"/>
        <v>-9.0282984999087947</v>
      </c>
      <c r="Q56">
        <f t="shared" si="29"/>
        <v>10.300783537549947</v>
      </c>
      <c r="R56">
        <f t="shared" si="30"/>
        <v>-1.0684747208243996</v>
      </c>
      <c r="S56">
        <f t="shared" si="31"/>
        <v>49016798.051295698</v>
      </c>
      <c r="V56">
        <f t="shared" si="32"/>
        <v>11.741076957348687</v>
      </c>
      <c r="W56">
        <f t="shared" si="33"/>
        <v>4.127611290429936</v>
      </c>
      <c r="X56">
        <f t="shared" si="34"/>
        <v>9.3781555961142331</v>
      </c>
      <c r="Y56">
        <f t="shared" si="35"/>
        <v>-13.253558425749505</v>
      </c>
      <c r="Z56">
        <f t="shared" si="36"/>
        <v>16.235966658307859</v>
      </c>
      <c r="AA56">
        <f t="shared" si="37"/>
        <v>-0.95499101663657537</v>
      </c>
      <c r="AB56">
        <f t="shared" si="38"/>
        <v>49020608.423485495</v>
      </c>
    </row>
    <row r="57" spans="1:28" x14ac:dyDescent="0.3">
      <c r="A57" s="12">
        <f t="shared" si="4"/>
        <v>0.59999999999999987</v>
      </c>
      <c r="C57" s="10">
        <v>2717.1512126922598</v>
      </c>
      <c r="D57" s="12">
        <v>6540.9118652343705</v>
      </c>
      <c r="E57" s="12">
        <v>5406.1841964721598</v>
      </c>
      <c r="G57" s="12">
        <f t="shared" si="0"/>
        <v>4539.2805833674765</v>
      </c>
      <c r="H57" s="12">
        <f t="shared" si="1"/>
        <v>5406.1841964721598</v>
      </c>
      <c r="I57">
        <f t="shared" si="2"/>
        <v>4460.2248226212478</v>
      </c>
      <c r="J57">
        <f t="shared" si="3"/>
        <v>20.784349300789859</v>
      </c>
      <c r="M57">
        <f t="shared" si="25"/>
        <v>11.401755454269169</v>
      </c>
      <c r="N57">
        <f t="shared" si="26"/>
        <v>4.7084007104571706</v>
      </c>
      <c r="O57">
        <f t="shared" si="27"/>
        <v>4.8192080950196576</v>
      </c>
      <c r="P57">
        <f t="shared" si="28"/>
        <v>-9.2185228278702471</v>
      </c>
      <c r="Q57">
        <f t="shared" si="29"/>
        <v>10.402207928659562</v>
      </c>
      <c r="R57">
        <f t="shared" si="30"/>
        <v>-1.0890956061801156</v>
      </c>
      <c r="S57">
        <f t="shared" si="31"/>
        <v>49677627.452464208</v>
      </c>
      <c r="V57">
        <f t="shared" si="32"/>
        <v>11.845278686194401</v>
      </c>
      <c r="W57">
        <f t="shared" si="33"/>
        <v>3.9803495301438305</v>
      </c>
      <c r="X57">
        <f t="shared" si="34"/>
        <v>9.3781555961142349</v>
      </c>
      <c r="Y57">
        <f t="shared" si="35"/>
        <v>-13.699050891353901</v>
      </c>
      <c r="Z57">
        <f t="shared" si="36"/>
        <v>16.601620333835879</v>
      </c>
      <c r="AA57">
        <f t="shared" si="37"/>
        <v>-0.97049154707125274</v>
      </c>
      <c r="AB57">
        <f t="shared" si="38"/>
        <v>49681476.841989607</v>
      </c>
    </row>
    <row r="58" spans="1:28" x14ac:dyDescent="0.3">
      <c r="A58" s="12">
        <f t="shared" si="4"/>
        <v>0.61111111111111094</v>
      </c>
      <c r="B58" s="1"/>
      <c r="C58" s="10">
        <v>2715.4989719390801</v>
      </c>
      <c r="D58" s="12">
        <v>6500.3849983215296</v>
      </c>
      <c r="E58" s="12">
        <v>5423.7699508666901</v>
      </c>
      <c r="G58" s="12">
        <f t="shared" si="0"/>
        <v>4585.6135297175342</v>
      </c>
      <c r="H58" s="12">
        <f t="shared" si="1"/>
        <v>5423.7699508666901</v>
      </c>
      <c r="I58">
        <f t="shared" si="2"/>
        <v>4755.9157417455936</v>
      </c>
      <c r="J58">
        <f t="shared" si="3"/>
        <v>13.937136269437604</v>
      </c>
      <c r="M58">
        <f t="shared" si="25"/>
        <v>11.455302210880498</v>
      </c>
      <c r="N58">
        <f t="shared" si="26"/>
        <v>4.6059726790363902</v>
      </c>
      <c r="O58">
        <f t="shared" si="27"/>
        <v>4.6816070761441519</v>
      </c>
      <c r="P58">
        <f t="shared" si="28"/>
        <v>-9.4008023114594117</v>
      </c>
      <c r="Q58">
        <f t="shared" si="29"/>
        <v>10.50202499114069</v>
      </c>
      <c r="R58">
        <f t="shared" si="30"/>
        <v>-1.1087493560522628</v>
      </c>
      <c r="S58">
        <f t="shared" si="31"/>
        <v>50290261.712753452</v>
      </c>
      <c r="V58">
        <f t="shared" si="32"/>
        <v>11.949480415040115</v>
      </c>
      <c r="W58">
        <f t="shared" si="33"/>
        <v>3.8281378535732316</v>
      </c>
      <c r="X58">
        <f t="shared" si="34"/>
        <v>9.3781555961142367</v>
      </c>
      <c r="Y58">
        <f t="shared" si="35"/>
        <v>-14.144543356958296</v>
      </c>
      <c r="Z58">
        <f t="shared" si="36"/>
        <v>16.971090394014222</v>
      </c>
      <c r="AA58">
        <f t="shared" si="37"/>
        <v>-0.98532060255613629</v>
      </c>
      <c r="AB58">
        <f t="shared" si="38"/>
        <v>50294172.092330009</v>
      </c>
    </row>
    <row r="59" spans="1:28" x14ac:dyDescent="0.3">
      <c r="A59" s="12">
        <f t="shared" si="4"/>
        <v>0.62222222222222201</v>
      </c>
      <c r="C59" s="10">
        <v>2711.7097854614199</v>
      </c>
      <c r="D59" s="12">
        <v>6455.5241584777796</v>
      </c>
      <c r="E59" s="12">
        <v>5436.4976882934498</v>
      </c>
      <c r="G59" s="12">
        <f t="shared" si="0"/>
        <v>4636.9013554004132</v>
      </c>
      <c r="H59" s="12">
        <f t="shared" si="1"/>
        <v>5436.4976882934498</v>
      </c>
      <c r="I59">
        <f t="shared" si="2"/>
        <v>4782.4659901705727</v>
      </c>
      <c r="J59">
        <f t="shared" si="3"/>
        <v>13.731154509656227</v>
      </c>
      <c r="M59">
        <f t="shared" si="25"/>
        <v>11.5073200672821</v>
      </c>
      <c r="N59">
        <f t="shared" si="26"/>
        <v>4.5015193200201749</v>
      </c>
      <c r="O59">
        <f t="shared" si="27"/>
        <v>4.5466522414138613</v>
      </c>
      <c r="P59">
        <f t="shared" si="28"/>
        <v>-9.5753015686119678</v>
      </c>
      <c r="Q59">
        <f t="shared" si="29"/>
        <v>10.599926732492849</v>
      </c>
      <c r="R59">
        <f t="shared" si="30"/>
        <v>-1.1274856988527433</v>
      </c>
      <c r="S59">
        <f t="shared" si="31"/>
        <v>50900852.361837327</v>
      </c>
      <c r="V59">
        <f t="shared" si="32"/>
        <v>12.05368214388583</v>
      </c>
      <c r="W59">
        <f t="shared" si="33"/>
        <v>3.6709762607181395</v>
      </c>
      <c r="X59">
        <f t="shared" si="34"/>
        <v>9.3781555961142367</v>
      </c>
      <c r="Y59">
        <f t="shared" si="35"/>
        <v>-14.59003582256269</v>
      </c>
      <c r="Z59">
        <f t="shared" si="36"/>
        <v>17.344132947155106</v>
      </c>
      <c r="AA59">
        <f t="shared" si="37"/>
        <v>-0.99951477379293419</v>
      </c>
      <c r="AB59">
        <f t="shared" si="38"/>
        <v>50904822.0838027</v>
      </c>
    </row>
    <row r="60" spans="1:28" x14ac:dyDescent="0.3">
      <c r="A60" s="12">
        <f t="shared" si="4"/>
        <v>0.63333333333333308</v>
      </c>
      <c r="B60" s="1"/>
      <c r="C60" s="10">
        <v>2709.8236560821501</v>
      </c>
      <c r="D60" s="12">
        <v>6410.3729248046802</v>
      </c>
      <c r="E60" s="12">
        <v>5449.1109848022397</v>
      </c>
      <c r="G60" s="12">
        <f t="shared" si="0"/>
        <v>4688.5211781691896</v>
      </c>
      <c r="H60" s="12">
        <f t="shared" si="1"/>
        <v>5449.1109848022397</v>
      </c>
      <c r="I60">
        <f t="shared" si="2"/>
        <v>4240.7797338027913</v>
      </c>
      <c r="J60">
        <f t="shared" si="3"/>
        <v>15.44718795556574</v>
      </c>
      <c r="M60">
        <f t="shared" si="25"/>
        <v>11.557838425520032</v>
      </c>
      <c r="N60">
        <f t="shared" si="26"/>
        <v>4.3951270803689306</v>
      </c>
      <c r="O60">
        <f t="shared" si="27"/>
        <v>4.4143658893474873</v>
      </c>
      <c r="P60">
        <f t="shared" si="28"/>
        <v>-9.7421974653146695</v>
      </c>
      <c r="Q60">
        <f t="shared" si="29"/>
        <v>10.695655083173644</v>
      </c>
      <c r="R60">
        <f t="shared" si="30"/>
        <v>-1.1453524239251527</v>
      </c>
      <c r="S60">
        <f t="shared" si="31"/>
        <v>51518916.852634266</v>
      </c>
      <c r="V60">
        <f t="shared" si="32"/>
        <v>12.157883872731544</v>
      </c>
      <c r="W60">
        <f t="shared" si="33"/>
        <v>3.508864751578554</v>
      </c>
      <c r="X60">
        <f t="shared" si="34"/>
        <v>9.3781555961142367</v>
      </c>
      <c r="Y60">
        <f t="shared" si="35"/>
        <v>-15.035528288167082</v>
      </c>
      <c r="Z60">
        <f t="shared" si="36"/>
        <v>17.72052237630712</v>
      </c>
      <c r="AA60">
        <f t="shared" si="37"/>
        <v>-1.0131086108280347</v>
      </c>
      <c r="AB60">
        <f t="shared" si="38"/>
        <v>51522956.110143468</v>
      </c>
    </row>
    <row r="61" spans="1:28" x14ac:dyDescent="0.3">
      <c r="A61" s="12">
        <f t="shared" si="4"/>
        <v>0.64444444444444415</v>
      </c>
      <c r="C61" s="10">
        <v>2708.4310531616202</v>
      </c>
      <c r="D61" s="12">
        <v>6370.6466674804597</v>
      </c>
      <c r="E61" s="12">
        <v>5461.6613388061496</v>
      </c>
      <c r="G61" s="12">
        <f t="shared" si="0"/>
        <v>4733.9388156404075</v>
      </c>
      <c r="H61" s="12">
        <f t="shared" si="1"/>
        <v>5461.6613388061496</v>
      </c>
      <c r="I61">
        <f t="shared" si="2"/>
        <v>4623.7357770426634</v>
      </c>
      <c r="J61">
        <f t="shared" si="3"/>
        <v>9.4674509402844471</v>
      </c>
      <c r="M61">
        <f t="shared" si="25"/>
        <v>11.60688693540167</v>
      </c>
      <c r="N61">
        <f t="shared" si="26"/>
        <v>4.286880441865434</v>
      </c>
      <c r="O61">
        <f t="shared" si="27"/>
        <v>4.2847685289971533</v>
      </c>
      <c r="P61">
        <f t="shared" si="28"/>
        <v>-9.9016776004588163</v>
      </c>
      <c r="Q61">
        <f t="shared" si="29"/>
        <v>10.788997203193274</v>
      </c>
      <c r="R61">
        <f t="shared" si="30"/>
        <v>-1.1623952356063532</v>
      </c>
      <c r="S61">
        <f t="shared" si="31"/>
        <v>52083354.823673606</v>
      </c>
      <c r="V61">
        <f t="shared" si="32"/>
        <v>12.262085601577258</v>
      </c>
      <c r="W61">
        <f t="shared" si="33"/>
        <v>3.3418033261544755</v>
      </c>
      <c r="X61">
        <f t="shared" si="34"/>
        <v>9.3781555961142367</v>
      </c>
      <c r="Y61">
        <f t="shared" si="35"/>
        <v>-15.481020753771476</v>
      </c>
      <c r="Z61">
        <f t="shared" si="36"/>
        <v>18.100049888429368</v>
      </c>
      <c r="AA61">
        <f t="shared" si="37"/>
        <v>-1.0261346922116874</v>
      </c>
      <c r="AB61">
        <f t="shared" si="38"/>
        <v>52087483.294392735</v>
      </c>
    </row>
    <row r="62" spans="1:28" x14ac:dyDescent="0.3">
      <c r="A62" s="12">
        <f t="shared" si="4"/>
        <v>0.65555555555555522</v>
      </c>
      <c r="B62" s="1"/>
      <c r="C62" s="10">
        <v>2704.6349525451601</v>
      </c>
      <c r="D62" s="12">
        <v>6326.32179260253</v>
      </c>
      <c r="E62" s="12">
        <v>5470.1118469238199</v>
      </c>
      <c r="G62" s="12">
        <f t="shared" si="0"/>
        <v>4784.6138913650857</v>
      </c>
      <c r="H62" s="12">
        <f t="shared" si="1"/>
        <v>5470.1118469238199</v>
      </c>
      <c r="I62">
        <f t="shared" si="2"/>
        <v>4604.2735639012044</v>
      </c>
      <c r="J62">
        <f t="shared" si="3"/>
        <v>10.525220628383039</v>
      </c>
      <c r="M62">
        <f t="shared" si="25"/>
        <v>11.65449547461275</v>
      </c>
      <c r="N62">
        <f t="shared" si="26"/>
        <v>4.1768618018603361</v>
      </c>
      <c r="O62">
        <f t="shared" si="27"/>
        <v>4.1578780942284892</v>
      </c>
      <c r="P62">
        <f t="shared" si="28"/>
        <v>-10.053938782469126</v>
      </c>
      <c r="Q62">
        <f t="shared" si="29"/>
        <v>10.879781031257105</v>
      </c>
      <c r="R62">
        <f t="shared" si="30"/>
        <v>-1.1786576729605474</v>
      </c>
      <c r="S62">
        <f t="shared" si="31"/>
        <v>52657586.656399347</v>
      </c>
      <c r="V62">
        <f t="shared" si="32"/>
        <v>12.366287330422972</v>
      </c>
      <c r="W62">
        <f t="shared" si="33"/>
        <v>3.1697919844459035</v>
      </c>
      <c r="X62">
        <f t="shared" si="34"/>
        <v>9.3781555961142367</v>
      </c>
      <c r="Y62">
        <f t="shared" si="35"/>
        <v>-15.92651321937587</v>
      </c>
      <c r="Z62">
        <f t="shared" si="36"/>
        <v>18.482522168575453</v>
      </c>
      <c r="AA62">
        <f t="shared" si="37"/>
        <v>-1.0386237041189763</v>
      </c>
      <c r="AB62">
        <f t="shared" si="38"/>
        <v>52661802.626279324</v>
      </c>
    </row>
    <row r="63" spans="1:28" x14ac:dyDescent="0.3">
      <c r="A63" s="12">
        <f t="shared" si="4"/>
        <v>0.6666666666666663</v>
      </c>
      <c r="C63" s="10">
        <v>2702.5993347167901</v>
      </c>
      <c r="D63" s="12">
        <v>6282.3268890380796</v>
      </c>
      <c r="E63" s="12">
        <v>5479.4569015502902</v>
      </c>
      <c r="G63" s="12">
        <f t="shared" si="0"/>
        <v>4834.911722453573</v>
      </c>
      <c r="H63" s="12">
        <f t="shared" si="1"/>
        <v>5479.4569015502902</v>
      </c>
      <c r="I63">
        <f t="shared" si="2"/>
        <v>4110.4442656683304</v>
      </c>
      <c r="J63">
        <f t="shared" si="3"/>
        <v>10.779637810061057</v>
      </c>
      <c r="M63">
        <f t="shared" si="25"/>
        <v>11.700694120104178</v>
      </c>
      <c r="N63">
        <f t="shared" si="26"/>
        <v>4.0651513709440126</v>
      </c>
      <c r="O63">
        <f t="shared" si="27"/>
        <v>4.0337093336438885</v>
      </c>
      <c r="P63">
        <f t="shared" si="28"/>
        <v>-10.199185524336329</v>
      </c>
      <c r="Q63">
        <f t="shared" si="29"/>
        <v>10.967871094618022</v>
      </c>
      <c r="R63">
        <f t="shared" si="30"/>
        <v>-1.1941810807303999</v>
      </c>
      <c r="S63">
        <f t="shared" si="31"/>
        <v>53243279.441769645</v>
      </c>
      <c r="V63">
        <f t="shared" si="32"/>
        <v>12.470489059268687</v>
      </c>
      <c r="W63">
        <f t="shared" si="33"/>
        <v>2.9928307264528384</v>
      </c>
      <c r="X63">
        <f t="shared" si="34"/>
        <v>9.3781555961142349</v>
      </c>
      <c r="Y63">
        <f t="shared" si="35"/>
        <v>-16.372005684980262</v>
      </c>
      <c r="Z63">
        <f t="shared" si="36"/>
        <v>18.867760135584582</v>
      </c>
      <c r="AA63">
        <f t="shared" si="37"/>
        <v>-1.0506045258193719</v>
      </c>
      <c r="AB63">
        <f t="shared" si="38"/>
        <v>53247598.168565981</v>
      </c>
    </row>
    <row r="64" spans="1:28" x14ac:dyDescent="0.3">
      <c r="A64" s="12">
        <f t="shared" si="4"/>
        <v>0.67777777777777737</v>
      </c>
      <c r="B64" s="1"/>
      <c r="C64" s="10">
        <v>2701.1723995208699</v>
      </c>
      <c r="D64" s="12">
        <v>6243.0834293365397</v>
      </c>
      <c r="E64" s="12">
        <v>5487.9989624023401</v>
      </c>
      <c r="G64" s="12">
        <f t="shared" si="0"/>
        <v>4879.7773943263219</v>
      </c>
      <c r="H64" s="12">
        <f t="shared" si="1"/>
        <v>5487.9989624023401</v>
      </c>
      <c r="I64">
        <f t="shared" si="2"/>
        <v>4466.3871349850187</v>
      </c>
      <c r="J64">
        <f t="shared" si="3"/>
        <v>5.3196776565318418</v>
      </c>
      <c r="M64">
        <f t="shared" si="25"/>
        <v>11.745513112700221</v>
      </c>
      <c r="N64">
        <f t="shared" si="26"/>
        <v>3.9518270873402757</v>
      </c>
      <c r="O64">
        <f t="shared" si="27"/>
        <v>3.912273355037764</v>
      </c>
      <c r="P64">
        <f t="shared" si="28"/>
        <v>-10.337628578917755</v>
      </c>
      <c r="Q64">
        <f t="shared" si="29"/>
        <v>11.053164589392287</v>
      </c>
      <c r="R64">
        <f t="shared" si="30"/>
        <v>-1.2090046195191702</v>
      </c>
      <c r="S64">
        <f t="shared" si="31"/>
        <v>53772507.378868893</v>
      </c>
      <c r="V64">
        <f t="shared" si="32"/>
        <v>12.574690788114401</v>
      </c>
      <c r="W64">
        <f t="shared" si="33"/>
        <v>2.8109195521752799</v>
      </c>
      <c r="X64">
        <f t="shared" si="34"/>
        <v>9.3781555961142349</v>
      </c>
      <c r="Y64">
        <f t="shared" si="35"/>
        <v>-16.817498150584655</v>
      </c>
      <c r="Z64">
        <f t="shared" si="36"/>
        <v>19.255597794663426</v>
      </c>
      <c r="AA64">
        <f t="shared" si="37"/>
        <v>-1.0621043186684813</v>
      </c>
      <c r="AB64">
        <f t="shared" si="38"/>
        <v>53776950.022756048</v>
      </c>
    </row>
    <row r="65" spans="1:28" x14ac:dyDescent="0.3">
      <c r="A65" s="12">
        <f t="shared" si="4"/>
        <v>0.68888888888888844</v>
      </c>
      <c r="C65" s="10">
        <v>2697.4549770355202</v>
      </c>
      <c r="D65" s="12">
        <v>6199.8626708984302</v>
      </c>
      <c r="E65" s="12">
        <v>5492.5999641418402</v>
      </c>
      <c r="G65" s="12">
        <f t="shared" si="0"/>
        <v>4929.1901724280324</v>
      </c>
      <c r="H65" s="12">
        <f t="shared" si="1"/>
        <v>5492.5999641418402</v>
      </c>
      <c r="I65">
        <f t="shared" si="2"/>
        <v>4559.4145387029357</v>
      </c>
      <c r="J65">
        <f t="shared" si="3"/>
        <v>5.5564299521838176</v>
      </c>
      <c r="M65">
        <f t="shared" si="25"/>
        <v>11.788982816645085</v>
      </c>
      <c r="N65">
        <f t="shared" si="26"/>
        <v>3.8369645475745227</v>
      </c>
      <c r="O65">
        <f t="shared" si="27"/>
        <v>3.7935773045948764</v>
      </c>
      <c r="P65">
        <f t="shared" si="28"/>
        <v>-10.469483532030081</v>
      </c>
      <c r="Q65">
        <f t="shared" si="29"/>
        <v>11.135587734528716</v>
      </c>
      <c r="R65">
        <f t="shared" si="30"/>
        <v>-1.2231653053898077</v>
      </c>
      <c r="S65">
        <f t="shared" si="31"/>
        <v>54307353.725306533</v>
      </c>
      <c r="V65">
        <f t="shared" si="32"/>
        <v>12.678892516960115</v>
      </c>
      <c r="W65">
        <f t="shared" si="33"/>
        <v>2.6240584616132283</v>
      </c>
      <c r="X65">
        <f t="shared" si="34"/>
        <v>9.3781555961142349</v>
      </c>
      <c r="Y65">
        <f t="shared" si="35"/>
        <v>-17.262990616189047</v>
      </c>
      <c r="Z65">
        <f t="shared" si="36"/>
        <v>19.645881181549473</v>
      </c>
      <c r="AA65">
        <f t="shared" si="37"/>
        <v>-1.0731486164393347</v>
      </c>
      <c r="AB65">
        <f t="shared" si="38"/>
        <v>54311918.610442236</v>
      </c>
    </row>
    <row r="66" spans="1:28" x14ac:dyDescent="0.3">
      <c r="A66" s="12">
        <f t="shared" si="4"/>
        <v>0.69999999999999951</v>
      </c>
      <c r="B66" s="1"/>
      <c r="C66" s="10">
        <v>2694.6108818054099</v>
      </c>
      <c r="D66" s="12">
        <v>6155.7590484619104</v>
      </c>
      <c r="E66" s="12">
        <v>5497.5051879882803</v>
      </c>
      <c r="G66" s="12">
        <f t="shared" si="0"/>
        <v>4979.6122979920256</v>
      </c>
      <c r="H66" s="12">
        <f t="shared" si="1"/>
        <v>5497.5051879882803</v>
      </c>
      <c r="I66">
        <f t="shared" si="2"/>
        <v>4039.2393361721083</v>
      </c>
      <c r="J66">
        <f t="shared" si="3"/>
        <v>6.7139885655795668</v>
      </c>
      <c r="M66">
        <f t="shared" si="25"/>
        <v>11.831133675585027</v>
      </c>
      <c r="N66">
        <f t="shared" si="26"/>
        <v>3.7206369527741883</v>
      </c>
      <c r="O66">
        <f t="shared" si="27"/>
        <v>3.6776241624560031</v>
      </c>
      <c r="P66">
        <f t="shared" si="28"/>
        <v>-10.594969466954403</v>
      </c>
      <c r="Q66">
        <f t="shared" si="29"/>
        <v>11.215092397567497</v>
      </c>
      <c r="R66">
        <f t="shared" si="30"/>
        <v>-1.2366980709379185</v>
      </c>
      <c r="S66">
        <f t="shared" si="31"/>
        <v>54860518.389733613</v>
      </c>
      <c r="V66">
        <f t="shared" si="32"/>
        <v>12.783094245805829</v>
      </c>
      <c r="W66">
        <f t="shared" si="33"/>
        <v>2.4322474547666832</v>
      </c>
      <c r="X66">
        <f t="shared" si="34"/>
        <v>9.3781555961142313</v>
      </c>
      <c r="Y66">
        <f t="shared" si="35"/>
        <v>-17.708483081793439</v>
      </c>
      <c r="Z66">
        <f t="shared" si="36"/>
        <v>20.038467392570048</v>
      </c>
      <c r="AA66">
        <f t="shared" si="37"/>
        <v>-1.0837614153328803</v>
      </c>
      <c r="AB66">
        <f t="shared" si="38"/>
        <v>54865218.96096994</v>
      </c>
    </row>
    <row r="67" spans="1:28" x14ac:dyDescent="0.3">
      <c r="A67" s="12">
        <f t="shared" si="4"/>
        <v>0.71111111111111058</v>
      </c>
      <c r="C67" s="10">
        <v>2693.2180404663</v>
      </c>
      <c r="D67" s="12">
        <v>6116.7718887329102</v>
      </c>
      <c r="E67" s="12">
        <v>5502.7523040771403</v>
      </c>
      <c r="G67" s="12">
        <f t="shared" si="0"/>
        <v>5024.184951090273</v>
      </c>
      <c r="H67" s="12">
        <f t="shared" si="1"/>
        <v>5502.7523040771403</v>
      </c>
      <c r="I67">
        <f t="shared" si="2"/>
        <v>4180.951241810486</v>
      </c>
      <c r="J67">
        <f t="shared" si="3"/>
        <v>1.5433928499744591</v>
      </c>
      <c r="M67">
        <f t="shared" si="25"/>
        <v>11.871996166278983</v>
      </c>
      <c r="N67">
        <f t="shared" si="26"/>
        <v>3.6029150698080281</v>
      </c>
      <c r="O67">
        <f t="shared" si="27"/>
        <v>3.5644126377365675</v>
      </c>
      <c r="P67">
        <f t="shared" si="28"/>
        <v>-10.714307710505624</v>
      </c>
      <c r="Q67">
        <f t="shared" si="29"/>
        <v>11.291652986496549</v>
      </c>
      <c r="R67">
        <f t="shared" si="30"/>
        <v>-1.249635841480605</v>
      </c>
      <c r="S67">
        <f t="shared" si="31"/>
        <v>55363925.16071862</v>
      </c>
      <c r="V67">
        <f t="shared" si="32"/>
        <v>12.887295974651543</v>
      </c>
      <c r="W67">
        <f t="shared" si="33"/>
        <v>2.2354865316356451</v>
      </c>
      <c r="X67">
        <f t="shared" si="34"/>
        <v>9.3781555961142296</v>
      </c>
      <c r="Y67">
        <f t="shared" si="35"/>
        <v>-18.153975547397831</v>
      </c>
      <c r="Z67">
        <f t="shared" si="36"/>
        <v>20.433223694768454</v>
      </c>
      <c r="AA67">
        <f t="shared" si="37"/>
        <v>-1.0939652624279401</v>
      </c>
      <c r="AB67">
        <f t="shared" si="38"/>
        <v>55368789.44826825</v>
      </c>
    </row>
    <row r="68" spans="1:28" x14ac:dyDescent="0.3">
      <c r="A68" s="12">
        <f t="shared" si="4"/>
        <v>0.72222222222222165</v>
      </c>
      <c r="B68" s="1"/>
      <c r="C68" s="10">
        <v>2689.8973464965802</v>
      </c>
      <c r="D68" s="12">
        <v>6076.1529922485297</v>
      </c>
      <c r="E68" s="12">
        <v>5504.0035247802698</v>
      </c>
      <c r="G68" s="12">
        <f t="shared" ref="G68:G131" si="41">(((D68-$D$3)/COS(ATAN2($C$173-$C$3,$D$173-$D$3))))/10</f>
        <v>5070.6231116235522</v>
      </c>
      <c r="H68" s="12">
        <f t="shared" ref="H68:H131" si="42">E68</f>
        <v>5504.0035247802698</v>
      </c>
      <c r="I68">
        <f t="shared" ref="I68:I131" si="43">(SQRT((G69-G68)^2 + (H69-H68)^2)/$AJ$3)</f>
        <v>4399.0919923243146</v>
      </c>
      <c r="J68">
        <f t="shared" ref="J68:J131" si="44">DEGREES(ATAN((H69-H68)/(G69-G68)))</f>
        <v>0.33089965165514446</v>
      </c>
      <c r="M68">
        <f t="shared" si="25"/>
        <v>11.911600751142723</v>
      </c>
      <c r="N68">
        <f t="shared" si="26"/>
        <v>3.4838672063579654</v>
      </c>
      <c r="O68">
        <f t="shared" si="27"/>
        <v>3.4539371475581477</v>
      </c>
      <c r="P68">
        <f t="shared" si="28"/>
        <v>-10.827720667775605</v>
      </c>
      <c r="Q68">
        <f t="shared" si="29"/>
        <v>11.365263599171692</v>
      </c>
      <c r="R68">
        <f t="shared" si="30"/>
        <v>-1.2620096213278442</v>
      </c>
      <c r="S68">
        <f t="shared" si="31"/>
        <v>55846278.653590038</v>
      </c>
      <c r="V68">
        <f t="shared" si="32"/>
        <v>12.991497703497258</v>
      </c>
      <c r="W68">
        <f t="shared" si="33"/>
        <v>2.0337756922201136</v>
      </c>
      <c r="X68">
        <f t="shared" si="34"/>
        <v>9.3781555961142296</v>
      </c>
      <c r="Y68">
        <f t="shared" si="35"/>
        <v>-18.599468013002223</v>
      </c>
      <c r="Z68">
        <f t="shared" si="36"/>
        <v>20.830026710295442</v>
      </c>
      <c r="AA68">
        <f t="shared" si="37"/>
        <v>-1.1037813416669653</v>
      </c>
      <c r="AB68">
        <f t="shared" si="38"/>
        <v>55851308.662003599</v>
      </c>
    </row>
    <row r="69" spans="1:28" x14ac:dyDescent="0.3">
      <c r="A69" s="12">
        <f t="shared" ref="A69:A132" si="45">A68+1/90</f>
        <v>0.73333333333333273</v>
      </c>
      <c r="C69" s="10">
        <v>2686.58618927001</v>
      </c>
      <c r="D69" s="12">
        <v>6033.4000110626203</v>
      </c>
      <c r="E69" s="12">
        <v>5504.2858123779197</v>
      </c>
      <c r="G69" s="12">
        <f t="shared" si="41"/>
        <v>5119.5010963898549</v>
      </c>
      <c r="H69" s="12">
        <f t="shared" si="42"/>
        <v>5504.2858123779197</v>
      </c>
      <c r="I69">
        <f t="shared" si="43"/>
        <v>4069.3897378817592</v>
      </c>
      <c r="J69">
        <f t="shared" si="44"/>
        <v>1.3076782748507381</v>
      </c>
      <c r="M69">
        <f t="shared" si="25"/>
        <v>11.949977830560035</v>
      </c>
      <c r="N69">
        <f t="shared" si="26"/>
        <v>3.3635591989382365</v>
      </c>
      <c r="O69">
        <f t="shared" si="27"/>
        <v>3.3461878661113151</v>
      </c>
      <c r="P69">
        <f t="shared" si="28"/>
        <v>-10.935430750025207</v>
      </c>
      <c r="Q69">
        <f t="shared" si="29"/>
        <v>11.435935419715671</v>
      </c>
      <c r="R69">
        <f t="shared" si="30"/>
        <v>-1.2738485861973687</v>
      </c>
      <c r="S69">
        <f t="shared" si="31"/>
        <v>56347224.064216018</v>
      </c>
      <c r="V69">
        <f t="shared" si="32"/>
        <v>13.095699432342972</v>
      </c>
      <c r="W69">
        <f t="shared" si="33"/>
        <v>1.8271149365200889</v>
      </c>
      <c r="X69">
        <f t="shared" si="34"/>
        <v>9.3781555961142296</v>
      </c>
      <c r="Y69">
        <f t="shared" si="35"/>
        <v>-19.044960478606615</v>
      </c>
      <c r="Z69">
        <f t="shared" si="36"/>
        <v>21.228761669410126</v>
      </c>
      <c r="AA69">
        <f t="shared" si="37"/>
        <v>-1.1132295567404187</v>
      </c>
      <c r="AB69">
        <f t="shared" si="38"/>
        <v>56352427.795125306</v>
      </c>
    </row>
    <row r="70" spans="1:28" x14ac:dyDescent="0.3">
      <c r="A70" s="12">
        <f t="shared" si="45"/>
        <v>0.7444444444444438</v>
      </c>
      <c r="B70" s="1"/>
      <c r="C70" s="10">
        <v>2684.5365047454802</v>
      </c>
      <c r="D70" s="12">
        <v>5993.8609123229899</v>
      </c>
      <c r="E70" s="12">
        <v>5505.3176879882803</v>
      </c>
      <c r="G70" s="12">
        <f t="shared" si="41"/>
        <v>5164.7047620117955</v>
      </c>
      <c r="H70" s="12">
        <f t="shared" si="42"/>
        <v>5505.3176879882803</v>
      </c>
      <c r="I70">
        <f t="shared" si="43"/>
        <v>3979.7378411902569</v>
      </c>
      <c r="J70">
        <f t="shared" si="44"/>
        <v>-1.8513910333807819</v>
      </c>
      <c r="M70">
        <f t="shared" si="25"/>
        <v>11.98715769573905</v>
      </c>
      <c r="N70">
        <f t="shared" si="26"/>
        <v>3.2420544128268451</v>
      </c>
      <c r="O70">
        <f t="shared" si="27"/>
        <v>3.2411508311881505</v>
      </c>
      <c r="P70">
        <f t="shared" si="28"/>
        <v>-11.037659397951277</v>
      </c>
      <c r="Q70">
        <f t="shared" si="29"/>
        <v>11.503694349890116</v>
      </c>
      <c r="R70">
        <f t="shared" si="30"/>
        <v>-1.2851801787289543</v>
      </c>
      <c r="S70">
        <f t="shared" si="31"/>
        <v>56823334.987413317</v>
      </c>
      <c r="V70">
        <f t="shared" si="32"/>
        <v>13.199901161188686</v>
      </c>
      <c r="W70">
        <f t="shared" si="33"/>
        <v>1.6155042645355711</v>
      </c>
      <c r="X70">
        <f t="shared" si="34"/>
        <v>9.3781555961142313</v>
      </c>
      <c r="Y70">
        <f t="shared" si="35"/>
        <v>-19.490452944211007</v>
      </c>
      <c r="Z70">
        <f t="shared" si="36"/>
        <v>21.629321726661523</v>
      </c>
      <c r="AA70">
        <f t="shared" si="37"/>
        <v>-1.1223286104421994</v>
      </c>
      <c r="AB70">
        <f t="shared" si="38"/>
        <v>56828740.058492944</v>
      </c>
    </row>
    <row r="71" spans="1:28" x14ac:dyDescent="0.3">
      <c r="A71" s="12">
        <f t="shared" si="45"/>
        <v>0.75555555555555487</v>
      </c>
      <c r="C71" s="10">
        <v>2681.6533088684</v>
      </c>
      <c r="D71" s="12">
        <v>5955.2030086517298</v>
      </c>
      <c r="E71" s="12">
        <v>5503.8890838623001</v>
      </c>
      <c r="G71" s="12">
        <f t="shared" si="41"/>
        <v>5208.9009882006667</v>
      </c>
      <c r="H71" s="12">
        <f t="shared" si="42"/>
        <v>5503.8890838623001</v>
      </c>
      <c r="I71">
        <f t="shared" si="43"/>
        <v>4152.0545128513968</v>
      </c>
      <c r="J71">
        <f t="shared" si="44"/>
        <v>-3.8142490604016492</v>
      </c>
      <c r="M71">
        <f t="shared" si="25"/>
        <v>12.023170482752253</v>
      </c>
      <c r="N71">
        <f t="shared" si="26"/>
        <v>3.1194137528496086</v>
      </c>
      <c r="O71">
        <f t="shared" si="27"/>
        <v>3.1388080969864514</v>
      </c>
      <c r="P71">
        <f t="shared" si="28"/>
        <v>-11.134626200663488</v>
      </c>
      <c r="Q71">
        <f t="shared" si="29"/>
        <v>11.568578862514165</v>
      </c>
      <c r="R71">
        <f t="shared" si="30"/>
        <v>-1.2960302047793035</v>
      </c>
      <c r="S71">
        <f t="shared" si="31"/>
        <v>57266006.015884541</v>
      </c>
      <c r="V71">
        <f t="shared" si="32"/>
        <v>13.3041028900344</v>
      </c>
      <c r="W71">
        <f t="shared" si="33"/>
        <v>1.3989436762665599</v>
      </c>
      <c r="X71">
        <f t="shared" si="34"/>
        <v>9.3781555961142331</v>
      </c>
      <c r="Y71">
        <f t="shared" si="35"/>
        <v>-19.9359454098154</v>
      </c>
      <c r="Z71">
        <f t="shared" si="36"/>
        <v>22.031607335100823</v>
      </c>
      <c r="AA71">
        <f t="shared" si="37"/>
        <v>-1.131096080231867</v>
      </c>
      <c r="AB71">
        <f t="shared" si="38"/>
        <v>57271624.737494059</v>
      </c>
    </row>
    <row r="72" spans="1:28" x14ac:dyDescent="0.3">
      <c r="A72" s="12">
        <f t="shared" si="45"/>
        <v>0.76666666666666594</v>
      </c>
      <c r="B72" s="1"/>
      <c r="C72" s="10">
        <v>2677.8038024902298</v>
      </c>
      <c r="D72" s="12">
        <v>5914.9395942687897</v>
      </c>
      <c r="E72" s="12">
        <v>5500.8201599121003</v>
      </c>
      <c r="G72" s="12">
        <f t="shared" si="41"/>
        <v>5254.9327385081106</v>
      </c>
      <c r="H72" s="12">
        <f t="shared" si="42"/>
        <v>5500.8201599121003</v>
      </c>
      <c r="I72">
        <f t="shared" si="43"/>
        <v>4013.5875214531598</v>
      </c>
      <c r="J72">
        <f t="shared" si="44"/>
        <v>-3.276938147224373</v>
      </c>
      <c r="M72">
        <f t="shared" si="25"/>
        <v>12.058046128274324</v>
      </c>
      <c r="N72">
        <f t="shared" si="26"/>
        <v>2.9956956839533477</v>
      </c>
      <c r="O72">
        <f t="shared" si="27"/>
        <v>3.0391379232817575</v>
      </c>
      <c r="P72">
        <f t="shared" si="28"/>
        <v>-11.226548109143835</v>
      </c>
      <c r="Q72">
        <f t="shared" si="29"/>
        <v>11.630638063479164</v>
      </c>
      <c r="R72">
        <f t="shared" si="30"/>
        <v>-1.3064229287616271</v>
      </c>
      <c r="S72">
        <f t="shared" si="31"/>
        <v>57713808.879462473</v>
      </c>
      <c r="V72">
        <f t="shared" si="32"/>
        <v>13.408304618880114</v>
      </c>
      <c r="W72">
        <f t="shared" si="33"/>
        <v>1.1774331717130555</v>
      </c>
      <c r="X72">
        <f t="shared" si="34"/>
        <v>9.3781555961142331</v>
      </c>
      <c r="Y72">
        <f t="shared" si="35"/>
        <v>-20.381437875419792</v>
      </c>
      <c r="Z72">
        <f t="shared" si="36"/>
        <v>22.435525673683806</v>
      </c>
      <c r="AA72">
        <f t="shared" si="37"/>
        <v>-1.1395484898654256</v>
      </c>
      <c r="AB72">
        <f t="shared" si="38"/>
        <v>57719648.512846261</v>
      </c>
    </row>
    <row r="73" spans="1:28" x14ac:dyDescent="0.3">
      <c r="A73" s="12">
        <f t="shared" si="45"/>
        <v>0.77777777777777701</v>
      </c>
      <c r="C73" s="10">
        <v>2675.3368854522701</v>
      </c>
      <c r="D73" s="12">
        <v>5875.9963035583396</v>
      </c>
      <c r="E73" s="12">
        <v>5498.27098846435</v>
      </c>
      <c r="G73" s="12">
        <f t="shared" si="41"/>
        <v>5299.4552376951942</v>
      </c>
      <c r="H73" s="12">
        <f t="shared" si="42"/>
        <v>5498.27098846435</v>
      </c>
      <c r="I73">
        <f t="shared" si="43"/>
        <v>3887.0678798015242</v>
      </c>
      <c r="J73">
        <f t="shared" si="44"/>
        <v>-6.0211867647884327</v>
      </c>
      <c r="K73">
        <f>(G74-G73)^2</f>
        <v>1844.8204773386815</v>
      </c>
      <c r="M73">
        <f t="shared" si="25"/>
        <v>12.091814327421899</v>
      </c>
      <c r="N73">
        <f t="shared" si="26"/>
        <v>2.8709562605184162</v>
      </c>
      <c r="O73">
        <f t="shared" si="27"/>
        <v>2.9421149922783849</v>
      </c>
      <c r="P73">
        <f t="shared" si="28"/>
        <v>-11.313638741697066</v>
      </c>
      <c r="Q73">
        <f t="shared" si="29"/>
        <v>11.68992994869593</v>
      </c>
      <c r="R73">
        <f t="shared" si="30"/>
        <v>-1.3163811667586927</v>
      </c>
      <c r="S73">
        <f t="shared" si="31"/>
        <v>58155633.484713241</v>
      </c>
      <c r="V73">
        <f t="shared" si="32"/>
        <v>13.512506347725829</v>
      </c>
      <c r="W73">
        <f t="shared" si="33"/>
        <v>0.95097275087505784</v>
      </c>
      <c r="X73">
        <f t="shared" si="34"/>
        <v>9.3781555961142331</v>
      </c>
      <c r="Y73">
        <f t="shared" si="35"/>
        <v>-20.826930341024184</v>
      </c>
      <c r="Z73">
        <f t="shared" si="36"/>
        <v>22.840990123346284</v>
      </c>
      <c r="AA73">
        <f t="shared" si="37"/>
        <v>-1.147701377052442</v>
      </c>
      <c r="AB73">
        <f t="shared" si="38"/>
        <v>58161717.914249137</v>
      </c>
    </row>
    <row r="74" spans="1:28" x14ac:dyDescent="0.3">
      <c r="A74" s="12">
        <f t="shared" si="45"/>
        <v>0.78888888888888808</v>
      </c>
      <c r="B74" s="1"/>
      <c r="C74" s="10">
        <v>2673.0106353759702</v>
      </c>
      <c r="D74" s="12">
        <v>5838.42725753784</v>
      </c>
      <c r="E74" s="12">
        <v>5493.7405586242603</v>
      </c>
      <c r="G74" s="12">
        <f t="shared" si="41"/>
        <v>5342.4066110997628</v>
      </c>
      <c r="H74" s="12">
        <f t="shared" si="42"/>
        <v>5493.7405586242603</v>
      </c>
      <c r="I74">
        <f t="shared" si="43"/>
        <v>4056.7126320755524</v>
      </c>
      <c r="J74">
        <f t="shared" si="44"/>
        <v>-8.6672445166974832</v>
      </c>
      <c r="K74">
        <f t="shared" ref="K74:K87" si="46">(G75-G74)^2</f>
        <v>1985.5795230628355</v>
      </c>
      <c r="M74">
        <f t="shared" si="25"/>
        <v>12.124504494002769</v>
      </c>
      <c r="N74">
        <f t="shared" si="26"/>
        <v>2.7452491633884488</v>
      </c>
      <c r="O74">
        <f t="shared" si="27"/>
        <v>2.8477106455807917</v>
      </c>
      <c r="P74">
        <f t="shared" si="28"/>
        <v>-11.396107777902667</v>
      </c>
      <c r="Q74">
        <f t="shared" si="29"/>
        <v>11.746519842341725</v>
      </c>
      <c r="R74">
        <f t="shared" si="30"/>
        <v>-1.3259263765055764</v>
      </c>
      <c r="S74">
        <f t="shared" si="31"/>
        <v>58562936.824522838</v>
      </c>
      <c r="V74">
        <f t="shared" si="32"/>
        <v>13.616708076571543</v>
      </c>
      <c r="W74">
        <f t="shared" si="33"/>
        <v>0.71956241375256691</v>
      </c>
      <c r="X74">
        <f t="shared" si="34"/>
        <v>9.3781555961142331</v>
      </c>
      <c r="Y74">
        <f t="shared" si="35"/>
        <v>-21.272422806628576</v>
      </c>
      <c r="Z74">
        <f t="shared" si="36"/>
        <v>23.247919787561642</v>
      </c>
      <c r="AA74">
        <f t="shared" si="37"/>
        <v>-1.1555693571693333</v>
      </c>
      <c r="AB74">
        <f t="shared" si="38"/>
        <v>58569281.495371386</v>
      </c>
    </row>
    <row r="75" spans="1:28" x14ac:dyDescent="0.3">
      <c r="A75" s="12">
        <f t="shared" si="45"/>
        <v>0.79999999999999916</v>
      </c>
      <c r="C75" s="10">
        <v>2669.2283630370998</v>
      </c>
      <c r="D75" s="12">
        <v>5799.4513034820502</v>
      </c>
      <c r="E75" s="12">
        <v>5486.9480133056604</v>
      </c>
      <c r="G75" s="12">
        <f t="shared" si="41"/>
        <v>5386.9664531446224</v>
      </c>
      <c r="H75" s="12">
        <f t="shared" si="42"/>
        <v>5486.9480133056604</v>
      </c>
      <c r="I75">
        <f t="shared" si="43"/>
        <v>4074.4269093050716</v>
      </c>
      <c r="J75">
        <f t="shared" si="44"/>
        <v>-8.4864677532432804</v>
      </c>
      <c r="K75">
        <f t="shared" si="46"/>
        <v>2004.8652737582174</v>
      </c>
      <c r="M75">
        <f t="shared" si="25"/>
        <v>12.156145723398112</v>
      </c>
      <c r="N75">
        <f t="shared" si="26"/>
        <v>2.6186257436339746</v>
      </c>
      <c r="O75">
        <f t="shared" si="27"/>
        <v>2.7558931347680375</v>
      </c>
      <c r="P75">
        <f t="shared" si="28"/>
        <v>-11.474160436817188</v>
      </c>
      <c r="Q75">
        <f t="shared" si="29"/>
        <v>11.800479002993157</v>
      </c>
      <c r="R75">
        <f t="shared" si="30"/>
        <v>-1.335078743626477</v>
      </c>
      <c r="S75">
        <f t="shared" si="31"/>
        <v>58966454.672037907</v>
      </c>
      <c r="V75">
        <f t="shared" si="32"/>
        <v>13.720909805417257</v>
      </c>
      <c r="W75">
        <f t="shared" si="33"/>
        <v>0.48320216034558272</v>
      </c>
      <c r="X75">
        <f t="shared" si="34"/>
        <v>9.3781555961142331</v>
      </c>
      <c r="Y75">
        <f t="shared" si="35"/>
        <v>-21.717915272232965</v>
      </c>
      <c r="Z75">
        <f t="shared" si="36"/>
        <v>23.656239053510145</v>
      </c>
      <c r="AA75">
        <f t="shared" si="37"/>
        <v>-1.1631661831117071</v>
      </c>
      <c r="AB75">
        <f t="shared" si="38"/>
        <v>58973063.792950429</v>
      </c>
    </row>
    <row r="76" spans="1:28" x14ac:dyDescent="0.3">
      <c r="A76" s="12">
        <f t="shared" si="45"/>
        <v>0.81111111111111023</v>
      </c>
      <c r="B76" s="1"/>
      <c r="C76" s="10">
        <v>2665.7822608947699</v>
      </c>
      <c r="D76" s="12">
        <v>5760.2865219116202</v>
      </c>
      <c r="E76" s="12">
        <v>5480.2670478820801</v>
      </c>
      <c r="G76" s="12">
        <f t="shared" si="41"/>
        <v>5431.7421750679841</v>
      </c>
      <c r="H76" s="12">
        <f t="shared" si="42"/>
        <v>5480.2670478820801</v>
      </c>
      <c r="I76">
        <f t="shared" si="43"/>
        <v>3814.2744711170621</v>
      </c>
      <c r="J76">
        <f t="shared" si="44"/>
        <v>-9.9844977452540693</v>
      </c>
      <c r="K76">
        <f t="shared" si="46"/>
        <v>1742.1405412301522</v>
      </c>
      <c r="M76">
        <f t="shared" si="25"/>
        <v>12.186766758228867</v>
      </c>
      <c r="N76">
        <f t="shared" si="26"/>
        <v>2.4911350721137837</v>
      </c>
      <c r="O76">
        <f t="shared" si="27"/>
        <v>2.6666278800061947</v>
      </c>
      <c r="P76">
        <f t="shared" si="28"/>
        <v>-11.547997034619963</v>
      </c>
      <c r="Q76">
        <f t="shared" si="29"/>
        <v>11.851883384594103</v>
      </c>
      <c r="R76">
        <f t="shared" si="30"/>
        <v>-1.3438572637338262</v>
      </c>
      <c r="S76">
        <f t="shared" si="31"/>
        <v>59377609.774700567</v>
      </c>
      <c r="V76">
        <f t="shared" si="32"/>
        <v>13.825111534262971</v>
      </c>
      <c r="W76">
        <f t="shared" si="33"/>
        <v>0.24189199065410533</v>
      </c>
      <c r="X76">
        <f t="shared" si="34"/>
        <v>9.3781555961142331</v>
      </c>
      <c r="Y76">
        <f t="shared" si="35"/>
        <v>-22.163407737837357</v>
      </c>
      <c r="Z76">
        <f t="shared" si="36"/>
        <v>24.06587719029908</v>
      </c>
      <c r="AA76">
        <f t="shared" si="37"/>
        <v>-1.1705048014066777</v>
      </c>
      <c r="AB76">
        <f t="shared" si="38"/>
        <v>59384501.016532712</v>
      </c>
    </row>
    <row r="77" spans="1:28" x14ac:dyDescent="0.3">
      <c r="A77" s="12">
        <f t="shared" si="45"/>
        <v>0.8222222222222213</v>
      </c>
      <c r="C77" s="10">
        <v>2663.55686187744</v>
      </c>
      <c r="D77" s="12">
        <v>5723.7779617309498</v>
      </c>
      <c r="E77" s="12">
        <v>5472.9189872741599</v>
      </c>
      <c r="G77" s="12">
        <f t="shared" si="41"/>
        <v>5473.4811321851685</v>
      </c>
      <c r="H77" s="12">
        <f t="shared" si="42"/>
        <v>5472.9189872741599</v>
      </c>
      <c r="I77">
        <f t="shared" si="43"/>
        <v>3953.9407359911274</v>
      </c>
      <c r="J77">
        <f t="shared" si="44"/>
        <v>-13.357335080926656</v>
      </c>
      <c r="K77">
        <f t="shared" si="46"/>
        <v>1827.0679967867848</v>
      </c>
      <c r="M77">
        <f t="shared" si="25"/>
        <v>12.216395956895603</v>
      </c>
      <c r="N77">
        <f t="shared" si="26"/>
        <v>2.3628239939513396</v>
      </c>
      <c r="O77">
        <f t="shared" si="27"/>
        <v>2.5798777319966986</v>
      </c>
      <c r="P77">
        <f t="shared" si="28"/>
        <v>-11.617812616517513</v>
      </c>
      <c r="Q77">
        <f t="shared" si="29"/>
        <v>11.900812539678371</v>
      </c>
      <c r="R77">
        <f t="shared" si="30"/>
        <v>-1.3522798201700883</v>
      </c>
      <c r="S77">
        <f t="shared" si="31"/>
        <v>59752397.254773542</v>
      </c>
      <c r="V77">
        <f t="shared" si="32"/>
        <v>13.929313263108686</v>
      </c>
      <c r="W77">
        <f t="shared" si="33"/>
        <v>-4.3680953218653007E-3</v>
      </c>
      <c r="X77">
        <f t="shared" si="34"/>
        <v>9.3781555961142349</v>
      </c>
      <c r="Y77">
        <f t="shared" si="35"/>
        <v>-22.608900203441749</v>
      </c>
      <c r="Z77">
        <f t="shared" si="36"/>
        <v>24.476767980967526</v>
      </c>
      <c r="AA77">
        <f t="shared" si="37"/>
        <v>-1.1775974047323541</v>
      </c>
      <c r="AB77">
        <f t="shared" si="38"/>
        <v>59759596.117243931</v>
      </c>
    </row>
    <row r="78" spans="1:28" x14ac:dyDescent="0.3">
      <c r="A78" s="12">
        <f t="shared" si="45"/>
        <v>0.83333333333333237</v>
      </c>
      <c r="B78" s="1"/>
      <c r="C78" s="10">
        <v>2660.2027893066402</v>
      </c>
      <c r="D78" s="12">
        <v>5686.39011383056</v>
      </c>
      <c r="E78" s="12">
        <v>5462.76950836181</v>
      </c>
      <c r="G78" s="12">
        <f t="shared" si="41"/>
        <v>5516.2253481305661</v>
      </c>
      <c r="H78" s="12">
        <f t="shared" si="42"/>
        <v>5462.76950836181</v>
      </c>
      <c r="I78">
        <f t="shared" si="43"/>
        <v>4100.8854401198696</v>
      </c>
      <c r="J78">
        <f t="shared" si="44"/>
        <v>-14.190738618107336</v>
      </c>
      <c r="K78">
        <f t="shared" si="46"/>
        <v>1951.4275585268877</v>
      </c>
      <c r="M78">
        <f t="shared" si="25"/>
        <v>12.2450612650289</v>
      </c>
      <c r="N78">
        <f t="shared" si="26"/>
        <v>2.2337371871011449</v>
      </c>
      <c r="O78">
        <f t="shared" si="27"/>
        <v>2.4956032333353226</v>
      </c>
      <c r="P78">
        <f t="shared" si="28"/>
        <v>-11.683796657495495</v>
      </c>
      <c r="Q78">
        <f t="shared" si="29"/>
        <v>11.947348652815679</v>
      </c>
      <c r="R78">
        <f t="shared" si="30"/>
        <v>-1.3603632573034246</v>
      </c>
      <c r="S78">
        <f t="shared" si="31"/>
        <v>60111249.906483017</v>
      </c>
      <c r="V78">
        <f t="shared" si="32"/>
        <v>14.0335149919544</v>
      </c>
      <c r="W78">
        <f t="shared" si="33"/>
        <v>-0.25557809758232919</v>
      </c>
      <c r="X78">
        <f t="shared" si="34"/>
        <v>9.3781555961142349</v>
      </c>
      <c r="Y78">
        <f t="shared" si="35"/>
        <v>-23.054392669046141</v>
      </c>
      <c r="Z78">
        <f t="shared" si="36"/>
        <v>24.888849385286921</v>
      </c>
      <c r="AA78">
        <f t="shared" si="37"/>
        <v>-1.1844554810088099</v>
      </c>
      <c r="AB78">
        <f t="shared" si="38"/>
        <v>60118758.063941889</v>
      </c>
    </row>
    <row r="79" spans="1:28" x14ac:dyDescent="0.3">
      <c r="A79" s="12">
        <f t="shared" si="45"/>
        <v>0.84444444444444344</v>
      </c>
      <c r="C79" s="10">
        <v>2656.0166358947699</v>
      </c>
      <c r="D79" s="12">
        <v>5647.7508068084699</v>
      </c>
      <c r="E79" s="12">
        <v>5451.59912109375</v>
      </c>
      <c r="G79" s="12">
        <f t="shared" si="41"/>
        <v>5560.4003134223112</v>
      </c>
      <c r="H79" s="12">
        <f t="shared" si="42"/>
        <v>5451.59912109375</v>
      </c>
      <c r="I79">
        <f t="shared" si="43"/>
        <v>3928.9236661283303</v>
      </c>
      <c r="J79">
        <f t="shared" si="44"/>
        <v>-14.418287934357902</v>
      </c>
      <c r="K79">
        <f t="shared" si="46"/>
        <v>1787.5770161820817</v>
      </c>
      <c r="M79">
        <f t="shared" si="25"/>
        <v>12.272790189843738</v>
      </c>
      <c r="N79">
        <f t="shared" si="26"/>
        <v>2.1039172242400839</v>
      </c>
      <c r="O79">
        <f t="shared" si="27"/>
        <v>2.413762876050098</v>
      </c>
      <c r="P79">
        <f t="shared" si="28"/>
        <v>-11.746132826407891</v>
      </c>
      <c r="Q79">
        <f t="shared" si="29"/>
        <v>11.991575692852656</v>
      </c>
      <c r="R79">
        <f t="shared" si="30"/>
        <v>-1.3681234493862913</v>
      </c>
      <c r="S79">
        <f t="shared" si="31"/>
        <v>60478716.991046429</v>
      </c>
      <c r="V79">
        <f t="shared" si="32"/>
        <v>14.137716720800114</v>
      </c>
      <c r="W79">
        <f t="shared" si="33"/>
        <v>-0.51173801612728631</v>
      </c>
      <c r="X79">
        <f t="shared" si="34"/>
        <v>9.3781555961142331</v>
      </c>
      <c r="Y79">
        <f t="shared" si="35"/>
        <v>-23.499885134650533</v>
      </c>
      <c r="Z79">
        <f t="shared" si="36"/>
        <v>25.302063230628008</v>
      </c>
      <c r="AA79">
        <f t="shared" si="37"/>
        <v>-1.1910898592348984</v>
      </c>
      <c r="AB79">
        <f t="shared" si="38"/>
        <v>60486541.611594036</v>
      </c>
    </row>
    <row r="80" spans="1:28" x14ac:dyDescent="0.3">
      <c r="A80" s="12">
        <f t="shared" si="45"/>
        <v>0.85555555555555451</v>
      </c>
      <c r="B80" s="1"/>
      <c r="C80" s="10">
        <v>2652.84423828125</v>
      </c>
      <c r="D80" s="12">
        <v>5610.7692241668701</v>
      </c>
      <c r="E80" s="12">
        <v>5440.7291412353497</v>
      </c>
      <c r="G80" s="12">
        <f t="shared" si="41"/>
        <v>5602.6800605381832</v>
      </c>
      <c r="H80" s="12">
        <f t="shared" si="42"/>
        <v>5440.7291412353497</v>
      </c>
      <c r="I80">
        <f t="shared" si="43"/>
        <v>3849.3933793518822</v>
      </c>
      <c r="J80">
        <f t="shared" si="44"/>
        <v>-17.429341002110135</v>
      </c>
      <c r="K80">
        <f t="shared" si="46"/>
        <v>1665.2352192885385</v>
      </c>
      <c r="M80">
        <f t="shared" si="25"/>
        <v>12.299609777355405</v>
      </c>
      <c r="N80">
        <f t="shared" si="26"/>
        <v>1.9734046372799963</v>
      </c>
      <c r="O80">
        <f t="shared" si="27"/>
        <v>2.3343133527012299</v>
      </c>
      <c r="P80">
        <f t="shared" si="28"/>
        <v>-11.804998807898922</v>
      </c>
      <c r="Q80">
        <f t="shared" si="29"/>
        <v>12.033578673158464</v>
      </c>
      <c r="R80">
        <f t="shared" si="30"/>
        <v>-1.3755753650579303</v>
      </c>
      <c r="S80">
        <f t="shared" si="31"/>
        <v>60832417.546627253</v>
      </c>
      <c r="V80">
        <f t="shared" si="32"/>
        <v>14.241918449645828</v>
      </c>
      <c r="W80">
        <f t="shared" si="33"/>
        <v>-0.77284785095673669</v>
      </c>
      <c r="X80">
        <f t="shared" si="34"/>
        <v>9.3781555961142349</v>
      </c>
      <c r="Y80">
        <f t="shared" si="35"/>
        <v>-23.945377600254925</v>
      </c>
      <c r="Z80">
        <f t="shared" si="36"/>
        <v>25.716354928405366</v>
      </c>
      <c r="AA80">
        <f t="shared" si="37"/>
        <v>-1.1975107522499273</v>
      </c>
      <c r="AB80">
        <f t="shared" si="38"/>
        <v>60840584.765180215</v>
      </c>
    </row>
    <row r="81" spans="1:28" x14ac:dyDescent="0.3">
      <c r="A81" s="12">
        <f t="shared" si="45"/>
        <v>0.86666666666666559</v>
      </c>
      <c r="C81" s="10">
        <v>2649.8458862304601</v>
      </c>
      <c r="D81" s="12">
        <v>5575.0755786895697</v>
      </c>
      <c r="E81" s="12">
        <v>5427.9179573059</v>
      </c>
      <c r="G81" s="12">
        <f t="shared" si="41"/>
        <v>5643.487354240272</v>
      </c>
      <c r="H81" s="12">
        <f t="shared" si="42"/>
        <v>5427.9179573059</v>
      </c>
      <c r="I81">
        <f t="shared" si="43"/>
        <v>3944.541930405338</v>
      </c>
      <c r="J81">
        <f t="shared" si="44"/>
        <v>-19.367342013020995</v>
      </c>
      <c r="K81">
        <f t="shared" si="46"/>
        <v>1709.6640257263393</v>
      </c>
      <c r="M81">
        <f t="shared" si="25"/>
        <v>12.325546592385418</v>
      </c>
      <c r="N81">
        <f t="shared" si="26"/>
        <v>1.8422379838588971</v>
      </c>
      <c r="O81">
        <f t="shared" si="27"/>
        <v>2.2572097989669002</v>
      </c>
      <c r="P81">
        <f t="shared" si="28"/>
        <v>-11.860566176744031</v>
      </c>
      <c r="Q81">
        <f t="shared" si="29"/>
        <v>12.073443009741535</v>
      </c>
      <c r="R81">
        <f t="shared" si="30"/>
        <v>-1.3827331276231727</v>
      </c>
      <c r="S81">
        <f t="shared" si="31"/>
        <v>61152281.015728422</v>
      </c>
      <c r="V81">
        <f t="shared" si="32"/>
        <v>14.346120178491542</v>
      </c>
      <c r="W81">
        <f t="shared" si="33"/>
        <v>-1.0389076020706802</v>
      </c>
      <c r="X81">
        <f t="shared" si="34"/>
        <v>9.3781555961142367</v>
      </c>
      <c r="Y81">
        <f t="shared" si="35"/>
        <v>-24.390870065859314</v>
      </c>
      <c r="Z81">
        <f t="shared" si="36"/>
        <v>26.131673213833068</v>
      </c>
      <c r="AA81">
        <f t="shared" si="37"/>
        <v>-1.2037277965997994</v>
      </c>
      <c r="AB81">
        <f t="shared" si="38"/>
        <v>61160803.674045973</v>
      </c>
    </row>
    <row r="82" spans="1:28" x14ac:dyDescent="0.3">
      <c r="A82" s="12">
        <f t="shared" si="45"/>
        <v>0.87777777777777666</v>
      </c>
      <c r="B82" s="1"/>
      <c r="C82" s="10">
        <v>2646.0671901702799</v>
      </c>
      <c r="D82" s="12">
        <v>5538.90891075134</v>
      </c>
      <c r="E82" s="12">
        <v>5413.3834838867097</v>
      </c>
      <c r="G82" s="12">
        <f t="shared" si="41"/>
        <v>5684.8354379410475</v>
      </c>
      <c r="H82" s="12">
        <f t="shared" si="42"/>
        <v>5413.3834838867097</v>
      </c>
      <c r="I82">
        <f t="shared" si="43"/>
        <v>3986.2177482528286</v>
      </c>
      <c r="J82">
        <f t="shared" si="44"/>
        <v>-19.866966091069681</v>
      </c>
      <c r="K82">
        <f t="shared" si="46"/>
        <v>1735.1620525179771</v>
      </c>
      <c r="M82">
        <f t="shared" si="25"/>
        <v>12.350626701262827</v>
      </c>
      <c r="N82">
        <f t="shared" si="26"/>
        <v>1.710453915228408</v>
      </c>
      <c r="O82">
        <f t="shared" si="27"/>
        <v>2.1824060261110581</v>
      </c>
      <c r="P82">
        <f t="shared" si="28"/>
        <v>-11.913000319354742</v>
      </c>
      <c r="Q82">
        <f t="shared" si="29"/>
        <v>12.111253967767006</v>
      </c>
      <c r="R82">
        <f t="shared" si="30"/>
        <v>-1.3896100712755131</v>
      </c>
      <c r="S82">
        <f t="shared" si="31"/>
        <v>61463288.917066768</v>
      </c>
      <c r="V82">
        <f t="shared" si="32"/>
        <v>14.450321907337257</v>
      </c>
      <c r="W82">
        <f t="shared" si="33"/>
        <v>-1.309917269469117</v>
      </c>
      <c r="X82">
        <f t="shared" si="34"/>
        <v>9.3781555961142384</v>
      </c>
      <c r="Y82">
        <f t="shared" si="35"/>
        <v>-24.836362531463706</v>
      </c>
      <c r="Z82">
        <f t="shared" si="36"/>
        <v>26.547969906929289</v>
      </c>
      <c r="AA82">
        <f t="shared" si="37"/>
        <v>-1.2097500896847968</v>
      </c>
      <c r="AB82">
        <f t="shared" si="38"/>
        <v>61472171.992660895</v>
      </c>
    </row>
    <row r="83" spans="1:28" x14ac:dyDescent="0.3">
      <c r="A83" s="12">
        <f t="shared" si="45"/>
        <v>0.88888888888888773</v>
      </c>
      <c r="C83" s="10">
        <v>2642.0178890228199</v>
      </c>
      <c r="D83" s="12">
        <v>5502.4735450744602</v>
      </c>
      <c r="E83" s="12">
        <v>5398.3316421508698</v>
      </c>
      <c r="G83" s="12">
        <f t="shared" si="41"/>
        <v>5726.4907143477403</v>
      </c>
      <c r="H83" s="12">
        <f t="shared" si="42"/>
        <v>5398.3316421508698</v>
      </c>
      <c r="I83">
        <f t="shared" si="43"/>
        <v>3876.0494545112888</v>
      </c>
      <c r="J83">
        <f t="shared" si="44"/>
        <v>-20.969251979780086</v>
      </c>
      <c r="K83">
        <f t="shared" si="46"/>
        <v>1617.2451725091616</v>
      </c>
      <c r="M83">
        <f t="shared" si="25"/>
        <v>12.374875657108506</v>
      </c>
      <c r="N83">
        <f t="shared" si="26"/>
        <v>1.5780872450133552</v>
      </c>
      <c r="O83">
        <f t="shared" si="27"/>
        <v>2.1098547421381726</v>
      </c>
      <c r="P83">
        <f t="shared" si="28"/>
        <v>-11.962460397402587</v>
      </c>
      <c r="Q83">
        <f t="shared" si="29"/>
        <v>12.147096187663461</v>
      </c>
      <c r="R83">
        <f t="shared" si="30"/>
        <v>-1.3962187934556027</v>
      </c>
      <c r="S83">
        <f t="shared" si="31"/>
        <v>61776068.75036414</v>
      </c>
      <c r="V83">
        <f t="shared" si="32"/>
        <v>14.554523636182971</v>
      </c>
      <c r="W83">
        <f t="shared" si="33"/>
        <v>-1.5858768531520471</v>
      </c>
      <c r="X83">
        <f t="shared" si="34"/>
        <v>9.3781555961142384</v>
      </c>
      <c r="Y83">
        <f t="shared" si="35"/>
        <v>-25.281854997068098</v>
      </c>
      <c r="Z83">
        <f t="shared" si="36"/>
        <v>26.965199692895027</v>
      </c>
      <c r="AA83">
        <f t="shared" si="37"/>
        <v>-1.2155862243615672</v>
      </c>
      <c r="AB83">
        <f t="shared" si="38"/>
        <v>61785324.258807003</v>
      </c>
    </row>
    <row r="84" spans="1:28" x14ac:dyDescent="0.3">
      <c r="A84" s="12">
        <f t="shared" si="45"/>
        <v>0.8999999999999988</v>
      </c>
      <c r="B84" s="1"/>
      <c r="C84" s="10">
        <v>2638.5286331176699</v>
      </c>
      <c r="D84" s="12">
        <v>5467.2979831695502</v>
      </c>
      <c r="E84" s="12">
        <v>5382.9193115234302</v>
      </c>
      <c r="G84" s="12">
        <f t="shared" si="41"/>
        <v>5766.7057012619389</v>
      </c>
      <c r="H84" s="12">
        <f t="shared" si="42"/>
        <v>5382.9193115234302</v>
      </c>
      <c r="I84">
        <f t="shared" si="43"/>
        <v>3842.0172346982827</v>
      </c>
      <c r="J84">
        <f t="shared" si="44"/>
        <v>-23.320624019343974</v>
      </c>
      <c r="K84">
        <f t="shared" si="46"/>
        <v>1536.7615865243449</v>
      </c>
      <c r="M84">
        <f t="shared" si="25"/>
        <v>12.398318487576708</v>
      </c>
      <c r="N84">
        <f t="shared" si="26"/>
        <v>1.4451710183755486</v>
      </c>
      <c r="O84">
        <f t="shared" si="27"/>
        <v>2.0395077607912779</v>
      </c>
      <c r="P84">
        <f t="shared" si="28"/>
        <v>-12.009099348766357</v>
      </c>
      <c r="Q84">
        <f t="shared" si="29"/>
        <v>12.181053282654517</v>
      </c>
      <c r="R84">
        <f t="shared" si="30"/>
        <v>-1.4025712035500457</v>
      </c>
      <c r="S84">
        <f t="shared" si="31"/>
        <v>62072317.380376145</v>
      </c>
      <c r="V84">
        <f t="shared" si="32"/>
        <v>14.658725365028685</v>
      </c>
      <c r="W84">
        <f t="shared" si="33"/>
        <v>-1.8667863531194704</v>
      </c>
      <c r="X84">
        <f t="shared" si="34"/>
        <v>9.3781555961142402</v>
      </c>
      <c r="Y84">
        <f t="shared" si="35"/>
        <v>-25.727347462672494</v>
      </c>
      <c r="Z84">
        <f t="shared" si="36"/>
        <v>27.383319920163256</v>
      </c>
      <c r="AA84">
        <f t="shared" si="37"/>
        <v>-1.2212443211657187</v>
      </c>
      <c r="AB84">
        <f t="shared" si="38"/>
        <v>62081965.732809342</v>
      </c>
    </row>
    <row r="85" spans="1:28" x14ac:dyDescent="0.3">
      <c r="A85" s="12">
        <f t="shared" si="45"/>
        <v>0.91111111111110987</v>
      </c>
      <c r="C85" s="10">
        <v>2635.02292633056</v>
      </c>
      <c r="D85" s="12">
        <v>5433.0088615417399</v>
      </c>
      <c r="E85" s="12">
        <v>5366.0197257995596</v>
      </c>
      <c r="G85" s="12">
        <f t="shared" si="41"/>
        <v>5805.9072520797872</v>
      </c>
      <c r="H85" s="12">
        <f t="shared" si="42"/>
        <v>5366.0197257995596</v>
      </c>
      <c r="I85">
        <f t="shared" si="43"/>
        <v>3991.7876288782086</v>
      </c>
      <c r="J85">
        <f t="shared" si="44"/>
        <v>-24.437835706137392</v>
      </c>
      <c r="K85">
        <f t="shared" si="46"/>
        <v>1630.5139196318285</v>
      </c>
      <c r="M85">
        <f t="shared" si="25"/>
        <v>12.420979684918834</v>
      </c>
      <c r="N85">
        <f t="shared" si="26"/>
        <v>1.3117365811670336</v>
      </c>
      <c r="O85">
        <f t="shared" si="27"/>
        <v>1.971316197848568</v>
      </c>
      <c r="P85">
        <f t="shared" si="28"/>
        <v>-12.053063921282984</v>
      </c>
      <c r="Q85">
        <f t="shared" si="29"/>
        <v>12.213207500179209</v>
      </c>
      <c r="R85">
        <f t="shared" si="30"/>
        <v>-1.4086785681419189</v>
      </c>
      <c r="S85">
        <f t="shared" si="31"/>
        <v>62344574.99801144</v>
      </c>
      <c r="V85">
        <f t="shared" si="32"/>
        <v>14.762927093874399</v>
      </c>
      <c r="W85">
        <f t="shared" si="33"/>
        <v>-2.1526457693713872</v>
      </c>
      <c r="X85">
        <f t="shared" si="34"/>
        <v>9.378155596114242</v>
      </c>
      <c r="Y85">
        <f t="shared" si="35"/>
        <v>-26.17283992827689</v>
      </c>
      <c r="Z85">
        <f t="shared" si="36"/>
        <v>27.802290414570773</v>
      </c>
      <c r="AA85">
        <f t="shared" si="37"/>
        <v>-1.2267320583142292</v>
      </c>
      <c r="AB85">
        <f t="shared" si="38"/>
        <v>62354627.203692555</v>
      </c>
    </row>
    <row r="86" spans="1:28" x14ac:dyDescent="0.3">
      <c r="A86" s="12">
        <f t="shared" si="45"/>
        <v>0.92222222222222094</v>
      </c>
      <c r="B86" s="1"/>
      <c r="C86" s="10">
        <v>2630.7294845581</v>
      </c>
      <c r="D86" s="12">
        <v>5397.6892948150598</v>
      </c>
      <c r="E86" s="12">
        <v>5347.6705551147397</v>
      </c>
      <c r="G86" s="12">
        <f t="shared" si="41"/>
        <v>5846.2868746589029</v>
      </c>
      <c r="H86" s="12">
        <f t="shared" si="42"/>
        <v>5347.6705551147397</v>
      </c>
      <c r="I86">
        <f t="shared" si="43"/>
        <v>3936.6736049060914</v>
      </c>
      <c r="J86">
        <f t="shared" si="44"/>
        <v>-24.946079356520116</v>
      </c>
      <c r="K86">
        <f t="shared" si="46"/>
        <v>1572.9174230980875</v>
      </c>
      <c r="M86">
        <f t="shared" si="25"/>
        <v>12.442883198228262</v>
      </c>
      <c r="N86">
        <f t="shared" si="26"/>
        <v>1.1778136487083337</v>
      </c>
      <c r="O86">
        <f t="shared" si="27"/>
        <v>1.9052306544259747</v>
      </c>
      <c r="P86">
        <f t="shared" si="28"/>
        <v>-12.094494735075983</v>
      </c>
      <c r="Q86">
        <f t="shared" si="29"/>
        <v>12.243639440270409</v>
      </c>
      <c r="R86">
        <f t="shared" si="30"/>
        <v>-1.4145515530256021</v>
      </c>
      <c r="S86">
        <f t="shared" si="31"/>
        <v>62618720.351250775</v>
      </c>
      <c r="V86">
        <f t="shared" si="32"/>
        <v>14.867128822720113</v>
      </c>
      <c r="W86">
        <f t="shared" si="33"/>
        <v>-2.443455101907797</v>
      </c>
      <c r="X86">
        <f t="shared" si="34"/>
        <v>9.3781555961142384</v>
      </c>
      <c r="Y86">
        <f t="shared" si="35"/>
        <v>-26.618332393881285</v>
      </c>
      <c r="Z86">
        <f t="shared" si="36"/>
        <v>28.222073308247193</v>
      </c>
      <c r="AA86">
        <f t="shared" si="37"/>
        <v>-1.2320566996390396</v>
      </c>
      <c r="AB86">
        <f t="shared" si="38"/>
        <v>62629176.174444593</v>
      </c>
    </row>
    <row r="87" spans="1:28" x14ac:dyDescent="0.3">
      <c r="A87" s="12">
        <f t="shared" si="45"/>
        <v>0.93333333333333202</v>
      </c>
      <c r="C87" s="10">
        <v>2626.8082141876198</v>
      </c>
      <c r="D87" s="12">
        <v>5362.9991531371998</v>
      </c>
      <c r="E87" s="12">
        <v>5329.2222023010199</v>
      </c>
      <c r="G87" s="12">
        <f t="shared" si="41"/>
        <v>5885.9468976429871</v>
      </c>
      <c r="H87" s="12">
        <f t="shared" si="42"/>
        <v>5329.2222023010199</v>
      </c>
      <c r="I87">
        <f t="shared" si="43"/>
        <v>3845.6574092477877</v>
      </c>
      <c r="J87">
        <f t="shared" si="44"/>
        <v>-26.580814834413346</v>
      </c>
      <c r="K87">
        <f t="shared" si="46"/>
        <v>1460.2480181490805</v>
      </c>
      <c r="M87">
        <f t="shared" si="25"/>
        <v>12.464052427721885</v>
      </c>
      <c r="N87">
        <f t="shared" si="26"/>
        <v>1.0434303738741562</v>
      </c>
      <c r="O87">
        <f t="shared" si="27"/>
        <v>1.8412013872032706</v>
      </c>
      <c r="P87">
        <f t="shared" si="28"/>
        <v>-12.133526369538087</v>
      </c>
      <c r="Q87">
        <f t="shared" si="29"/>
        <v>12.27242782453885</v>
      </c>
      <c r="R87">
        <f t="shared" si="30"/>
        <v>-1.4202002621956886</v>
      </c>
      <c r="S87">
        <f t="shared" si="31"/>
        <v>62887289.758653075</v>
      </c>
      <c r="V87">
        <f t="shared" si="32"/>
        <v>14.971330551565828</v>
      </c>
      <c r="W87">
        <f t="shared" si="33"/>
        <v>-2.7392143507287003</v>
      </c>
      <c r="X87">
        <f t="shared" si="34"/>
        <v>9.3781555961142367</v>
      </c>
      <c r="Y87">
        <f t="shared" si="35"/>
        <v>-27.063824859485678</v>
      </c>
      <c r="Z87">
        <f t="shared" si="36"/>
        <v>28.642632881944419</v>
      </c>
      <c r="AA87">
        <f t="shared" si="37"/>
        <v>-1.2372251205950104</v>
      </c>
      <c r="AB87">
        <f t="shared" si="38"/>
        <v>62898166.658047348</v>
      </c>
    </row>
    <row r="88" spans="1:28" x14ac:dyDescent="0.3">
      <c r="A88" s="12">
        <f t="shared" si="45"/>
        <v>0.94444444444444309</v>
      </c>
      <c r="B88" s="1"/>
      <c r="C88" s="10">
        <v>2623.4207630157398</v>
      </c>
      <c r="D88" s="12">
        <v>5329.5745372772199</v>
      </c>
      <c r="E88" s="12">
        <v>5310.1024627685501</v>
      </c>
      <c r="G88" s="12">
        <f t="shared" si="41"/>
        <v>5924.1600893200648</v>
      </c>
      <c r="H88" s="12">
        <f t="shared" si="42"/>
        <v>5310.1024627685501</v>
      </c>
      <c r="I88">
        <f t="shared" si="43"/>
        <v>3914.2063566569677</v>
      </c>
      <c r="J88">
        <f t="shared" si="44"/>
        <v>-28.859082257582418</v>
      </c>
      <c r="M88">
        <f t="shared" si="25"/>
        <v>12.484510220913032</v>
      </c>
      <c r="N88">
        <f t="shared" si="26"/>
        <v>0.90861341421262187</v>
      </c>
      <c r="O88">
        <f t="shared" si="27"/>
        <v>1.7791784656643912</v>
      </c>
      <c r="P88">
        <f t="shared" si="28"/>
        <v>-12.170287471350225</v>
      </c>
      <c r="Q88">
        <f t="shared" si="29"/>
        <v>12.299649309959538</v>
      </c>
      <c r="R88">
        <f t="shared" si="30"/>
        <v>-1.4256342740140877</v>
      </c>
      <c r="S88">
        <f t="shared" si="31"/>
        <v>63135447.482539222</v>
      </c>
      <c r="V88">
        <f t="shared" si="32"/>
        <v>15.075532280411542</v>
      </c>
      <c r="W88">
        <f t="shared" si="33"/>
        <v>-3.0399235158340967</v>
      </c>
      <c r="X88">
        <f t="shared" si="34"/>
        <v>9.3781555961142367</v>
      </c>
      <c r="Y88">
        <f t="shared" si="35"/>
        <v>-27.509317325090066</v>
      </c>
      <c r="Z88">
        <f t="shared" si="36"/>
        <v>29.063935419647304</v>
      </c>
      <c r="AA88">
        <f t="shared" si="37"/>
        <v>-1.2422438324771043</v>
      </c>
      <c r="AB88">
        <f t="shared" si="38"/>
        <v>63146762.319176227</v>
      </c>
    </row>
    <row r="89" spans="1:28" x14ac:dyDescent="0.3">
      <c r="A89" s="12">
        <f t="shared" si="45"/>
        <v>0.95555555555555416</v>
      </c>
      <c r="C89" s="10">
        <v>2619.4627761840802</v>
      </c>
      <c r="D89" s="12">
        <v>5296.2576866149902</v>
      </c>
      <c r="E89" s="12">
        <v>5289.1111373901304</v>
      </c>
      <c r="G89" s="12">
        <f t="shared" si="41"/>
        <v>5962.2500768240543</v>
      </c>
      <c r="H89" s="12">
        <f t="shared" si="42"/>
        <v>5289.1111373901304</v>
      </c>
      <c r="I89">
        <f t="shared" si="43"/>
        <v>4065.5790217908611</v>
      </c>
      <c r="J89">
        <f t="shared" si="44"/>
        <v>-29.30445471725503</v>
      </c>
      <c r="M89">
        <f t="shared" si="25"/>
        <v>12.504278870531525</v>
      </c>
      <c r="N89">
        <f t="shared" si="26"/>
        <v>0.77338799786428603</v>
      </c>
      <c r="O89">
        <f t="shared" si="27"/>
        <v>1.7191119165830513</v>
      </c>
      <c r="P89">
        <f t="shared" si="28"/>
        <v>-12.204900880221595</v>
      </c>
      <c r="Q89">
        <f t="shared" si="29"/>
        <v>12.325378342175616</v>
      </c>
      <c r="R89">
        <f t="shared" si="30"/>
        <v>-1.4308626747517625</v>
      </c>
      <c r="S89">
        <f t="shared" si="31"/>
        <v>63365991.211912856</v>
      </c>
      <c r="V89">
        <f t="shared" si="32"/>
        <v>15.179734009257256</v>
      </c>
      <c r="W89">
        <f t="shared" si="33"/>
        <v>-3.3455825972239861</v>
      </c>
      <c r="X89">
        <f t="shared" si="34"/>
        <v>9.3781555961142384</v>
      </c>
      <c r="Y89">
        <f t="shared" si="35"/>
        <v>-27.954809790694455</v>
      </c>
      <c r="Z89">
        <f t="shared" si="36"/>
        <v>29.485949074412297</v>
      </c>
      <c r="AA89">
        <f t="shared" si="37"/>
        <v>-1.2471190049733918</v>
      </c>
      <c r="AB89">
        <f t="shared" si="38"/>
        <v>63377743.79532662</v>
      </c>
    </row>
    <row r="90" spans="1:28" x14ac:dyDescent="0.3">
      <c r="A90" s="12">
        <f t="shared" si="45"/>
        <v>0.96666666666666523</v>
      </c>
      <c r="B90" s="1"/>
      <c r="C90" s="10">
        <v>2614.9850368499701</v>
      </c>
      <c r="D90" s="12">
        <v>5261.8016719818097</v>
      </c>
      <c r="E90" s="12">
        <v>5267.0011520385697</v>
      </c>
      <c r="G90" s="12">
        <f t="shared" si="41"/>
        <v>6001.6424305648306</v>
      </c>
      <c r="H90" s="12">
        <f t="shared" si="42"/>
        <v>5267.0011520385697</v>
      </c>
      <c r="I90">
        <f t="shared" si="43"/>
        <v>4020.3066585463353</v>
      </c>
      <c r="J90">
        <f t="shared" si="44"/>
        <v>-29.67568590577147</v>
      </c>
      <c r="M90">
        <f t="shared" si="25"/>
        <v>12.523380114049115</v>
      </c>
      <c r="N90">
        <f t="shared" si="26"/>
        <v>0.63777798808404607</v>
      </c>
      <c r="O90">
        <f t="shared" si="27"/>
        <v>1.6609518560967238</v>
      </c>
      <c r="P90">
        <f t="shared" si="28"/>
        <v>-12.237483769331277</v>
      </c>
      <c r="Q90">
        <f t="shared" si="29"/>
        <v>12.349687043521289</v>
      </c>
      <c r="R90">
        <f t="shared" si="30"/>
        <v>-1.4358940896925663</v>
      </c>
      <c r="S90">
        <f t="shared" si="31"/>
        <v>63604130.188012883</v>
      </c>
      <c r="V90">
        <f t="shared" si="32"/>
        <v>15.28393573810297</v>
      </c>
      <c r="W90">
        <f t="shared" si="33"/>
        <v>-3.656191594898369</v>
      </c>
      <c r="X90">
        <f t="shared" si="34"/>
        <v>9.378155596114242</v>
      </c>
      <c r="Y90">
        <f t="shared" si="35"/>
        <v>-28.400302256298847</v>
      </c>
      <c r="Z90">
        <f t="shared" si="36"/>
        <v>29.908643744477317</v>
      </c>
      <c r="AA90">
        <f t="shared" si="37"/>
        <v>-1.2518564871723763</v>
      </c>
      <c r="AB90">
        <f t="shared" si="38"/>
        <v>63616316.862581536</v>
      </c>
    </row>
    <row r="91" spans="1:28" x14ac:dyDescent="0.3">
      <c r="A91" s="12">
        <f t="shared" si="45"/>
        <v>0.9777777777777763</v>
      </c>
      <c r="C91" s="10">
        <v>2611.0580444335901</v>
      </c>
      <c r="D91" s="12">
        <v>5227.8539657592701</v>
      </c>
      <c r="E91" s="12">
        <v>5244.8854446411096</v>
      </c>
      <c r="G91" s="12">
        <f t="shared" si="41"/>
        <v>6040.4536531174945</v>
      </c>
      <c r="H91" s="12">
        <f t="shared" si="42"/>
        <v>5244.8854446411096</v>
      </c>
      <c r="I91">
        <f t="shared" si="43"/>
        <v>3908.9984193155815</v>
      </c>
      <c r="J91">
        <f t="shared" si="44"/>
        <v>-32.137794652108916</v>
      </c>
      <c r="M91">
        <f t="shared" ref="M91:M154" si="47">(Q90*COS(R90)*$AJ$3) + M90</f>
        <v>12.541835134672411</v>
      </c>
      <c r="N91">
        <f t="shared" ref="N91:N154" si="48">(Q90*SIN(R90)*$AJ$3) + N90</f>
        <v>0.50180594620258745</v>
      </c>
      <c r="O91">
        <f t="shared" ref="O91:O154" si="49">((-(0.5*$AJ$7*$AJ$5*(Q90^2)*((PI()*$AJ$8^2)/4)) *COS(R90)) * ($AJ$3/$AJ$6)) + (Q90*COS(R90))</f>
        <v>1.6046486097991981</v>
      </c>
      <c r="P91">
        <f t="shared" ref="P91:P154" si="50">((((PI()* $AJ$8^3 * $AJ$4)/6 * ($AJ$5 - $AJ$9)) - (0.5* $AJ$7 * $AJ$5 * Q90^2) * ((PI() * $AJ$8^2)/4) * SIN(R90)) * ($AJ$3/$AJ$6)) + Q90*SIN(R90)</f>
        <v>-12.268147797737118</v>
      </c>
      <c r="Q91">
        <f t="shared" ref="Q91:Q154" si="51">SQRT(O91^2 + P91^2)</f>
        <v>12.372645131420065</v>
      </c>
      <c r="R91">
        <f t="shared" ref="R91:R154" si="52">ATAN(P91/O91)</f>
        <v>-1.4407367119768404</v>
      </c>
      <c r="S91">
        <f t="shared" ref="S91:S154" si="53">(G91-M91)^2 + (H91-N91)^2</f>
        <v>63839280.635187805</v>
      </c>
      <c r="V91">
        <f t="shared" ref="V91:V154" si="54">(Z90*COS(AA90)*$AJ$3) + V90</f>
        <v>15.388137466948685</v>
      </c>
      <c r="W91">
        <f t="shared" ref="W91:W154" si="55">(Z90*SIN(AA90)*$AJ$3) + W90</f>
        <v>-3.9717505088572449</v>
      </c>
      <c r="X91">
        <f t="shared" ref="X91:X154" si="56">((-(0.5*AG91*$AJ$5*(Z90^2)*((PI()*$AJ$8^2)/4)) *COS(AA90)) * ($AJ$3/$AJ$6)) + (Z90*COS(AA90))</f>
        <v>9.3781555961142438</v>
      </c>
      <c r="Y91">
        <f t="shared" ref="Y91:Y154" si="57">((((PI()* $AJ$8^3 * $AJ$4)/6 * ($AJ$5 - $AJ$9)) - (0.5* AH91 * $AJ$5 * Z90^2) * ((PI() * $AJ$8^2)/4) * SIN(AA90)) * ($AJ$3/$AJ$6)) + Z90*SIN(AA90)</f>
        <v>-28.845794721903239</v>
      </c>
      <c r="Z91">
        <f t="shared" ref="Z91:Z154" si="58">SQRT(X91^2 + Y91^2)</f>
        <v>30.331990958773375</v>
      </c>
      <c r="AA91">
        <f t="shared" ref="AA91:AA154" si="59">ATAN(Y91/X91)</f>
        <v>-1.2564618271352914</v>
      </c>
      <c r="AB91">
        <f t="shared" ref="AB91:AB154" si="60">(G91-V91)^2 + (H91-W91)^2</f>
        <v>63851916.322958954</v>
      </c>
    </row>
    <row r="92" spans="1:28" x14ac:dyDescent="0.3">
      <c r="A92" s="12">
        <f t="shared" si="45"/>
        <v>0.98888888888888737</v>
      </c>
      <c r="B92" s="1"/>
      <c r="C92" s="10">
        <v>2608.0124855041499</v>
      </c>
      <c r="D92" s="12">
        <v>5195.6846237182599</v>
      </c>
      <c r="E92" s="12">
        <v>5221.78077697753</v>
      </c>
      <c r="G92" s="12">
        <f t="shared" si="41"/>
        <v>6077.2317342385522</v>
      </c>
      <c r="H92" s="12">
        <f t="shared" si="42"/>
        <v>5221.78077697753</v>
      </c>
      <c r="I92">
        <f t="shared" si="43"/>
        <v>4045.3391240939718</v>
      </c>
      <c r="J92">
        <f t="shared" si="44"/>
        <v>-34.160473597010153</v>
      </c>
      <c r="M92">
        <f t="shared" si="47"/>
        <v>12.55966456367018</v>
      </c>
      <c r="N92">
        <f t="shared" si="48"/>
        <v>0.36549319289439719</v>
      </c>
      <c r="O92">
        <f t="shared" si="49"/>
        <v>1.5501528213478266</v>
      </c>
      <c r="P92">
        <f t="shared" si="50"/>
        <v>-12.296999272290321</v>
      </c>
      <c r="Q92">
        <f t="shared" si="51"/>
        <v>12.394319863237406</v>
      </c>
      <c r="R92">
        <f t="shared" si="52"/>
        <v>-1.445398329352213</v>
      </c>
      <c r="S92">
        <f t="shared" si="53"/>
        <v>64043424.878434397</v>
      </c>
      <c r="V92">
        <f t="shared" si="54"/>
        <v>15.492339195794399</v>
      </c>
      <c r="W92">
        <f t="shared" si="55"/>
        <v>-4.2922593391006139</v>
      </c>
      <c r="X92">
        <f t="shared" si="56"/>
        <v>9.378155596114242</v>
      </c>
      <c r="Y92">
        <f t="shared" si="57"/>
        <v>-29.291287187507635</v>
      </c>
      <c r="Z92">
        <f t="shared" si="58"/>
        <v>30.755963771047362</v>
      </c>
      <c r="AA92">
        <f t="shared" si="59"/>
        <v>-1.2609402901364939</v>
      </c>
      <c r="AB92">
        <f t="shared" si="60"/>
        <v>64056523.87432906</v>
      </c>
    </row>
    <row r="93" spans="1:28" x14ac:dyDescent="0.3">
      <c r="A93" s="12">
        <f t="shared" si="45"/>
        <v>0.99999999999999845</v>
      </c>
      <c r="C93" s="10">
        <v>2604.30006980895</v>
      </c>
      <c r="D93" s="12">
        <v>5163.1521701812699</v>
      </c>
      <c r="E93" s="12">
        <v>5196.5417861938404</v>
      </c>
      <c r="G93" s="12">
        <f t="shared" si="41"/>
        <v>6114.4249480047893</v>
      </c>
      <c r="H93" s="12">
        <f t="shared" si="42"/>
        <v>5196.5417861938404</v>
      </c>
      <c r="I93">
        <f t="shared" si="43"/>
        <v>4182.2411566200708</v>
      </c>
      <c r="J93">
        <f t="shared" si="44"/>
        <v>-34.542710082951466</v>
      </c>
      <c r="M93">
        <f t="shared" si="47"/>
        <v>12.576888483907378</v>
      </c>
      <c r="N93">
        <f t="shared" si="48"/>
        <v>0.22885986764672694</v>
      </c>
      <c r="O93">
        <f t="shared" si="49"/>
        <v>1.4974155501292987</v>
      </c>
      <c r="P93">
        <f t="shared" si="50"/>
        <v>-12.324139316852165</v>
      </c>
      <c r="Q93">
        <f t="shared" si="51"/>
        <v>12.414776004058647</v>
      </c>
      <c r="R93">
        <f t="shared" si="52"/>
        <v>-1.4498863489886811</v>
      </c>
      <c r="S93">
        <f t="shared" si="53"/>
        <v>64234217.769783445</v>
      </c>
      <c r="V93">
        <f t="shared" si="54"/>
        <v>15.596540924640113</v>
      </c>
      <c r="W93">
        <f t="shared" si="55"/>
        <v>-4.6177180856284767</v>
      </c>
      <c r="X93">
        <f t="shared" si="56"/>
        <v>9.378155596114242</v>
      </c>
      <c r="Y93">
        <f t="shared" si="57"/>
        <v>-29.736779653112031</v>
      </c>
      <c r="Z93">
        <f t="shared" si="58"/>
        <v>31.180536661877174</v>
      </c>
      <c r="AA93">
        <f t="shared" si="59"/>
        <v>-1.2652968756679097</v>
      </c>
      <c r="AB93">
        <f t="shared" si="60"/>
        <v>64247768.127964437</v>
      </c>
    </row>
    <row r="94" spans="1:28" x14ac:dyDescent="0.3">
      <c r="A94" s="12">
        <f t="shared" si="45"/>
        <v>1.0111111111111095</v>
      </c>
      <c r="B94" s="1"/>
      <c r="C94" s="10">
        <v>2599.6685504913298</v>
      </c>
      <c r="D94" s="12">
        <v>5129.6717643737702</v>
      </c>
      <c r="E94" s="12">
        <v>5170.1927185058503</v>
      </c>
      <c r="G94" s="12">
        <f t="shared" si="41"/>
        <v>6152.701922373255</v>
      </c>
      <c r="H94" s="12">
        <f t="shared" si="42"/>
        <v>5170.1927185058503</v>
      </c>
      <c r="I94">
        <f t="shared" si="43"/>
        <v>4167.8146149901213</v>
      </c>
      <c r="J94">
        <f t="shared" si="44"/>
        <v>-34.684366886383621</v>
      </c>
      <c r="M94">
        <f t="shared" si="47"/>
        <v>12.593526434464371</v>
      </c>
      <c r="N94">
        <f t="shared" si="48"/>
        <v>9.1924986348369542E-2</v>
      </c>
      <c r="O94">
        <f t="shared" si="49"/>
        <v>1.4463883585600541</v>
      </c>
      <c r="P94">
        <f t="shared" si="50"/>
        <v>-12.349664046851847</v>
      </c>
      <c r="Q94">
        <f t="shared" si="51"/>
        <v>12.434075814224521</v>
      </c>
      <c r="R94">
        <f t="shared" si="52"/>
        <v>-1.4542078205047926</v>
      </c>
      <c r="S94">
        <f t="shared" si="53"/>
        <v>64430873.329029009</v>
      </c>
      <c r="V94">
        <f t="shared" si="54"/>
        <v>15.700742653485827</v>
      </c>
      <c r="W94">
        <f t="shared" si="55"/>
        <v>-4.9481267484408331</v>
      </c>
      <c r="X94">
        <f t="shared" si="56"/>
        <v>9.3781555961142438</v>
      </c>
      <c r="Y94">
        <f t="shared" si="57"/>
        <v>-30.182272118716423</v>
      </c>
      <c r="Z94">
        <f t="shared" si="58"/>
        <v>31.605685447924962</v>
      </c>
      <c r="AA94">
        <f t="shared" si="59"/>
        <v>-1.2695363332966942</v>
      </c>
      <c r="AB94">
        <f t="shared" si="60"/>
        <v>64444866.24810113</v>
      </c>
    </row>
    <row r="95" spans="1:28" x14ac:dyDescent="0.3">
      <c r="A95" s="12">
        <f t="shared" si="45"/>
        <v>1.0222222222222206</v>
      </c>
      <c r="C95" s="10">
        <v>2595.20630836486</v>
      </c>
      <c r="D95" s="12">
        <v>5096.3637351989701</v>
      </c>
      <c r="E95" s="12">
        <v>5143.84031295776</v>
      </c>
      <c r="G95" s="12">
        <f t="shared" si="41"/>
        <v>6190.7818245798871</v>
      </c>
      <c r="H95" s="12">
        <f t="shared" si="42"/>
        <v>5143.84031295776</v>
      </c>
      <c r="I95">
        <f t="shared" si="43"/>
        <v>4023.1060610900436</v>
      </c>
      <c r="J95">
        <f t="shared" si="44"/>
        <v>-36.839268457483662</v>
      </c>
      <c r="M95">
        <f t="shared" si="47"/>
        <v>12.609597416226149</v>
      </c>
      <c r="N95">
        <f t="shared" si="48"/>
        <v>-4.5293503061095447E-2</v>
      </c>
      <c r="O95">
        <f t="shared" si="49"/>
        <v>1.3970233896167492</v>
      </c>
      <c r="P95">
        <f t="shared" si="50"/>
        <v>-12.37366474745059</v>
      </c>
      <c r="Q95">
        <f t="shared" si="51"/>
        <v>12.452279053789219</v>
      </c>
      <c r="R95">
        <f t="shared" si="52"/>
        <v>-1.4583694573417094</v>
      </c>
      <c r="S95">
        <f t="shared" si="53"/>
        <v>64629371.200851202</v>
      </c>
      <c r="V95">
        <f t="shared" si="54"/>
        <v>15.804944382331541</v>
      </c>
      <c r="W95">
        <f t="shared" si="55"/>
        <v>-5.2834853275376821</v>
      </c>
      <c r="X95">
        <f t="shared" si="56"/>
        <v>9.378155596114242</v>
      </c>
      <c r="Y95">
        <f t="shared" si="57"/>
        <v>-30.627764584320818</v>
      </c>
      <c r="Z95">
        <f t="shared" si="58"/>
        <v>32.031387197833091</v>
      </c>
      <c r="AA95">
        <f t="shared" si="59"/>
        <v>-1.2736631774588671</v>
      </c>
      <c r="AB95">
        <f t="shared" si="60"/>
        <v>64643815.361042351</v>
      </c>
    </row>
    <row r="96" spans="1:28" x14ac:dyDescent="0.3">
      <c r="A96" s="12">
        <f t="shared" si="45"/>
        <v>1.0333333333333317</v>
      </c>
      <c r="B96" s="1"/>
      <c r="C96" s="10">
        <v>2592.0010089874199</v>
      </c>
      <c r="D96" s="12">
        <v>5065.07153511047</v>
      </c>
      <c r="E96" s="12">
        <v>5117.0387268066397</v>
      </c>
      <c r="G96" s="12">
        <f t="shared" si="41"/>
        <v>6226.5571000531654</v>
      </c>
      <c r="H96" s="12">
        <f t="shared" si="42"/>
        <v>5117.0387268066397</v>
      </c>
      <c r="I96">
        <f t="shared" si="43"/>
        <v>4087.3375559344836</v>
      </c>
      <c r="J96">
        <f t="shared" si="44"/>
        <v>-39.103300771164449</v>
      </c>
      <c r="M96">
        <f t="shared" si="47"/>
        <v>12.625119898333002</v>
      </c>
      <c r="N96">
        <f t="shared" si="48"/>
        <v>-0.18277866692165753</v>
      </c>
      <c r="O96">
        <f t="shared" si="49"/>
        <v>1.3492734352008307</v>
      </c>
      <c r="P96">
        <f t="shared" si="50"/>
        <v>-12.396228053786789</v>
      </c>
      <c r="Q96">
        <f t="shared" si="51"/>
        <v>12.469443001370561</v>
      </c>
      <c r="R96">
        <f t="shared" si="52"/>
        <v>-1.4623776566122559</v>
      </c>
      <c r="S96">
        <f t="shared" si="53"/>
        <v>64798906.590072066</v>
      </c>
      <c r="V96">
        <f t="shared" si="54"/>
        <v>15.909146111177256</v>
      </c>
      <c r="W96">
        <f t="shared" si="55"/>
        <v>-5.6237938229190245</v>
      </c>
      <c r="X96">
        <f t="shared" si="56"/>
        <v>9.378155596114242</v>
      </c>
      <c r="Y96">
        <f t="shared" si="57"/>
        <v>-31.073257049925214</v>
      </c>
      <c r="Z96">
        <f t="shared" si="58"/>
        <v>32.457620154220422</v>
      </c>
      <c r="AA96">
        <f t="shared" si="59"/>
        <v>-1.277681701265674</v>
      </c>
      <c r="AB96">
        <f t="shared" si="60"/>
        <v>64813819.308066577</v>
      </c>
    </row>
    <row r="97" spans="1:28" x14ac:dyDescent="0.3">
      <c r="A97" s="12">
        <f t="shared" si="45"/>
        <v>1.0444444444444427</v>
      </c>
      <c r="C97" s="10">
        <v>2588.7022495269698</v>
      </c>
      <c r="D97" s="12">
        <v>5034.2454433441098</v>
      </c>
      <c r="E97" s="12">
        <v>5088.3946418762198</v>
      </c>
      <c r="G97" s="12">
        <f t="shared" si="41"/>
        <v>6261.7994902202718</v>
      </c>
      <c r="H97" s="12">
        <f t="shared" si="42"/>
        <v>5088.3946418762198</v>
      </c>
      <c r="I97">
        <f t="shared" si="43"/>
        <v>4200.2944719029792</v>
      </c>
      <c r="J97">
        <f t="shared" si="44"/>
        <v>-39.9196806787293</v>
      </c>
      <c r="M97">
        <f t="shared" si="47"/>
        <v>12.64011182539079</v>
      </c>
      <c r="N97">
        <f t="shared" si="48"/>
        <v>-0.32051453418595521</v>
      </c>
      <c r="O97">
        <f t="shared" si="49"/>
        <v>1.3030919959409528</v>
      </c>
      <c r="P97">
        <f t="shared" si="50"/>
        <v>-12.417436131970234</v>
      </c>
      <c r="Q97">
        <f t="shared" si="51"/>
        <v>12.485622485140469</v>
      </c>
      <c r="R97">
        <f t="shared" si="52"/>
        <v>-1.4662385175428061</v>
      </c>
      <c r="S97">
        <f t="shared" si="53"/>
        <v>64947014.879661679</v>
      </c>
      <c r="V97">
        <f t="shared" si="54"/>
        <v>16.01334784002297</v>
      </c>
      <c r="W97">
        <f t="shared" si="55"/>
        <v>-5.9690522345848605</v>
      </c>
      <c r="X97">
        <f t="shared" si="56"/>
        <v>9.3781555961142438</v>
      </c>
      <c r="Y97">
        <f t="shared" si="57"/>
        <v>-31.518749515529603</v>
      </c>
      <c r="Z97">
        <f t="shared" si="58"/>
        <v>32.884363661284773</v>
      </c>
      <c r="AA97">
        <f t="shared" si="59"/>
        <v>-1.2815959893937989</v>
      </c>
      <c r="AB97">
        <f t="shared" si="60"/>
        <v>64962385.984223425</v>
      </c>
    </row>
    <row r="98" spans="1:28" x14ac:dyDescent="0.3">
      <c r="A98" s="12">
        <f t="shared" si="45"/>
        <v>1.0555555555555538</v>
      </c>
      <c r="B98" s="1"/>
      <c r="C98" s="10">
        <v>2584.45506095886</v>
      </c>
      <c r="D98" s="12">
        <v>5002.93750762939</v>
      </c>
      <c r="E98" s="12">
        <v>5058.4459304809498</v>
      </c>
      <c r="G98" s="12">
        <f t="shared" si="41"/>
        <v>6297.5927556834249</v>
      </c>
      <c r="H98" s="12">
        <f t="shared" si="42"/>
        <v>5058.4459304809498</v>
      </c>
      <c r="I98">
        <f t="shared" si="43"/>
        <v>4261.8661943723419</v>
      </c>
      <c r="J98">
        <f t="shared" si="44"/>
        <v>-39.832712318217993</v>
      </c>
      <c r="M98">
        <f t="shared" si="47"/>
        <v>12.654590625345689</v>
      </c>
      <c r="N98">
        <f t="shared" si="48"/>
        <v>-0.45848604676340227</v>
      </c>
      <c r="O98">
        <f t="shared" si="49"/>
        <v>1.2584333330295283</v>
      </c>
      <c r="P98">
        <f t="shared" si="50"/>
        <v>-12.43736685967033</v>
      </c>
      <c r="Q98">
        <f t="shared" si="51"/>
        <v>12.500869923957517</v>
      </c>
      <c r="R98">
        <f t="shared" si="52"/>
        <v>-1.4699578586170761</v>
      </c>
      <c r="S98">
        <f t="shared" si="53"/>
        <v>65092961.634167209</v>
      </c>
      <c r="V98">
        <f t="shared" si="54"/>
        <v>16.117549568868682</v>
      </c>
      <c r="W98">
        <f t="shared" si="55"/>
        <v>-6.3192605625351899</v>
      </c>
      <c r="X98">
        <f t="shared" si="56"/>
        <v>9.3781555961142402</v>
      </c>
      <c r="Y98">
        <f t="shared" si="57"/>
        <v>-31.964241981133998</v>
      </c>
      <c r="Z98">
        <f t="shared" si="58"/>
        <v>33.311598097560825</v>
      </c>
      <c r="AA98">
        <f t="shared" si="59"/>
        <v>-1.2854099301252992</v>
      </c>
      <c r="AB98">
        <f t="shared" si="60"/>
        <v>65108777.20543766</v>
      </c>
    </row>
    <row r="99" spans="1:28" x14ac:dyDescent="0.3">
      <c r="A99" s="12">
        <f t="shared" si="45"/>
        <v>1.0666666666666649</v>
      </c>
      <c r="C99" s="10">
        <v>2579.8185348510701</v>
      </c>
      <c r="D99" s="12">
        <v>4971.1303234100296</v>
      </c>
      <c r="E99" s="12">
        <v>5028.1133651733298</v>
      </c>
      <c r="G99" s="12">
        <f t="shared" si="41"/>
        <v>6333.9567944617365</v>
      </c>
      <c r="H99" s="12">
        <f t="shared" si="42"/>
        <v>5028.1133651733298</v>
      </c>
      <c r="I99">
        <f t="shared" si="43"/>
        <v>4204.3092134538665</v>
      </c>
      <c r="J99">
        <f t="shared" si="44"/>
        <v>-40.907487169644682</v>
      </c>
      <c r="M99">
        <f t="shared" si="47"/>
        <v>12.668573217934906</v>
      </c>
      <c r="N99">
        <f t="shared" si="48"/>
        <v>-0.59667901187085037</v>
      </c>
      <c r="O99">
        <f t="shared" si="49"/>
        <v>1.2152525126765781</v>
      </c>
      <c r="P99">
        <f t="shared" si="50"/>
        <v>-12.456094005304791</v>
      </c>
      <c r="Q99">
        <f t="shared" si="51"/>
        <v>12.515235376873928</v>
      </c>
      <c r="R99">
        <f t="shared" si="52"/>
        <v>-1.4735412335226101</v>
      </c>
      <c r="S99">
        <f t="shared" si="53"/>
        <v>65246609.484524757</v>
      </c>
      <c r="V99">
        <f t="shared" si="54"/>
        <v>16.221751297714395</v>
      </c>
      <c r="W99">
        <f t="shared" si="55"/>
        <v>-6.6744188067700119</v>
      </c>
      <c r="X99">
        <f t="shared" si="56"/>
        <v>9.378155596114242</v>
      </c>
      <c r="Y99">
        <f t="shared" si="57"/>
        <v>-32.409734446738391</v>
      </c>
      <c r="Z99">
        <f t="shared" si="58"/>
        <v>33.739304813422429</v>
      </c>
      <c r="AA99">
        <f t="shared" si="59"/>
        <v>-1.2891272265982527</v>
      </c>
      <c r="AB99">
        <f t="shared" si="60"/>
        <v>65262864.105337955</v>
      </c>
    </row>
    <row r="100" spans="1:28" x14ac:dyDescent="0.3">
      <c r="A100" s="12">
        <f t="shared" si="45"/>
        <v>1.0777777777777759</v>
      </c>
      <c r="B100" s="1"/>
      <c r="C100" s="10">
        <v>2576.0291099548299</v>
      </c>
      <c r="D100" s="12">
        <v>4940.2491569518997</v>
      </c>
      <c r="E100" s="12">
        <v>4997.5228309631302</v>
      </c>
      <c r="G100" s="12">
        <f t="shared" si="41"/>
        <v>6369.2621495934054</v>
      </c>
      <c r="H100" s="12">
        <f t="shared" si="42"/>
        <v>4997.5228309631302</v>
      </c>
      <c r="I100">
        <f t="shared" si="43"/>
        <v>4215.969373308596</v>
      </c>
      <c r="J100">
        <f t="shared" si="44"/>
        <v>-43.13253951437968</v>
      </c>
      <c r="M100">
        <f t="shared" si="47"/>
        <v>12.682076023631312</v>
      </c>
      <c r="N100">
        <f t="shared" si="48"/>
        <v>-0.73508005637423701</v>
      </c>
      <c r="O100">
        <f t="shared" si="49"/>
        <v>1.1735054437463799</v>
      </c>
      <c r="P100">
        <f t="shared" si="50"/>
        <v>-12.473687404981565</v>
      </c>
      <c r="Q100">
        <f t="shared" si="51"/>
        <v>12.528766599458148</v>
      </c>
      <c r="R100">
        <f t="shared" si="52"/>
        <v>-1.476993945992972</v>
      </c>
      <c r="S100">
        <f t="shared" si="53"/>
        <v>65388692.376773372</v>
      </c>
      <c r="V100">
        <f t="shared" si="54"/>
        <v>16.325953026560107</v>
      </c>
      <c r="W100">
        <f t="shared" si="55"/>
        <v>-7.0345269672893274</v>
      </c>
      <c r="X100">
        <f t="shared" si="56"/>
        <v>9.3781555961142438</v>
      </c>
      <c r="Y100">
        <f t="shared" si="57"/>
        <v>-32.855226912342786</v>
      </c>
      <c r="Z100">
        <f t="shared" si="58"/>
        <v>34.167466072953999</v>
      </c>
      <c r="AA100">
        <f t="shared" si="59"/>
        <v>-1.2927514073245523</v>
      </c>
      <c r="AB100">
        <f t="shared" si="60"/>
        <v>65405392.666464701</v>
      </c>
    </row>
    <row r="101" spans="1:28" x14ac:dyDescent="0.3">
      <c r="A101" s="12">
        <f t="shared" si="45"/>
        <v>1.088888888888887</v>
      </c>
      <c r="C101" s="10">
        <v>2572.7952003478999</v>
      </c>
      <c r="D101" s="12">
        <v>4910.34741401672</v>
      </c>
      <c r="E101" s="12">
        <v>4965.4960632324201</v>
      </c>
      <c r="G101" s="12">
        <f t="shared" si="41"/>
        <v>6403.4477641430949</v>
      </c>
      <c r="H101" s="12">
        <f t="shared" si="42"/>
        <v>4965.4960632324201</v>
      </c>
      <c r="I101">
        <f t="shared" si="43"/>
        <v>4292.2259145401686</v>
      </c>
      <c r="J101">
        <f t="shared" si="44"/>
        <v>-44.546425895762773</v>
      </c>
      <c r="M101">
        <f t="shared" si="47"/>
        <v>12.695114973006271</v>
      </c>
      <c r="N101">
        <f t="shared" si="48"/>
        <v>-0.8736765830962544</v>
      </c>
      <c r="O101">
        <f t="shared" si="49"/>
        <v>1.1331489091213749</v>
      </c>
      <c r="P101">
        <f t="shared" si="50"/>
        <v>-12.490213136478992</v>
      </c>
      <c r="Q101">
        <f t="shared" si="51"/>
        <v>12.541509105562829</v>
      </c>
      <c r="R101">
        <f t="shared" si="52"/>
        <v>-1.4803210636313857</v>
      </c>
      <c r="S101">
        <f t="shared" si="53"/>
        <v>65506547.815429747</v>
      </c>
      <c r="V101">
        <f t="shared" si="54"/>
        <v>16.43015475540582</v>
      </c>
      <c r="W101">
        <f t="shared" si="55"/>
        <v>-7.3995850440931363</v>
      </c>
      <c r="X101">
        <f t="shared" si="56"/>
        <v>9.378155596114242</v>
      </c>
      <c r="Y101">
        <f t="shared" si="57"/>
        <v>-33.300719377947182</v>
      </c>
      <c r="Z101">
        <f t="shared" si="58"/>
        <v>34.596064999848117</v>
      </c>
      <c r="AA101">
        <f t="shared" si="59"/>
        <v>-1.2962858360270713</v>
      </c>
      <c r="AB101">
        <f t="shared" si="60"/>
        <v>65523685.071275912</v>
      </c>
    </row>
    <row r="102" spans="1:28" x14ac:dyDescent="0.3">
      <c r="A102" s="12">
        <f t="shared" si="45"/>
        <v>1.0999999999999981</v>
      </c>
      <c r="B102" s="1"/>
      <c r="C102" s="10">
        <v>2568.7816619873001</v>
      </c>
      <c r="D102" s="12">
        <v>4880.6178092956497</v>
      </c>
      <c r="E102" s="12">
        <v>4932.0411682128897</v>
      </c>
      <c r="G102" s="12">
        <f t="shared" si="41"/>
        <v>6437.4365791065666</v>
      </c>
      <c r="H102" s="12">
        <f t="shared" si="42"/>
        <v>4932.0411682128897</v>
      </c>
      <c r="I102">
        <f t="shared" si="43"/>
        <v>4333.5857379802837</v>
      </c>
      <c r="J102">
        <f t="shared" si="44"/>
        <v>-44.334986679806704</v>
      </c>
      <c r="M102">
        <f t="shared" si="47"/>
        <v>12.707705516440953</v>
      </c>
      <c r="N102">
        <f t="shared" si="48"/>
        <v>-1.012456729057132</v>
      </c>
      <c r="O102">
        <f t="shared" si="49"/>
        <v>1.0941405913142681</v>
      </c>
      <c r="P102">
        <f t="shared" si="50"/>
        <v>-12.505733689668048</v>
      </c>
      <c r="Q102">
        <f t="shared" si="51"/>
        <v>12.553506233338156</v>
      </c>
      <c r="R102">
        <f t="shared" si="52"/>
        <v>-1.4835274307948023</v>
      </c>
      <c r="S102">
        <f t="shared" si="53"/>
        <v>65612159.165695526</v>
      </c>
      <c r="V102">
        <f t="shared" si="54"/>
        <v>16.534356484251532</v>
      </c>
      <c r="W102">
        <f t="shared" si="55"/>
        <v>-7.7695930371814388</v>
      </c>
      <c r="X102">
        <f t="shared" si="56"/>
        <v>9.3781555961142455</v>
      </c>
      <c r="Y102">
        <f t="shared" si="57"/>
        <v>-33.746211843551578</v>
      </c>
      <c r="Z102">
        <f t="shared" si="58"/>
        <v>35.02508552701606</v>
      </c>
      <c r="AA102">
        <f t="shared" si="59"/>
        <v>-1.299733720844515</v>
      </c>
      <c r="AB102">
        <f t="shared" si="60"/>
        <v>65629715.70943819</v>
      </c>
    </row>
    <row r="103" spans="1:28" x14ac:dyDescent="0.3">
      <c r="A103" s="12">
        <f t="shared" si="45"/>
        <v>1.1111111111111092</v>
      </c>
      <c r="C103" s="10">
        <v>2564.1065120696999</v>
      </c>
      <c r="D103" s="12">
        <v>4850.49290657043</v>
      </c>
      <c r="E103" s="12">
        <v>4898.3907699584897</v>
      </c>
      <c r="G103" s="12">
        <f t="shared" si="41"/>
        <v>6471.87732442177</v>
      </c>
      <c r="H103" s="12">
        <f t="shared" si="42"/>
        <v>4898.3907699584897</v>
      </c>
      <c r="I103">
        <f t="shared" si="43"/>
        <v>4332.5953337082528</v>
      </c>
      <c r="J103">
        <f t="shared" si="44"/>
        <v>-44.696430880695694</v>
      </c>
      <c r="M103">
        <f t="shared" si="47"/>
        <v>12.719862634122222</v>
      </c>
      <c r="N103">
        <f t="shared" si="48"/>
        <v>-1.1514093256089992</v>
      </c>
      <c r="O103">
        <f t="shared" si="49"/>
        <v>1.0564390928239706</v>
      </c>
      <c r="P103">
        <f t="shared" si="50"/>
        <v>-12.520308132886722</v>
      </c>
      <c r="Q103">
        <f t="shared" si="51"/>
        <v>12.564799214443346</v>
      </c>
      <c r="R103">
        <f t="shared" si="52"/>
        <v>-1.4866176806110769</v>
      </c>
      <c r="S103">
        <f t="shared" si="53"/>
        <v>65726228.682751022</v>
      </c>
      <c r="V103">
        <f t="shared" si="54"/>
        <v>16.638558213097244</v>
      </c>
      <c r="W103">
        <f t="shared" si="55"/>
        <v>-8.1445509465542347</v>
      </c>
      <c r="X103">
        <f t="shared" si="56"/>
        <v>9.3781555961142455</v>
      </c>
      <c r="Y103">
        <f t="shared" si="57"/>
        <v>-34.191704309155973</v>
      </c>
      <c r="Z103">
        <f t="shared" si="58"/>
        <v>35.454512349624615</v>
      </c>
      <c r="AA103">
        <f t="shared" si="59"/>
        <v>-1.3030981229486465</v>
      </c>
      <c r="AB103">
        <f t="shared" si="60"/>
        <v>65744196.384052031</v>
      </c>
    </row>
    <row r="104" spans="1:28" x14ac:dyDescent="0.3">
      <c r="A104" s="12">
        <f t="shared" si="45"/>
        <v>1.1222222222222202</v>
      </c>
      <c r="B104" s="1"/>
      <c r="C104" s="10">
        <v>2560.0641250610302</v>
      </c>
      <c r="D104" s="12">
        <v>4820.5611228942798</v>
      </c>
      <c r="E104" s="12">
        <v>4864.5315170288004</v>
      </c>
      <c r="G104" s="12">
        <f t="shared" si="41"/>
        <v>6506.0972834975901</v>
      </c>
      <c r="H104" s="12">
        <f t="shared" si="42"/>
        <v>4864.5315170288004</v>
      </c>
      <c r="I104">
        <f t="shared" si="43"/>
        <v>4326.7206745859921</v>
      </c>
      <c r="J104">
        <f t="shared" si="44"/>
        <v>-46.620528679478006</v>
      </c>
      <c r="M104">
        <f t="shared" si="47"/>
        <v>12.73160084626471</v>
      </c>
      <c r="N104">
        <f t="shared" si="48"/>
        <v>-1.2905238604188516</v>
      </c>
      <c r="O104">
        <f t="shared" si="49"/>
        <v>1.0200039517046802</v>
      </c>
      <c r="P104">
        <f t="shared" si="50"/>
        <v>-12.533992274871332</v>
      </c>
      <c r="Q104">
        <f t="shared" si="51"/>
        <v>12.575427245546267</v>
      </c>
      <c r="R104">
        <f t="shared" si="52"/>
        <v>-1.4895962461961145</v>
      </c>
      <c r="S104">
        <f t="shared" si="53"/>
        <v>65840022.022237234</v>
      </c>
      <c r="V104">
        <f t="shared" si="54"/>
        <v>16.742759941942957</v>
      </c>
      <c r="W104">
        <f t="shared" si="55"/>
        <v>-8.5244587722115241</v>
      </c>
      <c r="X104">
        <f t="shared" si="56"/>
        <v>9.3781555961142491</v>
      </c>
      <c r="Y104">
        <f t="shared" si="57"/>
        <v>-34.637196774760369</v>
      </c>
      <c r="Z104">
        <f t="shared" si="58"/>
        <v>35.884330881296911</v>
      </c>
      <c r="AA104">
        <f t="shared" si="59"/>
        <v>-1.3063819646152366</v>
      </c>
      <c r="AB104">
        <f t="shared" si="60"/>
        <v>65858396.675682083</v>
      </c>
    </row>
    <row r="105" spans="1:28" x14ac:dyDescent="0.3">
      <c r="A105" s="12">
        <f t="shared" si="45"/>
        <v>1.1333333333333313</v>
      </c>
      <c r="C105" s="10">
        <v>2557.0927143096901</v>
      </c>
      <c r="D105" s="12">
        <v>4791.6798114776602</v>
      </c>
      <c r="E105" s="12">
        <v>4829.58984375</v>
      </c>
      <c r="G105" s="12">
        <f t="shared" si="41"/>
        <v>6539.1162744613739</v>
      </c>
      <c r="H105" s="12">
        <f t="shared" si="42"/>
        <v>4829.58984375</v>
      </c>
      <c r="I105">
        <f t="shared" si="43"/>
        <v>4430.9865408192445</v>
      </c>
      <c r="J105">
        <f t="shared" si="44"/>
        <v>-48.485529622600581</v>
      </c>
      <c r="M105">
        <f t="shared" si="47"/>
        <v>12.742934223505873</v>
      </c>
      <c r="N105">
        <f t="shared" si="48"/>
        <v>-1.4297904412507552</v>
      </c>
      <c r="O105">
        <f t="shared" si="49"/>
        <v>0.98479565279047299</v>
      </c>
      <c r="P105">
        <f t="shared" si="50"/>
        <v>-12.546838821933434</v>
      </c>
      <c r="Q105">
        <f t="shared" si="51"/>
        <v>12.58542756132389</v>
      </c>
      <c r="R105">
        <f t="shared" si="52"/>
        <v>-1.4924673711324548</v>
      </c>
      <c r="S105">
        <f t="shared" si="53"/>
        <v>65932299.682108954</v>
      </c>
      <c r="V105">
        <f t="shared" si="54"/>
        <v>16.846961670788669</v>
      </c>
      <c r="W105">
        <f t="shared" si="55"/>
        <v>-8.9093165141533053</v>
      </c>
      <c r="X105">
        <f t="shared" si="56"/>
        <v>9.3781555961142526</v>
      </c>
      <c r="Y105">
        <f t="shared" si="57"/>
        <v>-35.082689240364765</v>
      </c>
      <c r="Z105">
        <f t="shared" si="58"/>
        <v>36.314527213237056</v>
      </c>
      <c r="AA105">
        <f t="shared" si="59"/>
        <v>-1.3095880367869845</v>
      </c>
      <c r="AB105">
        <f t="shared" si="60"/>
        <v>65951071.112446681</v>
      </c>
    </row>
    <row r="106" spans="1:28" x14ac:dyDescent="0.3">
      <c r="A106" s="12">
        <f t="shared" si="45"/>
        <v>1.1444444444444424</v>
      </c>
      <c r="B106" s="1"/>
      <c r="C106" s="10">
        <v>2553.6449432373001</v>
      </c>
      <c r="D106" s="12">
        <v>4763.1368160247803</v>
      </c>
      <c r="E106" s="12">
        <v>4792.724609375</v>
      </c>
      <c r="G106" s="12">
        <f t="shared" si="41"/>
        <v>6571.7484806428301</v>
      </c>
      <c r="H106" s="12">
        <f t="shared" si="42"/>
        <v>4792.724609375</v>
      </c>
      <c r="I106">
        <f t="shared" si="43"/>
        <v>4528.2542500027948</v>
      </c>
      <c r="J106">
        <f t="shared" si="44"/>
        <v>-48.760618455674347</v>
      </c>
      <c r="M106">
        <f t="shared" si="47"/>
        <v>12.753876397425767</v>
      </c>
      <c r="N106">
        <f t="shared" si="48"/>
        <v>-1.5691997614944599</v>
      </c>
      <c r="O106">
        <f t="shared" si="49"/>
        <v>0.95077563499069795</v>
      </c>
      <c r="P106">
        <f t="shared" si="50"/>
        <v>-12.558897530145009</v>
      </c>
      <c r="Q106">
        <f t="shared" si="51"/>
        <v>12.594835508285703</v>
      </c>
      <c r="R106">
        <f t="shared" si="52"/>
        <v>-1.4952351192657862</v>
      </c>
      <c r="S106">
        <f t="shared" si="53"/>
        <v>66005663.346844837</v>
      </c>
      <c r="V106">
        <f t="shared" si="54"/>
        <v>16.951163399634382</v>
      </c>
      <c r="W106">
        <f t="shared" si="55"/>
        <v>-9.2991241723795799</v>
      </c>
      <c r="X106">
        <f t="shared" si="56"/>
        <v>9.3781555961142509</v>
      </c>
      <c r="Y106">
        <f t="shared" si="57"/>
        <v>-35.52818170596916</v>
      </c>
      <c r="Z106">
        <f t="shared" si="58"/>
        <v>36.745088076058423</v>
      </c>
      <c r="AA106">
        <f t="shared" si="59"/>
        <v>-1.3127190061638003</v>
      </c>
      <c r="AB106">
        <f t="shared" si="60"/>
        <v>66024799.807690904</v>
      </c>
    </row>
    <row r="107" spans="1:28" x14ac:dyDescent="0.3">
      <c r="A107" s="12">
        <f t="shared" si="45"/>
        <v>1.1555555555555534</v>
      </c>
      <c r="C107" s="10">
        <v>2548.8186359405499</v>
      </c>
      <c r="D107" s="12">
        <v>4734.1258049011203</v>
      </c>
      <c r="E107" s="12">
        <v>4754.8904418945303</v>
      </c>
      <c r="G107" s="12">
        <f t="shared" si="41"/>
        <v>6604.9157527352991</v>
      </c>
      <c r="H107" s="12">
        <f t="shared" si="42"/>
        <v>4754.8904418945303</v>
      </c>
      <c r="I107">
        <f t="shared" si="43"/>
        <v>4464.1954321301992</v>
      </c>
      <c r="J107">
        <f t="shared" si="44"/>
        <v>-48.560017577828177</v>
      </c>
      <c r="M107">
        <f t="shared" si="47"/>
        <v>12.764440571147885</v>
      </c>
      <c r="N107">
        <f t="shared" si="48"/>
        <v>-1.70874306738496</v>
      </c>
      <c r="O107">
        <f t="shared" si="49"/>
        <v>0.91790629504466148</v>
      </c>
      <c r="P107">
        <f t="shared" si="50"/>
        <v>-12.570215352359636</v>
      </c>
      <c r="Q107">
        <f t="shared" si="51"/>
        <v>12.603684618839862</v>
      </c>
      <c r="R107">
        <f t="shared" si="52"/>
        <v>-1.4979033838712985</v>
      </c>
      <c r="S107">
        <f t="shared" si="53"/>
        <v>66081694.728847891</v>
      </c>
      <c r="V107">
        <f t="shared" si="54"/>
        <v>17.055365128480094</v>
      </c>
      <c r="W107">
        <f t="shared" si="55"/>
        <v>-9.693881746890348</v>
      </c>
      <c r="X107">
        <f t="shared" si="56"/>
        <v>9.3781555961142562</v>
      </c>
      <c r="Y107">
        <f t="shared" si="57"/>
        <v>-35.973674171573556</v>
      </c>
      <c r="Z107">
        <f t="shared" si="58"/>
        <v>37.17600080411377</v>
      </c>
      <c r="AA107">
        <f t="shared" si="59"/>
        <v>-1.315777421853201</v>
      </c>
      <c r="AB107">
        <f t="shared" si="60"/>
        <v>66101168.263688639</v>
      </c>
    </row>
    <row r="108" spans="1:28" x14ac:dyDescent="0.3">
      <c r="A108" s="12">
        <f t="shared" si="45"/>
        <v>1.1666666666666645</v>
      </c>
      <c r="B108" s="1"/>
      <c r="C108" s="10">
        <v>2544.14086341857</v>
      </c>
      <c r="D108" s="12">
        <v>4705.41114807128</v>
      </c>
      <c r="E108" s="12">
        <v>4717.7062034606897</v>
      </c>
      <c r="G108" s="12">
        <f t="shared" si="41"/>
        <v>6637.7442133517734</v>
      </c>
      <c r="H108" s="12">
        <f t="shared" si="42"/>
        <v>4717.7062034606897</v>
      </c>
      <c r="I108">
        <f t="shared" si="43"/>
        <v>4431.3935673871865</v>
      </c>
      <c r="J108">
        <f t="shared" si="44"/>
        <v>-49.67141135186769</v>
      </c>
      <c r="M108">
        <f t="shared" si="47"/>
        <v>12.774639529981714</v>
      </c>
      <c r="N108">
        <f t="shared" si="48"/>
        <v>-1.8484121268556226</v>
      </c>
      <c r="O108">
        <f t="shared" si="49"/>
        <v>0.88615098809773052</v>
      </c>
      <c r="P108">
        <f t="shared" si="50"/>
        <v>-12.580836579954067</v>
      </c>
      <c r="Q108">
        <f t="shared" si="51"/>
        <v>12.612006685108318</v>
      </c>
      <c r="R108">
        <f t="shared" si="52"/>
        <v>-1.5004758962375551</v>
      </c>
      <c r="S108">
        <f t="shared" si="53"/>
        <v>66164417.623578191</v>
      </c>
      <c r="V108">
        <f t="shared" si="54"/>
        <v>17.159566857325807</v>
      </c>
      <c r="W108">
        <f t="shared" si="55"/>
        <v>-10.09358923768561</v>
      </c>
      <c r="X108">
        <f t="shared" si="56"/>
        <v>9.3781555961142562</v>
      </c>
      <c r="Y108">
        <f t="shared" si="57"/>
        <v>-36.419166637177952</v>
      </c>
      <c r="Z108">
        <f t="shared" si="58"/>
        <v>37.607253302141928</v>
      </c>
      <c r="AA108">
        <f t="shared" si="59"/>
        <v>-1.3187657216111288</v>
      </c>
      <c r="AB108">
        <f t="shared" si="60"/>
        <v>66184231.941236816</v>
      </c>
    </row>
    <row r="109" spans="1:28" x14ac:dyDescent="0.3">
      <c r="A109" s="12">
        <f t="shared" si="45"/>
        <v>1.1777777777777756</v>
      </c>
      <c r="C109" s="10">
        <v>2540.8080101013102</v>
      </c>
      <c r="D109" s="12">
        <v>4677.5390625</v>
      </c>
      <c r="E109" s="12">
        <v>4680.1700592040997</v>
      </c>
      <c r="G109" s="12">
        <f t="shared" si="41"/>
        <v>6669.6093917830513</v>
      </c>
      <c r="H109" s="12">
        <f t="shared" si="42"/>
        <v>4680.1700592040997</v>
      </c>
      <c r="I109">
        <f t="shared" si="43"/>
        <v>4529.3860073146543</v>
      </c>
      <c r="J109">
        <f t="shared" si="44"/>
        <v>-51.422192319141587</v>
      </c>
      <c r="M109">
        <f t="shared" si="47"/>
        <v>12.784485652071689</v>
      </c>
      <c r="N109">
        <f t="shared" si="48"/>
        <v>-1.9881991999662234</v>
      </c>
      <c r="O109">
        <f t="shared" si="49"/>
        <v>0.85547402543535722</v>
      </c>
      <c r="P109">
        <f t="shared" si="50"/>
        <v>-12.59080297922392</v>
      </c>
      <c r="Q109">
        <f t="shared" si="51"/>
        <v>12.619831832074011</v>
      </c>
      <c r="R109">
        <f t="shared" si="52"/>
        <v>-1.5029562337116846</v>
      </c>
      <c r="S109">
        <f t="shared" si="53"/>
        <v>66235923.787627131</v>
      </c>
      <c r="V109">
        <f t="shared" si="54"/>
        <v>17.263768586171519</v>
      </c>
      <c r="W109">
        <f t="shared" si="55"/>
        <v>-10.498246644765365</v>
      </c>
      <c r="X109">
        <f t="shared" si="56"/>
        <v>9.378155596114258</v>
      </c>
      <c r="Y109">
        <f t="shared" si="57"/>
        <v>-36.864659102782348</v>
      </c>
      <c r="Z109">
        <f t="shared" si="58"/>
        <v>38.038834014060981</v>
      </c>
      <c r="AA109">
        <f t="shared" si="59"/>
        <v>-1.3216862377012575</v>
      </c>
      <c r="AB109">
        <f t="shared" si="60"/>
        <v>66256071.445961744</v>
      </c>
    </row>
    <row r="110" spans="1:28" x14ac:dyDescent="0.3">
      <c r="A110" s="12">
        <f t="shared" si="45"/>
        <v>1.1888888888888867</v>
      </c>
      <c r="B110" s="1"/>
      <c r="C110" s="10">
        <v>2538.0721569061202</v>
      </c>
      <c r="D110" s="12">
        <v>4650.0892162322898</v>
      </c>
      <c r="E110" s="12">
        <v>4640.8267021179099</v>
      </c>
      <c r="G110" s="12">
        <f t="shared" si="41"/>
        <v>6700.9918388193455</v>
      </c>
      <c r="H110" s="12">
        <f t="shared" si="42"/>
        <v>4640.8267021179099</v>
      </c>
      <c r="I110">
        <f t="shared" si="43"/>
        <v>4686.3137580925923</v>
      </c>
      <c r="J110">
        <f t="shared" si="44"/>
        <v>-52.376566913232736</v>
      </c>
      <c r="M110">
        <f t="shared" si="47"/>
        <v>12.79399091902097</v>
      </c>
      <c r="N110">
        <f t="shared" si="48"/>
        <v>-2.1280970108464894</v>
      </c>
      <c r="O110">
        <f t="shared" si="49"/>
        <v>0.82584066968683456</v>
      </c>
      <c r="P110">
        <f t="shared" si="50"/>
        <v>-12.600153922409772</v>
      </c>
      <c r="Q110">
        <f t="shared" si="51"/>
        <v>12.627188589710981</v>
      </c>
      <c r="R110">
        <f t="shared" si="52"/>
        <v>-1.5053478272461231</v>
      </c>
      <c r="S110">
        <f t="shared" si="53"/>
        <v>66289019.719411284</v>
      </c>
      <c r="V110">
        <f t="shared" si="54"/>
        <v>17.367970315017232</v>
      </c>
      <c r="W110">
        <f t="shared" si="55"/>
        <v>-10.907853968129613</v>
      </c>
      <c r="X110">
        <f t="shared" si="56"/>
        <v>9.3781555961142598</v>
      </c>
      <c r="Y110">
        <f t="shared" si="57"/>
        <v>-37.310151568386743</v>
      </c>
      <c r="Z110">
        <f t="shared" si="58"/>
        <v>38.470731893751655</v>
      </c>
      <c r="AA110">
        <f t="shared" si="59"/>
        <v>-1.3245412023987713</v>
      </c>
      <c r="AB110">
        <f t="shared" si="60"/>
        <v>66309462.395925745</v>
      </c>
    </row>
    <row r="111" spans="1:28" x14ac:dyDescent="0.3">
      <c r="A111" s="12">
        <f t="shared" si="45"/>
        <v>1.1999999999999977</v>
      </c>
      <c r="C111" s="10">
        <v>2534.30466651916</v>
      </c>
      <c r="D111" s="12">
        <v>4622.2853183746302</v>
      </c>
      <c r="E111" s="12">
        <v>4599.5850563049298</v>
      </c>
      <c r="G111" s="12">
        <f t="shared" si="41"/>
        <v>6732.7790606278313</v>
      </c>
      <c r="H111" s="12">
        <f t="shared" si="42"/>
        <v>4599.5850563049298</v>
      </c>
      <c r="I111">
        <f t="shared" si="43"/>
        <v>4738.5430239164007</v>
      </c>
      <c r="J111">
        <f t="shared" si="44"/>
        <v>-52.409783918022683</v>
      </c>
      <c r="M111">
        <f t="shared" si="47"/>
        <v>12.803166926461936</v>
      </c>
      <c r="N111">
        <f t="shared" si="48"/>
        <v>-2.268098721095487</v>
      </c>
      <c r="O111">
        <f t="shared" si="49"/>
        <v>0.79721712778681986</v>
      </c>
      <c r="P111">
        <f t="shared" si="50"/>
        <v>-12.608926513366313</v>
      </c>
      <c r="Q111">
        <f t="shared" si="51"/>
        <v>12.634103963807984</v>
      </c>
      <c r="R111">
        <f t="shared" si="52"/>
        <v>-1.5076539684838584</v>
      </c>
      <c r="S111">
        <f t="shared" si="53"/>
        <v>66335128.472350493</v>
      </c>
      <c r="V111">
        <f t="shared" si="54"/>
        <v>17.472172043862944</v>
      </c>
      <c r="W111">
        <f t="shared" si="55"/>
        <v>-11.322411207778355</v>
      </c>
      <c r="X111">
        <f t="shared" si="56"/>
        <v>9.3781555961142615</v>
      </c>
      <c r="Y111">
        <f t="shared" si="57"/>
        <v>-37.755644033991139</v>
      </c>
      <c r="Z111">
        <f t="shared" si="58"/>
        <v>38.902936377687226</v>
      </c>
      <c r="AA111">
        <f t="shared" si="59"/>
        <v>-1.327332753162688</v>
      </c>
      <c r="AB111">
        <f t="shared" si="60"/>
        <v>66355814.281827763</v>
      </c>
    </row>
    <row r="112" spans="1:28" x14ac:dyDescent="0.3">
      <c r="A112" s="12">
        <f t="shared" si="45"/>
        <v>1.2111111111111088</v>
      </c>
      <c r="B112" s="1"/>
      <c r="C112" s="10">
        <v>2529.0835380554099</v>
      </c>
      <c r="D112" s="12">
        <v>4594.1926956176703</v>
      </c>
      <c r="E112" s="12">
        <v>4557.8651428222602</v>
      </c>
      <c r="G112" s="12">
        <f t="shared" si="41"/>
        <v>6764.8963714929905</v>
      </c>
      <c r="H112" s="12">
        <f t="shared" si="42"/>
        <v>4557.8651428222602</v>
      </c>
      <c r="I112">
        <f t="shared" si="43"/>
        <v>4611.1731427617224</v>
      </c>
      <c r="J112">
        <f t="shared" si="44"/>
        <v>-52.846201410490792</v>
      </c>
      <c r="M112">
        <f t="shared" si="47"/>
        <v>12.812024894548456</v>
      </c>
      <c r="N112">
        <f t="shared" si="48"/>
        <v>-2.4081979045773352</v>
      </c>
      <c r="O112">
        <f t="shared" si="49"/>
        <v>0.7695705419600628</v>
      </c>
      <c r="P112">
        <f t="shared" si="50"/>
        <v>-12.617155707918327</v>
      </c>
      <c r="Q112">
        <f t="shared" si="51"/>
        <v>12.640603505248819</v>
      </c>
      <c r="R112">
        <f t="shared" si="52"/>
        <v>-1.5098778164161222</v>
      </c>
      <c r="S112">
        <f t="shared" si="53"/>
        <v>66386735.965723619</v>
      </c>
      <c r="V112">
        <f t="shared" si="54"/>
        <v>17.576373772708656</v>
      </c>
      <c r="W112">
        <f t="shared" si="55"/>
        <v>-11.741918363711591</v>
      </c>
      <c r="X112">
        <f t="shared" si="56"/>
        <v>9.378155596114258</v>
      </c>
      <c r="Y112">
        <f t="shared" si="57"/>
        <v>-38.201136499595535</v>
      </c>
      <c r="Z112">
        <f t="shared" si="58"/>
        <v>39.335437359277691</v>
      </c>
      <c r="AA112">
        <f t="shared" si="59"/>
        <v>-1.3300629374990289</v>
      </c>
      <c r="AB112">
        <f t="shared" si="60"/>
        <v>66407635.845276713</v>
      </c>
    </row>
    <row r="113" spans="1:28" x14ac:dyDescent="0.3">
      <c r="A113" s="12">
        <f t="shared" si="45"/>
        <v>1.2222222222222199</v>
      </c>
      <c r="C113" s="10">
        <v>2524.4298458099302</v>
      </c>
      <c r="D113" s="12">
        <v>4567.12646484375</v>
      </c>
      <c r="E113" s="12">
        <v>4517.02976226806</v>
      </c>
      <c r="G113" s="12">
        <f t="shared" si="41"/>
        <v>6795.8402443821378</v>
      </c>
      <c r="H113" s="12">
        <f t="shared" si="42"/>
        <v>4517.02976226806</v>
      </c>
      <c r="I113">
        <f t="shared" si="43"/>
        <v>4591.8585553558514</v>
      </c>
      <c r="J113">
        <f t="shared" si="44"/>
        <v>-54.320779363193665</v>
      </c>
      <c r="M113">
        <f t="shared" si="47"/>
        <v>12.820575678348012</v>
      </c>
      <c r="N113">
        <f t="shared" si="48"/>
        <v>-2.5483885235542054</v>
      </c>
      <c r="O113">
        <f t="shared" si="49"/>
        <v>0.74286897897330384</v>
      </c>
      <c r="P113">
        <f t="shared" si="50"/>
        <v>-12.624874428973394</v>
      </c>
      <c r="Q113">
        <f t="shared" si="51"/>
        <v>12.64671137755848</v>
      </c>
      <c r="R113">
        <f t="shared" si="52"/>
        <v>-1.5120224036437191</v>
      </c>
      <c r="S113">
        <f t="shared" si="53"/>
        <v>66435942.487135418</v>
      </c>
      <c r="V113">
        <f t="shared" si="54"/>
        <v>17.680575501554369</v>
      </c>
      <c r="W113">
        <f t="shared" si="55"/>
        <v>-12.166375435929318</v>
      </c>
      <c r="X113">
        <f t="shared" si="56"/>
        <v>9.3781555961142598</v>
      </c>
      <c r="Y113">
        <f t="shared" si="57"/>
        <v>-38.646628965199923</v>
      </c>
      <c r="Z113">
        <f t="shared" si="58"/>
        <v>39.768225164806623</v>
      </c>
      <c r="AA113">
        <f t="shared" si="59"/>
        <v>-1.3327337175355114</v>
      </c>
      <c r="AB113">
        <f t="shared" si="60"/>
        <v>66457066.150632076</v>
      </c>
    </row>
    <row r="114" spans="1:28" x14ac:dyDescent="0.3">
      <c r="A114" s="12">
        <f t="shared" si="45"/>
        <v>1.233333333333331</v>
      </c>
      <c r="B114" s="1"/>
      <c r="C114" s="10">
        <v>2521.3118076324399</v>
      </c>
      <c r="D114" s="12">
        <v>4541.0978317260697</v>
      </c>
      <c r="E114" s="12">
        <v>4475.5859375</v>
      </c>
      <c r="G114" s="12">
        <f t="shared" si="41"/>
        <v>6825.5978682418963</v>
      </c>
      <c r="H114" s="12">
        <f t="shared" si="42"/>
        <v>4475.5859375</v>
      </c>
      <c r="I114">
        <f t="shared" si="43"/>
        <v>4711.1444341236529</v>
      </c>
      <c r="J114">
        <f t="shared" si="44"/>
        <v>-55.592612333729392</v>
      </c>
      <c r="M114">
        <f t="shared" si="47"/>
        <v>12.828829778114383</v>
      </c>
      <c r="N114">
        <f t="shared" si="48"/>
        <v>-2.6886649060983543</v>
      </c>
      <c r="O114">
        <f t="shared" si="49"/>
        <v>0.71708141787798862</v>
      </c>
      <c r="P114">
        <f t="shared" si="50"/>
        <v>-12.632113676482989</v>
      </c>
      <c r="Q114">
        <f t="shared" si="51"/>
        <v>12.652450422564575</v>
      </c>
      <c r="R114">
        <f t="shared" si="52"/>
        <v>-1.5140906422706502</v>
      </c>
      <c r="S114">
        <f t="shared" si="53"/>
        <v>66468765.386006221</v>
      </c>
      <c r="V114">
        <f t="shared" si="54"/>
        <v>17.784777230400081</v>
      </c>
      <c r="W114">
        <f t="shared" si="55"/>
        <v>-12.595782424431539</v>
      </c>
      <c r="X114">
        <f t="shared" si="56"/>
        <v>9.3781555961142562</v>
      </c>
      <c r="Y114">
        <f t="shared" si="57"/>
        <v>-39.092121430804319</v>
      </c>
      <c r="Z114">
        <f t="shared" si="58"/>
        <v>40.201290530848382</v>
      </c>
      <c r="AA114">
        <f t="shared" si="59"/>
        <v>-1.3353469743269266</v>
      </c>
      <c r="AB114">
        <f t="shared" si="60"/>
        <v>66490094.233211331</v>
      </c>
    </row>
    <row r="115" spans="1:28" x14ac:dyDescent="0.3">
      <c r="A115" s="12">
        <f t="shared" si="45"/>
        <v>1.244444444444442</v>
      </c>
      <c r="C115" s="10">
        <v>2518.6632156372002</v>
      </c>
      <c r="D115" s="12">
        <v>4515.2251243591299</v>
      </c>
      <c r="E115" s="12">
        <v>4432.3983192443802</v>
      </c>
      <c r="G115" s="12">
        <f t="shared" si="41"/>
        <v>6855.1772276565116</v>
      </c>
      <c r="H115" s="12">
        <f t="shared" si="42"/>
        <v>4432.3983192443802</v>
      </c>
      <c r="I115">
        <f t="shared" si="43"/>
        <v>4805.4165029817377</v>
      </c>
      <c r="J115">
        <f t="shared" si="44"/>
        <v>-56.365997922633781</v>
      </c>
      <c r="M115">
        <f t="shared" si="47"/>
        <v>12.836797349424138</v>
      </c>
      <c r="N115">
        <f t="shared" si="48"/>
        <v>-2.8290217247259433</v>
      </c>
      <c r="O115">
        <f t="shared" si="49"/>
        <v>0.6921777364483499</v>
      </c>
      <c r="P115">
        <f t="shared" si="50"/>
        <v>-12.638902632361715</v>
      </c>
      <c r="Q115">
        <f t="shared" si="51"/>
        <v>12.657842224058358</v>
      </c>
      <c r="R115">
        <f t="shared" si="52"/>
        <v>-1.5160853294563723</v>
      </c>
      <c r="S115">
        <f t="shared" si="53"/>
        <v>66488864.130294874</v>
      </c>
      <c r="V115">
        <f t="shared" si="54"/>
        <v>17.888978959245794</v>
      </c>
      <c r="W115">
        <f t="shared" si="55"/>
        <v>-13.030139329218253</v>
      </c>
      <c r="X115">
        <f t="shared" si="56"/>
        <v>9.3781555961142598</v>
      </c>
      <c r="Y115">
        <f t="shared" si="57"/>
        <v>-39.537613896408722</v>
      </c>
      <c r="Z115">
        <f t="shared" si="58"/>
        <v>40.634624583062426</v>
      </c>
      <c r="AA115">
        <f t="shared" si="59"/>
        <v>-1.3379045119089878</v>
      </c>
      <c r="AB115">
        <f t="shared" si="60"/>
        <v>66510344.776069768</v>
      </c>
    </row>
    <row r="116" spans="1:28" x14ac:dyDescent="0.3">
      <c r="A116" s="12">
        <f t="shared" si="45"/>
        <v>1.2555555555555531</v>
      </c>
      <c r="B116" s="1"/>
      <c r="C116" s="10">
        <v>2514.5602703094401</v>
      </c>
      <c r="D116" s="12">
        <v>4489.3571853637604</v>
      </c>
      <c r="E116" s="12">
        <v>4387.9432678222602</v>
      </c>
      <c r="G116" s="12">
        <f t="shared" si="41"/>
        <v>6884.7511355590559</v>
      </c>
      <c r="H116" s="12">
        <f t="shared" si="42"/>
        <v>4387.9432678222602</v>
      </c>
      <c r="I116">
        <f t="shared" si="43"/>
        <v>4818.1852530562601</v>
      </c>
      <c r="J116">
        <f t="shared" si="44"/>
        <v>-56.076201253214897</v>
      </c>
      <c r="M116">
        <f t="shared" si="47"/>
        <v>12.844488213162453</v>
      </c>
      <c r="N116">
        <f t="shared" si="48"/>
        <v>-2.969453976196629</v>
      </c>
      <c r="O116">
        <f t="shared" si="49"/>
        <v>0.66812869650151641</v>
      </c>
      <c r="P116">
        <f t="shared" si="50"/>
        <v>-12.645268760488939</v>
      </c>
      <c r="Q116">
        <f t="shared" si="51"/>
        <v>12.662907169370163</v>
      </c>
      <c r="R116">
        <f t="shared" si="52"/>
        <v>-1.518009152650913</v>
      </c>
      <c r="S116">
        <f t="shared" si="53"/>
        <v>66503215.500288203</v>
      </c>
      <c r="V116">
        <f t="shared" si="54"/>
        <v>17.993180688091506</v>
      </c>
      <c r="W116">
        <f t="shared" si="55"/>
        <v>-13.46944615028946</v>
      </c>
      <c r="X116">
        <f t="shared" si="56"/>
        <v>9.3781555961142598</v>
      </c>
      <c r="Y116">
        <f t="shared" si="57"/>
        <v>-39.983106362013118</v>
      </c>
      <c r="Z116">
        <f t="shared" si="58"/>
        <v>41.068218816269386</v>
      </c>
      <c r="AA116">
        <f t="shared" si="59"/>
        <v>-1.3404080611171414</v>
      </c>
      <c r="AB116">
        <f t="shared" si="60"/>
        <v>66524798.68950288</v>
      </c>
    </row>
    <row r="117" spans="1:28" x14ac:dyDescent="0.3">
      <c r="A117" s="12">
        <f t="shared" si="45"/>
        <v>1.2666666666666642</v>
      </c>
      <c r="C117" s="10">
        <v>2509.18798446655</v>
      </c>
      <c r="D117" s="12">
        <v>4463.22364807128</v>
      </c>
      <c r="E117" s="12">
        <v>4343.5206413268997</v>
      </c>
      <c r="G117" s="12">
        <f t="shared" si="41"/>
        <v>6914.6286926846487</v>
      </c>
      <c r="H117" s="12">
        <f t="shared" si="42"/>
        <v>4343.5206413268997</v>
      </c>
      <c r="I117">
        <f t="shared" si="43"/>
        <v>4748.4635212891726</v>
      </c>
      <c r="J117">
        <f t="shared" si="44"/>
        <v>-56.335097554869627</v>
      </c>
      <c r="M117">
        <f t="shared" si="47"/>
        <v>12.851911865345803</v>
      </c>
      <c r="N117">
        <f t="shared" si="48"/>
        <v>-3.1099569624242838</v>
      </c>
      <c r="O117">
        <f t="shared" si="49"/>
        <v>0.64490592826952386</v>
      </c>
      <c r="P117">
        <f t="shared" si="50"/>
        <v>-12.651237901928772</v>
      </c>
      <c r="Q117">
        <f t="shared" si="51"/>
        <v>12.667664508800202</v>
      </c>
      <c r="R117">
        <f t="shared" si="52"/>
        <v>-1.519864694535114</v>
      </c>
      <c r="S117">
        <f t="shared" si="53"/>
        <v>66527720.290241465</v>
      </c>
      <c r="V117">
        <f t="shared" si="54"/>
        <v>18.097382416937219</v>
      </c>
      <c r="W117">
        <f t="shared" si="55"/>
        <v>-13.913702887645162</v>
      </c>
      <c r="X117">
        <f t="shared" si="56"/>
        <v>9.3781555961142633</v>
      </c>
      <c r="Y117">
        <f t="shared" si="57"/>
        <v>-40.428598827617506</v>
      </c>
      <c r="Z117">
        <f t="shared" si="58"/>
        <v>41.502065075720807</v>
      </c>
      <c r="AA117">
        <f t="shared" si="59"/>
        <v>-1.3428592831856576</v>
      </c>
      <c r="AB117">
        <f t="shared" si="60"/>
        <v>66549378.177643321</v>
      </c>
    </row>
    <row r="118" spans="1:28" x14ac:dyDescent="0.3">
      <c r="A118" s="12">
        <f t="shared" si="45"/>
        <v>1.2777777777777752</v>
      </c>
      <c r="B118" s="1"/>
      <c r="C118" s="10">
        <v>2504.7240734100301</v>
      </c>
      <c r="D118" s="12">
        <v>4437.6415729522696</v>
      </c>
      <c r="E118" s="12">
        <v>4299.6082305908203</v>
      </c>
      <c r="G118" s="12">
        <f t="shared" si="41"/>
        <v>6943.8757824377608</v>
      </c>
      <c r="H118" s="12">
        <f t="shared" si="42"/>
        <v>4299.6082305908203</v>
      </c>
      <c r="I118">
        <f t="shared" si="43"/>
        <v>4789.8323377840979</v>
      </c>
      <c r="J118">
        <f t="shared" si="44"/>
        <v>-57.567020900527005</v>
      </c>
      <c r="M118">
        <f t="shared" si="47"/>
        <v>12.859077486771021</v>
      </c>
      <c r="N118">
        <f t="shared" si="48"/>
        <v>-3.2505262724457147</v>
      </c>
      <c r="O118">
        <f t="shared" si="49"/>
        <v>0.62248191397749597</v>
      </c>
      <c r="P118">
        <f t="shared" si="50"/>
        <v>-12.656834365513287</v>
      </c>
      <c r="Q118">
        <f t="shared" si="51"/>
        <v>12.672132412868294</v>
      </c>
      <c r="R118">
        <f t="shared" si="52"/>
        <v>-1.5216544376864964</v>
      </c>
      <c r="S118">
        <f t="shared" si="53"/>
        <v>66553586.045824565</v>
      </c>
      <c r="V118">
        <f t="shared" si="54"/>
        <v>18.201584145782931</v>
      </c>
      <c r="W118">
        <f t="shared" si="55"/>
        <v>-14.362909541285356</v>
      </c>
      <c r="X118">
        <f t="shared" si="56"/>
        <v>9.3781555961142633</v>
      </c>
      <c r="Y118">
        <f t="shared" si="57"/>
        <v>-40.874091293221902</v>
      </c>
      <c r="Z118">
        <f t="shared" si="58"/>
        <v>41.936155539481291</v>
      </c>
      <c r="AA118">
        <f t="shared" si="59"/>
        <v>-1.3452597731412199</v>
      </c>
      <c r="AB118">
        <f t="shared" si="60"/>
        <v>66575310.098779924</v>
      </c>
    </row>
    <row r="119" spans="1:28" x14ac:dyDescent="0.3">
      <c r="A119" s="12">
        <f t="shared" si="45"/>
        <v>1.2888888888888863</v>
      </c>
      <c r="C119" s="10">
        <v>2501.9610404968198</v>
      </c>
      <c r="D119" s="12">
        <v>4412.6755714416504</v>
      </c>
      <c r="E119" s="12">
        <v>4254.6892166137604</v>
      </c>
      <c r="G119" s="12">
        <f t="shared" si="41"/>
        <v>6972.4185368296748</v>
      </c>
      <c r="H119" s="12">
        <f t="shared" si="42"/>
        <v>4254.6892166137604</v>
      </c>
      <c r="I119">
        <f t="shared" si="43"/>
        <v>4926.6908796142689</v>
      </c>
      <c r="J119">
        <f t="shared" si="44"/>
        <v>-58.735505507986019</v>
      </c>
      <c r="M119">
        <f t="shared" si="47"/>
        <v>12.865993952481881</v>
      </c>
      <c r="N119">
        <f t="shared" si="48"/>
        <v>-3.3911577653958624</v>
      </c>
      <c r="O119">
        <f t="shared" si="49"/>
        <v>0.60082997076777289</v>
      </c>
      <c r="P119">
        <f t="shared" si="50"/>
        <v>-12.662081013940625</v>
      </c>
      <c r="Q119">
        <f t="shared" si="51"/>
        <v>12.676328027365356</v>
      </c>
      <c r="R119">
        <f t="shared" si="52"/>
        <v>-1.5233807689896088</v>
      </c>
      <c r="S119">
        <f t="shared" si="53"/>
        <v>66566620.071741343</v>
      </c>
      <c r="V119">
        <f t="shared" si="54"/>
        <v>18.305785874628643</v>
      </c>
      <c r="W119">
        <f t="shared" si="55"/>
        <v>-14.817066111210044</v>
      </c>
      <c r="X119">
        <f t="shared" si="56"/>
        <v>9.3781555961142633</v>
      </c>
      <c r="Y119">
        <f t="shared" si="57"/>
        <v>-41.31958375882629</v>
      </c>
      <c r="Z119">
        <f t="shared" si="58"/>
        <v>42.370482701847884</v>
      </c>
      <c r="AA119">
        <f t="shared" si="59"/>
        <v>-1.3476110630042251</v>
      </c>
      <c r="AB119">
        <f t="shared" si="60"/>
        <v>66588368.051223546</v>
      </c>
    </row>
    <row r="120" spans="1:28" x14ac:dyDescent="0.3">
      <c r="A120" s="12">
        <f t="shared" si="45"/>
        <v>1.2999999999999974</v>
      </c>
      <c r="B120" s="1"/>
      <c r="C120" s="10">
        <v>2499.1238594055098</v>
      </c>
      <c r="D120" s="12">
        <v>4387.82567977905</v>
      </c>
      <c r="E120" s="12">
        <v>4207.8976631164496</v>
      </c>
      <c r="G120" s="12">
        <f t="shared" si="41"/>
        <v>7000.8285469023558</v>
      </c>
      <c r="H120" s="12">
        <f t="shared" si="42"/>
        <v>4207.8976631164496</v>
      </c>
      <c r="I120">
        <f t="shared" si="43"/>
        <v>4952.5161708855039</v>
      </c>
      <c r="J120">
        <f t="shared" si="44"/>
        <v>-59.104448939028067</v>
      </c>
      <c r="M120">
        <f t="shared" si="47"/>
        <v>12.872669841045967</v>
      </c>
      <c r="N120">
        <f t="shared" si="48"/>
        <v>-3.531847554439647</v>
      </c>
      <c r="O120">
        <f t="shared" si="49"/>
        <v>0.57992423309627861</v>
      </c>
      <c r="P120">
        <f t="shared" si="50"/>
        <v>-12.666999345544346</v>
      </c>
      <c r="Q120">
        <f t="shared" si="51"/>
        <v>12.680267526205952</v>
      </c>
      <c r="R120">
        <f t="shared" si="52"/>
        <v>-1.5250459838082255</v>
      </c>
      <c r="S120">
        <f t="shared" si="53"/>
        <v>66567665.863105357</v>
      </c>
      <c r="V120">
        <f t="shared" si="54"/>
        <v>18.409987603474356</v>
      </c>
      <c r="W120">
        <f t="shared" si="55"/>
        <v>-15.276172597419226</v>
      </c>
      <c r="X120">
        <f t="shared" si="56"/>
        <v>9.3781555961142669</v>
      </c>
      <c r="Y120">
        <f t="shared" si="57"/>
        <v>-41.765076224430686</v>
      </c>
      <c r="Z120">
        <f t="shared" si="58"/>
        <v>42.80503935773725</v>
      </c>
      <c r="AA120">
        <f t="shared" si="59"/>
        <v>-1.3499146248100728</v>
      </c>
      <c r="AB120">
        <f t="shared" si="60"/>
        <v>66589366.183899656</v>
      </c>
    </row>
    <row r="121" spans="1:28" x14ac:dyDescent="0.3">
      <c r="A121" s="12">
        <f t="shared" si="45"/>
        <v>1.3111111111111085</v>
      </c>
      <c r="C121" s="10">
        <v>2494.4360733032199</v>
      </c>
      <c r="D121" s="12">
        <v>4363.1109714508002</v>
      </c>
      <c r="E121" s="12">
        <v>4160.6779098510697</v>
      </c>
      <c r="G121" s="12">
        <f t="shared" si="41"/>
        <v>7029.0840066074652</v>
      </c>
      <c r="H121" s="12">
        <f t="shared" si="42"/>
        <v>4160.6779098510697</v>
      </c>
      <c r="I121">
        <f t="shared" si="43"/>
        <v>4878.1619445410224</v>
      </c>
      <c r="J121">
        <f t="shared" si="44"/>
        <v>-58.807052775184573</v>
      </c>
      <c r="M121">
        <f t="shared" si="47"/>
        <v>12.879113443635926</v>
      </c>
      <c r="N121">
        <f t="shared" si="48"/>
        <v>-3.6725919916123622</v>
      </c>
      <c r="O121">
        <f t="shared" si="49"/>
        <v>0.55973963471498622</v>
      </c>
      <c r="P121">
        <f t="shared" si="50"/>
        <v>-12.671609571893422</v>
      </c>
      <c r="Q121">
        <f t="shared" si="51"/>
        <v>12.683966162095034</v>
      </c>
      <c r="R121">
        <f t="shared" si="52"/>
        <v>-1.5266522899353954</v>
      </c>
      <c r="S121">
        <f t="shared" si="53"/>
        <v>66568946.205053464</v>
      </c>
      <c r="V121">
        <f t="shared" si="54"/>
        <v>18.514189332320068</v>
      </c>
      <c r="W121">
        <f t="shared" si="55"/>
        <v>-15.740228999912901</v>
      </c>
      <c r="X121">
        <f t="shared" si="56"/>
        <v>9.3781555961142704</v>
      </c>
      <c r="Y121">
        <f t="shared" si="57"/>
        <v>-42.210568690035082</v>
      </c>
      <c r="Z121">
        <f t="shared" si="58"/>
        <v>43.239818587976288</v>
      </c>
      <c r="AA121">
        <f t="shared" si="59"/>
        <v>-1.3521718734618609</v>
      </c>
      <c r="AB121">
        <f t="shared" si="60"/>
        <v>66590557.633412763</v>
      </c>
    </row>
    <row r="122" spans="1:28" x14ac:dyDescent="0.3">
      <c r="A122" s="12">
        <f t="shared" si="45"/>
        <v>1.3222222222222195</v>
      </c>
      <c r="B122" s="1"/>
      <c r="C122" s="10">
        <v>2489.0854835510199</v>
      </c>
      <c r="D122" s="12">
        <v>4338.5564804077103</v>
      </c>
      <c r="E122" s="12">
        <v>4114.3121719360297</v>
      </c>
      <c r="G122" s="12">
        <f t="shared" si="41"/>
        <v>7057.1562955065619</v>
      </c>
      <c r="H122" s="12">
        <f t="shared" si="42"/>
        <v>4114.3121719360297</v>
      </c>
      <c r="I122">
        <f t="shared" si="43"/>
        <v>4837.714322281794</v>
      </c>
      <c r="J122">
        <f t="shared" si="44"/>
        <v>-59.542291061124914</v>
      </c>
      <c r="M122">
        <f t="shared" si="47"/>
        <v>12.885332772910537</v>
      </c>
      <c r="N122">
        <f t="shared" si="48"/>
        <v>-3.8133876535222893</v>
      </c>
      <c r="O122">
        <f t="shared" si="49"/>
        <v>0.54025189034285104</v>
      </c>
      <c r="P122">
        <f t="shared" si="50"/>
        <v>-12.675930691383821</v>
      </c>
      <c r="Q122">
        <f t="shared" si="51"/>
        <v>12.687438315033706</v>
      </c>
      <c r="R122">
        <f t="shared" si="52"/>
        <v>-1.528201811336088</v>
      </c>
      <c r="S122">
        <f t="shared" si="53"/>
        <v>66580711.520957246</v>
      </c>
      <c r="V122">
        <f t="shared" si="54"/>
        <v>18.618391061165781</v>
      </c>
      <c r="W122">
        <f t="shared" si="55"/>
        <v>-16.209235318691068</v>
      </c>
      <c r="X122">
        <f t="shared" si="56"/>
        <v>9.378155596114274</v>
      </c>
      <c r="Y122">
        <f t="shared" si="57"/>
        <v>-42.656061155639485</v>
      </c>
      <c r="Z122">
        <f t="shared" si="58"/>
        <v>43.674813745436687</v>
      </c>
      <c r="AA122">
        <f t="shared" si="59"/>
        <v>-1.3543841694251053</v>
      </c>
      <c r="AB122">
        <f t="shared" si="60"/>
        <v>66602222.928104103</v>
      </c>
    </row>
    <row r="123" spans="1:28" x14ac:dyDescent="0.3">
      <c r="A123" s="12">
        <f t="shared" si="45"/>
        <v>1.3333333333333306</v>
      </c>
      <c r="C123" s="10">
        <v>2485.7342720031702</v>
      </c>
      <c r="D123" s="12">
        <v>4314.7236824035599</v>
      </c>
      <c r="E123" s="12">
        <v>4067.9774284362702</v>
      </c>
      <c r="G123" s="12">
        <f t="shared" si="41"/>
        <v>7084.403498051799</v>
      </c>
      <c r="H123" s="12">
        <f t="shared" si="42"/>
        <v>4067.9774284362702</v>
      </c>
      <c r="I123">
        <f t="shared" si="43"/>
        <v>4970.9841895942654</v>
      </c>
      <c r="J123">
        <f t="shared" si="44"/>
        <v>-60.65675558345179</v>
      </c>
      <c r="M123">
        <f t="shared" si="47"/>
        <v>12.891335571692125</v>
      </c>
      <c r="N123">
        <f t="shared" si="48"/>
        <v>-3.9542313278709984</v>
      </c>
      <c r="O123">
        <f t="shared" si="49"/>
        <v>0.52143747711697919</v>
      </c>
      <c r="P123">
        <f t="shared" si="50"/>
        <v>-12.679980558982916</v>
      </c>
      <c r="Q123">
        <f t="shared" si="51"/>
        <v>12.690697538698448</v>
      </c>
      <c r="R123">
        <f t="shared" si="52"/>
        <v>-1.5296965916960377</v>
      </c>
      <c r="S123">
        <f t="shared" si="53"/>
        <v>66586911.705893628</v>
      </c>
      <c r="V123">
        <f t="shared" si="54"/>
        <v>18.722592790011493</v>
      </c>
      <c r="W123">
        <f t="shared" si="55"/>
        <v>-16.68319155375373</v>
      </c>
      <c r="X123">
        <f t="shared" si="56"/>
        <v>9.378155596114274</v>
      </c>
      <c r="Y123">
        <f t="shared" si="57"/>
        <v>-43.101553621243887</v>
      </c>
      <c r="Z123">
        <f t="shared" si="58"/>
        <v>44.110018441958189</v>
      </c>
      <c r="AA123">
        <f t="shared" si="59"/>
        <v>-1.3565528212743692</v>
      </c>
      <c r="AB123">
        <f t="shared" si="60"/>
        <v>66608299.035478316</v>
      </c>
    </row>
    <row r="124" spans="1:28" x14ac:dyDescent="0.3">
      <c r="A124" s="12">
        <f t="shared" si="45"/>
        <v>1.3444444444444417</v>
      </c>
      <c r="B124" s="1"/>
      <c r="C124" s="10">
        <v>2483.6228370666499</v>
      </c>
      <c r="D124" s="12">
        <v>4291.0489559173502</v>
      </c>
      <c r="E124" s="12">
        <v>4019.8307037353502</v>
      </c>
      <c r="G124" s="12">
        <f t="shared" si="41"/>
        <v>7111.4699829714682</v>
      </c>
      <c r="H124" s="12">
        <f t="shared" si="42"/>
        <v>4019.8307037353502</v>
      </c>
      <c r="I124">
        <f t="shared" si="43"/>
        <v>5123.9666651806929</v>
      </c>
      <c r="J124">
        <f t="shared" si="44"/>
        <v>-61.42547219241154</v>
      </c>
      <c r="M124">
        <f t="shared" si="47"/>
        <v>12.897129321437868</v>
      </c>
      <c r="N124">
        <f t="shared" si="48"/>
        <v>-4.0951200007485866</v>
      </c>
      <c r="O124">
        <f t="shared" si="49"/>
        <v>0.5032736159060881</v>
      </c>
      <c r="P124">
        <f t="shared" si="50"/>
        <v>-12.683775952287158</v>
      </c>
      <c r="Q124">
        <f t="shared" si="51"/>
        <v>12.693756604736251</v>
      </c>
      <c r="R124">
        <f t="shared" si="52"/>
        <v>-1.5311385977893315</v>
      </c>
      <c r="S124">
        <f t="shared" si="53"/>
        <v>66581715.593507364</v>
      </c>
      <c r="V124">
        <f t="shared" si="54"/>
        <v>18.826794518857206</v>
      </c>
      <c r="W124">
        <f t="shared" si="55"/>
        <v>-17.162097705100884</v>
      </c>
      <c r="X124">
        <f t="shared" si="56"/>
        <v>9.3781555961142793</v>
      </c>
      <c r="Y124">
        <f t="shared" si="57"/>
        <v>-43.547046086848283</v>
      </c>
      <c r="Z124">
        <f t="shared" si="58"/>
        <v>44.545426536009487</v>
      </c>
      <c r="AA124">
        <f t="shared" si="59"/>
        <v>-1.3586790881009998</v>
      </c>
      <c r="AB124">
        <f t="shared" si="60"/>
        <v>66602898.277585238</v>
      </c>
    </row>
    <row r="125" spans="1:28" x14ac:dyDescent="0.3">
      <c r="A125" s="12">
        <f t="shared" si="45"/>
        <v>1.3555555555555527</v>
      </c>
      <c r="C125" s="10">
        <v>2480.7005405425998</v>
      </c>
      <c r="D125" s="12">
        <v>4267.2302246093705</v>
      </c>
      <c r="E125" s="12">
        <v>3969.8324203491202</v>
      </c>
      <c r="G125" s="12">
        <f t="shared" si="41"/>
        <v>7138.7011035560554</v>
      </c>
      <c r="H125" s="12">
        <f t="shared" si="42"/>
        <v>3969.8324203491202</v>
      </c>
      <c r="I125">
        <f t="shared" si="43"/>
        <v>5154.7080841597281</v>
      </c>
      <c r="J125">
        <f t="shared" si="44"/>
        <v>-61.244411978272595</v>
      </c>
      <c r="M125">
        <f t="shared" si="47"/>
        <v>12.902721250503491</v>
      </c>
      <c r="N125">
        <f t="shared" si="48"/>
        <v>-4.2360508446628886</v>
      </c>
      <c r="O125">
        <f t="shared" si="49"/>
        <v>0.4857382525594004</v>
      </c>
      <c r="P125">
        <f t="shared" si="50"/>
        <v>-12.68733263405181</v>
      </c>
      <c r="Q125">
        <f t="shared" si="51"/>
        <v>12.696627545024525</v>
      </c>
      <c r="R125">
        <f t="shared" si="52"/>
        <v>-1.5325297226763313</v>
      </c>
      <c r="S125">
        <f t="shared" si="53"/>
        <v>66570222.799004912</v>
      </c>
      <c r="V125">
        <f t="shared" si="54"/>
        <v>18.930996247702918</v>
      </c>
      <c r="W125">
        <f t="shared" si="55"/>
        <v>-17.645953772732533</v>
      </c>
      <c r="X125">
        <f t="shared" si="56"/>
        <v>9.3781555961142757</v>
      </c>
      <c r="Y125">
        <f t="shared" si="57"/>
        <v>-43.992538552452679</v>
      </c>
      <c r="Z125">
        <f t="shared" si="58"/>
        <v>44.981032121039249</v>
      </c>
      <c r="AA125">
        <f t="shared" si="59"/>
        <v>-1.3607641817905438</v>
      </c>
      <c r="AB125">
        <f t="shared" si="60"/>
        <v>66591110.165011048</v>
      </c>
    </row>
    <row r="126" spans="1:28" x14ac:dyDescent="0.3">
      <c r="A126" s="12">
        <f t="shared" si="45"/>
        <v>1.3666666666666638</v>
      </c>
      <c r="B126" s="1"/>
      <c r="C126" s="10">
        <v>2475.13036727905</v>
      </c>
      <c r="D126" s="12">
        <v>4243.1296825408899</v>
      </c>
      <c r="E126" s="12">
        <v>3919.6209907531702</v>
      </c>
      <c r="G126" s="12">
        <f t="shared" si="41"/>
        <v>7166.2544085047875</v>
      </c>
      <c r="H126" s="12">
        <f t="shared" si="42"/>
        <v>3919.6209907531702</v>
      </c>
      <c r="I126">
        <f t="shared" si="43"/>
        <v>4984.6665372053221</v>
      </c>
      <c r="J126">
        <f t="shared" si="44"/>
        <v>-61.758889796195454</v>
      </c>
      <c r="M126">
        <f t="shared" si="47"/>
        <v>12.908118342198597</v>
      </c>
      <c r="N126">
        <f t="shared" si="48"/>
        <v>-4.3770212072634642</v>
      </c>
      <c r="O126">
        <f t="shared" si="49"/>
        <v>0.46881003915589248</v>
      </c>
      <c r="P126">
        <f t="shared" si="50"/>
        <v>-12.690665411349078</v>
      </c>
      <c r="Q126">
        <f t="shared" si="51"/>
        <v>12.699321691949741</v>
      </c>
      <c r="R126">
        <f t="shared" si="52"/>
        <v>-1.5338717887426299</v>
      </c>
      <c r="S126">
        <f t="shared" si="53"/>
        <v>66568123.544852309</v>
      </c>
      <c r="V126">
        <f t="shared" si="54"/>
        <v>19.035197976548631</v>
      </c>
      <c r="W126">
        <f t="shared" si="55"/>
        <v>-18.134759756648673</v>
      </c>
      <c r="X126">
        <f t="shared" si="56"/>
        <v>9.3781555961142757</v>
      </c>
      <c r="Y126">
        <f t="shared" si="57"/>
        <v>-44.438031018057075</v>
      </c>
      <c r="Z126">
        <f t="shared" si="58"/>
        <v>45.416829514473292</v>
      </c>
      <c r="AA126">
        <f t="shared" si="59"/>
        <v>-1.3628092691778269</v>
      </c>
      <c r="AB126">
        <f t="shared" si="60"/>
        <v>66588662.794017054</v>
      </c>
    </row>
    <row r="127" spans="1:28" x14ac:dyDescent="0.3">
      <c r="A127" s="12">
        <f t="shared" si="45"/>
        <v>1.3777777777777749</v>
      </c>
      <c r="C127" s="10">
        <v>2470.1571941375701</v>
      </c>
      <c r="D127" s="12">
        <v>4220.2064514160102</v>
      </c>
      <c r="E127" s="12">
        <v>3870.82862854003</v>
      </c>
      <c r="G127" s="12">
        <f t="shared" si="41"/>
        <v>7192.4617351200741</v>
      </c>
      <c r="H127" s="12">
        <f t="shared" si="42"/>
        <v>3870.82862854003</v>
      </c>
      <c r="I127">
        <f t="shared" si="43"/>
        <v>4968.4989051087914</v>
      </c>
      <c r="J127">
        <f t="shared" si="44"/>
        <v>-62.921879746467944</v>
      </c>
      <c r="M127">
        <f t="shared" si="47"/>
        <v>12.913327342633663</v>
      </c>
      <c r="N127">
        <f t="shared" si="48"/>
        <v>-4.5180286007228982</v>
      </c>
      <c r="O127">
        <f t="shared" si="49"/>
        <v>0.45246831531140252</v>
      </c>
      <c r="P127">
        <f t="shared" si="50"/>
        <v>-12.693788191507965</v>
      </c>
      <c r="Q127">
        <f t="shared" si="51"/>
        <v>12.701849716762823</v>
      </c>
      <c r="R127">
        <f t="shared" si="52"/>
        <v>-1.5351665505889385</v>
      </c>
      <c r="S127">
        <f t="shared" si="53"/>
        <v>66564227.052631594</v>
      </c>
      <c r="V127">
        <f t="shared" si="54"/>
        <v>19.139399705394343</v>
      </c>
      <c r="W127">
        <f t="shared" si="55"/>
        <v>-18.628515656849309</v>
      </c>
      <c r="X127">
        <f t="shared" si="56"/>
        <v>9.378155596114274</v>
      </c>
      <c r="Y127">
        <f t="shared" si="57"/>
        <v>-44.88352348366147</v>
      </c>
      <c r="Z127">
        <f t="shared" si="58"/>
        <v>45.852813247316895</v>
      </c>
      <c r="AA127">
        <f t="shared" si="59"/>
        <v>-1.3648154740871401</v>
      </c>
      <c r="AB127">
        <f t="shared" si="60"/>
        <v>66584430.20430325</v>
      </c>
    </row>
    <row r="128" spans="1:28" x14ac:dyDescent="0.3">
      <c r="A128" s="12">
        <f t="shared" si="45"/>
        <v>1.388888888888886</v>
      </c>
      <c r="B128" s="1"/>
      <c r="C128" s="10">
        <v>2467.8385734558101</v>
      </c>
      <c r="D128" s="12">
        <v>4198.2256889343198</v>
      </c>
      <c r="E128" s="12">
        <v>3821.6743469238199</v>
      </c>
      <c r="G128" s="12">
        <f t="shared" si="41"/>
        <v>7217.5915703720266</v>
      </c>
      <c r="H128" s="12">
        <f t="shared" si="42"/>
        <v>3821.6743469238199</v>
      </c>
      <c r="I128">
        <f t="shared" si="43"/>
        <v>5126.1729257820643</v>
      </c>
      <c r="J128">
        <f t="shared" si="44"/>
        <v>-63.674086306274233</v>
      </c>
      <c r="M128">
        <f t="shared" si="47"/>
        <v>12.918354768359345</v>
      </c>
      <c r="N128">
        <f t="shared" si="48"/>
        <v>-4.6590706917396538</v>
      </c>
      <c r="O128">
        <f t="shared" si="49"/>
        <v>0.43669308959424952</v>
      </c>
      <c r="P128">
        <f t="shared" si="50"/>
        <v>-12.696714034985558</v>
      </c>
      <c r="Q128">
        <f t="shared" si="51"/>
        <v>12.704221666072213</v>
      </c>
      <c r="R128">
        <f t="shared" si="52"/>
        <v>-1.5364156977810581</v>
      </c>
      <c r="S128">
        <f t="shared" si="53"/>
        <v>66548143.566398449</v>
      </c>
      <c r="V128">
        <f t="shared" si="54"/>
        <v>19.243601434240055</v>
      </c>
      <c r="W128">
        <f t="shared" si="55"/>
        <v>-19.127221473334437</v>
      </c>
      <c r="X128">
        <f t="shared" si="56"/>
        <v>9.378155596114274</v>
      </c>
      <c r="Y128">
        <f t="shared" si="57"/>
        <v>-45.329015949265866</v>
      </c>
      <c r="Z128">
        <f t="shared" si="58"/>
        <v>46.288978054324431</v>
      </c>
      <c r="AA128">
        <f t="shared" si="59"/>
        <v>-1.3667838792644791</v>
      </c>
      <c r="AB128">
        <f t="shared" si="60"/>
        <v>66567970.169712797</v>
      </c>
    </row>
    <row r="129" spans="1:28" x14ac:dyDescent="0.3">
      <c r="A129" s="12">
        <f t="shared" si="45"/>
        <v>1.399999999999997</v>
      </c>
      <c r="C129" s="10">
        <v>2466.0668849945</v>
      </c>
      <c r="D129" s="12">
        <v>4176.1316776275598</v>
      </c>
      <c r="E129" s="12">
        <v>3770.6241607666002</v>
      </c>
      <c r="G129" s="12">
        <f t="shared" si="41"/>
        <v>7242.8508790359629</v>
      </c>
      <c r="H129" s="12">
        <f t="shared" si="42"/>
        <v>3770.6241607666002</v>
      </c>
      <c r="I129">
        <f t="shared" si="43"/>
        <v>5303.5530946449899</v>
      </c>
      <c r="J129">
        <f t="shared" si="44"/>
        <v>-63.647355996595586</v>
      </c>
      <c r="M129">
        <f t="shared" si="47"/>
        <v>12.92320691379928</v>
      </c>
      <c r="N129">
        <f t="shared" si="48"/>
        <v>-4.8001452921283825</v>
      </c>
      <c r="O129">
        <f t="shared" si="49"/>
        <v>0.42146502109381395</v>
      </c>
      <c r="P129">
        <f t="shared" si="50"/>
        <v>-12.699455205315608</v>
      </c>
      <c r="Q129">
        <f t="shared" si="51"/>
        <v>12.706446996537755</v>
      </c>
      <c r="R129">
        <f t="shared" si="52"/>
        <v>-1.5376208574684103</v>
      </c>
      <c r="S129">
        <f t="shared" si="53"/>
        <v>66525682.834896833</v>
      </c>
      <c r="V129">
        <f t="shared" si="54"/>
        <v>19.347803163085768</v>
      </c>
      <c r="W129">
        <f t="shared" si="55"/>
        <v>-19.630877206104056</v>
      </c>
      <c r="X129">
        <f t="shared" si="56"/>
        <v>9.378155596114274</v>
      </c>
      <c r="Y129">
        <f t="shared" si="57"/>
        <v>-45.774508414870262</v>
      </c>
      <c r="Z129">
        <f t="shared" si="58"/>
        <v>46.725318864700732</v>
      </c>
      <c r="AA129">
        <f t="shared" si="59"/>
        <v>-1.3687155282083101</v>
      </c>
      <c r="AB129">
        <f t="shared" si="60"/>
        <v>66545029.940022387</v>
      </c>
    </row>
    <row r="130" spans="1:28" x14ac:dyDescent="0.3">
      <c r="A130" s="12">
        <f t="shared" si="45"/>
        <v>1.4111111111111081</v>
      </c>
      <c r="B130" s="1"/>
      <c r="C130" s="10">
        <v>2462.6880168914699</v>
      </c>
      <c r="D130" s="12">
        <v>4153.2516002655002</v>
      </c>
      <c r="E130" s="12">
        <v>3717.8196907043398</v>
      </c>
      <c r="G130" s="12">
        <f t="shared" si="41"/>
        <v>7269.0088694668884</v>
      </c>
      <c r="H130" s="12">
        <f t="shared" si="42"/>
        <v>3717.8196907043398</v>
      </c>
      <c r="I130">
        <f t="shared" si="43"/>
        <v>5296.6882192951207</v>
      </c>
      <c r="J130">
        <f t="shared" si="44"/>
        <v>-63.110016716464692</v>
      </c>
      <c r="M130">
        <f t="shared" si="47"/>
        <v>12.9278898584781</v>
      </c>
      <c r="N130">
        <f t="shared" si="48"/>
        <v>-4.9412503499652223</v>
      </c>
      <c r="O130">
        <f t="shared" si="49"/>
        <v>0.40676540118087523</v>
      </c>
      <c r="P130">
        <f t="shared" si="50"/>
        <v>-12.702023216275897</v>
      </c>
      <c r="Q130">
        <f t="shared" si="51"/>
        <v>12.708534607829879</v>
      </c>
      <c r="R130">
        <f t="shared" si="52"/>
        <v>-1.5387835968789765</v>
      </c>
      <c r="S130">
        <f t="shared" si="53"/>
        <v>66509660.206874482</v>
      </c>
      <c r="V130">
        <f t="shared" si="54"/>
        <v>19.45200489193148</v>
      </c>
      <c r="W130">
        <f t="shared" si="55"/>
        <v>-20.139482855158171</v>
      </c>
      <c r="X130">
        <f t="shared" si="56"/>
        <v>9.3781555961142757</v>
      </c>
      <c r="Y130">
        <f t="shared" si="57"/>
        <v>-46.220000880474664</v>
      </c>
      <c r="Z130">
        <f t="shared" si="58"/>
        <v>47.161830793301569</v>
      </c>
      <c r="AA130">
        <f t="shared" si="59"/>
        <v>-1.3706114269049141</v>
      </c>
      <c r="AB130">
        <f t="shared" si="60"/>
        <v>66528413.515903488</v>
      </c>
    </row>
    <row r="131" spans="1:28" x14ac:dyDescent="0.3">
      <c r="A131" s="12">
        <f t="shared" si="45"/>
        <v>1.4222222222222192</v>
      </c>
      <c r="C131" s="10">
        <v>2456.9039821624701</v>
      </c>
      <c r="D131" s="12">
        <v>4129.9695491790699</v>
      </c>
      <c r="E131" s="12">
        <v>3665.3308868408199</v>
      </c>
      <c r="G131" s="12">
        <f t="shared" si="41"/>
        <v>7295.6264223664712</v>
      </c>
      <c r="H131" s="12">
        <f t="shared" si="42"/>
        <v>3665.3308868408199</v>
      </c>
      <c r="I131">
        <f t="shared" si="43"/>
        <v>5096.584728391007</v>
      </c>
      <c r="J131">
        <f t="shared" si="44"/>
        <v>-64.844925930856263</v>
      </c>
      <c r="M131">
        <f t="shared" si="47"/>
        <v>12.932409474046777</v>
      </c>
      <c r="N131">
        <f t="shared" si="48"/>
        <v>-5.0823839412571763</v>
      </c>
      <c r="O131">
        <f t="shared" si="49"/>
        <v>0.39257613549337739</v>
      </c>
      <c r="P131">
        <f t="shared" si="50"/>
        <v>-12.704428876411422</v>
      </c>
      <c r="Q131">
        <f t="shared" si="51"/>
        <v>12.710492873919378</v>
      </c>
      <c r="R131">
        <f t="shared" si="52"/>
        <v>-1.5399054256979254</v>
      </c>
      <c r="S131">
        <f t="shared" si="53"/>
        <v>66509565.663752347</v>
      </c>
      <c r="V131">
        <f t="shared" si="54"/>
        <v>19.556206620777193</v>
      </c>
      <c r="W131">
        <f t="shared" si="55"/>
        <v>-20.653038420496777</v>
      </c>
      <c r="X131">
        <f t="shared" si="56"/>
        <v>9.3781555961142775</v>
      </c>
      <c r="Y131">
        <f t="shared" si="57"/>
        <v>-46.665493346079053</v>
      </c>
      <c r="Z131">
        <f t="shared" si="58"/>
        <v>47.598509132302432</v>
      </c>
      <c r="AA131">
        <f t="shared" si="59"/>
        <v>-1.3724725454739537</v>
      </c>
      <c r="AB131">
        <f t="shared" si="60"/>
        <v>66527675.281746402</v>
      </c>
    </row>
    <row r="132" spans="1:28" x14ac:dyDescent="0.3">
      <c r="A132" s="12">
        <f t="shared" si="45"/>
        <v>1.4333333333333302</v>
      </c>
      <c r="B132" s="1"/>
      <c r="C132" s="10">
        <v>2452.7354717254598</v>
      </c>
      <c r="D132" s="12">
        <v>4108.91480445861</v>
      </c>
      <c r="E132" s="12">
        <v>3614.0727996826099</v>
      </c>
      <c r="G132" s="12">
        <f t="shared" ref="G132:G169" si="61">(((D132-$D$3)/COS(ATAN2($C$173-$C$3,$D$173-$D$3))))/10</f>
        <v>7319.6975739717818</v>
      </c>
      <c r="H132" s="12">
        <f t="shared" ref="H132:H169" si="62">E132</f>
        <v>3614.0727996826099</v>
      </c>
      <c r="I132">
        <f t="shared" ref="I132:I173" si="63">(SQRT((G133-G132)^2 + (H133-H132)^2)/$AJ$3)</f>
        <v>5112.0833493025111</v>
      </c>
      <c r="J132">
        <f t="shared" ref="J132:J169" si="64">DEGREES(ATAN((H133-H132)/(G133-G132)))</f>
        <v>-65.953100710882211</v>
      </c>
      <c r="M132">
        <f t="shared" si="47"/>
        <v>12.936771431107815</v>
      </c>
      <c r="N132">
        <f t="shared" si="48"/>
        <v>-5.2235442621061923</v>
      </c>
      <c r="O132">
        <f t="shared" si="49"/>
        <v>0.37887972617665416</v>
      </c>
      <c r="P132">
        <f t="shared" si="50"/>
        <v>-12.706682331045785</v>
      </c>
      <c r="Q132">
        <f t="shared" si="51"/>
        <v>12.712329672763323</v>
      </c>
      <c r="R132">
        <f t="shared" si="52"/>
        <v>-1.5409877983366815</v>
      </c>
      <c r="S132">
        <f t="shared" si="53"/>
        <v>66488059.450836435</v>
      </c>
      <c r="V132">
        <f t="shared" si="54"/>
        <v>19.660408349622909</v>
      </c>
      <c r="W132">
        <f t="shared" si="55"/>
        <v>-21.171543902119879</v>
      </c>
      <c r="X132">
        <f t="shared" si="56"/>
        <v>9.3781555961142811</v>
      </c>
      <c r="Y132">
        <f t="shared" si="57"/>
        <v>-47.110985811683449</v>
      </c>
      <c r="Z132">
        <f t="shared" si="58"/>
        <v>48.03534934330726</v>
      </c>
      <c r="AA132">
        <f t="shared" si="59"/>
        <v>-1.3742998197295411</v>
      </c>
      <c r="AB132">
        <f t="shared" si="60"/>
        <v>66505544.057029575</v>
      </c>
    </row>
    <row r="133" spans="1:28" x14ac:dyDescent="0.3">
      <c r="A133" s="12">
        <f t="shared" ref="A133:A173" si="65">A132+1/90</f>
        <v>1.4444444444444413</v>
      </c>
      <c r="C133" s="10">
        <v>2450.9647369384702</v>
      </c>
      <c r="D133" s="12">
        <v>4088.6697292327799</v>
      </c>
      <c r="E133" s="12">
        <v>3562.2014999389598</v>
      </c>
      <c r="G133" s="12">
        <f t="shared" si="61"/>
        <v>7342.8430588252886</v>
      </c>
      <c r="H133" s="12">
        <f t="shared" si="62"/>
        <v>3562.2014999389598</v>
      </c>
      <c r="I133">
        <f t="shared" si="63"/>
        <v>5261.4075741663864</v>
      </c>
      <c r="J133">
        <f t="shared" si="64"/>
        <v>-66.674923805631423</v>
      </c>
      <c r="M133">
        <f t="shared" si="47"/>
        <v>12.94098120584311</v>
      </c>
      <c r="N133">
        <f t="shared" si="48"/>
        <v>-5.3647296213400342</v>
      </c>
      <c r="O133">
        <f t="shared" si="49"/>
        <v>0.36565925440290981</v>
      </c>
      <c r="P133">
        <f t="shared" si="50"/>
        <v>-12.708793101908327</v>
      </c>
      <c r="Q133">
        <f t="shared" si="51"/>
        <v>12.714052414452411</v>
      </c>
      <c r="R133">
        <f t="shared" si="52"/>
        <v>-1.5420321160987054</v>
      </c>
      <c r="S133">
        <f t="shared" si="53"/>
        <v>66454993.269788966</v>
      </c>
      <c r="V133">
        <f t="shared" si="54"/>
        <v>19.764610078468625</v>
      </c>
      <c r="W133">
        <f t="shared" si="55"/>
        <v>-21.694999300027472</v>
      </c>
      <c r="X133">
        <f t="shared" si="56"/>
        <v>9.3781555961142828</v>
      </c>
      <c r="Y133">
        <f t="shared" si="57"/>
        <v>-47.556478277287844</v>
      </c>
      <c r="Z133">
        <f t="shared" si="58"/>
        <v>48.472347049870407</v>
      </c>
      <c r="AA133">
        <f t="shared" si="59"/>
        <v>-1.3760941526617372</v>
      </c>
      <c r="AB133">
        <f t="shared" si="60"/>
        <v>66471792.083757602</v>
      </c>
    </row>
    <row r="134" spans="1:28" x14ac:dyDescent="0.3">
      <c r="A134" s="12">
        <f t="shared" si="65"/>
        <v>1.4555555555555524</v>
      </c>
      <c r="B134" s="1"/>
      <c r="C134" s="10">
        <v>2449.2156982421802</v>
      </c>
      <c r="D134" s="12">
        <v>4068.4232234954802</v>
      </c>
      <c r="E134" s="12">
        <v>3508.5191726684502</v>
      </c>
      <c r="G134" s="12">
        <f t="shared" si="61"/>
        <v>7365.9901791324173</v>
      </c>
      <c r="H134" s="12">
        <f t="shared" si="62"/>
        <v>3508.5191726684502</v>
      </c>
      <c r="I134">
        <f t="shared" si="63"/>
        <v>5328.5178400582872</v>
      </c>
      <c r="J134">
        <f t="shared" si="64"/>
        <v>-66.898560129067945</v>
      </c>
      <c r="M134">
        <f t="shared" si="47"/>
        <v>12.945044086447588</v>
      </c>
      <c r="N134">
        <f t="shared" si="48"/>
        <v>-5.5059384335834602</v>
      </c>
      <c r="O134">
        <f t="shared" si="49"/>
        <v>0.352898363190984</v>
      </c>
      <c r="P134">
        <f t="shared" si="50"/>
        <v>-12.710770124499721</v>
      </c>
      <c r="Q134">
        <f t="shared" si="51"/>
        <v>12.715668067884499</v>
      </c>
      <c r="R134">
        <f t="shared" si="52"/>
        <v>-1.5430397292478129</v>
      </c>
      <c r="S134">
        <f t="shared" si="53"/>
        <v>66415645.239478864</v>
      </c>
      <c r="V134">
        <f t="shared" si="54"/>
        <v>19.868811807314341</v>
      </c>
      <c r="W134">
        <f t="shared" si="55"/>
        <v>-22.223404614219561</v>
      </c>
      <c r="X134">
        <f t="shared" si="56"/>
        <v>9.3781555961142864</v>
      </c>
      <c r="Y134">
        <f t="shared" si="57"/>
        <v>-48.00197074289224</v>
      </c>
      <c r="Z134">
        <f t="shared" si="58"/>
        <v>48.909498030407264</v>
      </c>
      <c r="AA134">
        <f t="shared" si="59"/>
        <v>-1.3778564158430966</v>
      </c>
      <c r="AB134">
        <f t="shared" si="60"/>
        <v>66431642.290507108</v>
      </c>
    </row>
    <row r="135" spans="1:28" x14ac:dyDescent="0.3">
      <c r="A135" s="12">
        <f t="shared" si="65"/>
        <v>1.4666666666666635</v>
      </c>
      <c r="C135" s="10">
        <v>2444.8912620544402</v>
      </c>
      <c r="D135" s="12">
        <v>4048.10423851013</v>
      </c>
      <c r="E135" s="12">
        <v>3454.06103134155</v>
      </c>
      <c r="G135" s="12">
        <f t="shared" si="61"/>
        <v>7389.2201624232184</v>
      </c>
      <c r="H135" s="12">
        <f t="shared" si="62"/>
        <v>3454.06103134155</v>
      </c>
      <c r="I135">
        <f t="shared" si="63"/>
        <v>5258.742495864878</v>
      </c>
      <c r="J135">
        <f t="shared" si="64"/>
        <v>-66.405404876206518</v>
      </c>
      <c r="M135">
        <f t="shared" si="47"/>
        <v>12.948965179371932</v>
      </c>
      <c r="N135">
        <f t="shared" si="48"/>
        <v>-5.6471692127445685</v>
      </c>
      <c r="O135">
        <f t="shared" si="49"/>
        <v>0.34058124054400707</v>
      </c>
      <c r="P135">
        <f t="shared" si="50"/>
        <v>-12.712621783313871</v>
      </c>
      <c r="Q135">
        <f t="shared" si="51"/>
        <v>12.717183186028141</v>
      </c>
      <c r="R135">
        <f t="shared" si="52"/>
        <v>-1.5440119389844562</v>
      </c>
      <c r="S135">
        <f t="shared" si="53"/>
        <v>66378957.608271807</v>
      </c>
      <c r="V135">
        <f t="shared" si="54"/>
        <v>19.973013536160057</v>
      </c>
      <c r="W135">
        <f t="shared" si="55"/>
        <v>-22.756759844696141</v>
      </c>
      <c r="X135">
        <f t="shared" si="56"/>
        <v>9.3781555961142864</v>
      </c>
      <c r="Y135">
        <f t="shared" si="57"/>
        <v>-48.447463208496636</v>
      </c>
      <c r="Z135">
        <f t="shared" si="58"/>
        <v>49.346798211470265</v>
      </c>
      <c r="AA135">
        <f t="shared" si="59"/>
        <v>-1.3795874507645705</v>
      </c>
      <c r="AB135">
        <f t="shared" si="60"/>
        <v>66394065.494489253</v>
      </c>
    </row>
    <row r="136" spans="1:28" x14ac:dyDescent="0.3">
      <c r="A136" s="12">
        <f t="shared" si="65"/>
        <v>1.4777777777777745</v>
      </c>
      <c r="B136" s="1"/>
      <c r="C136" s="10">
        <v>2439.4777297973601</v>
      </c>
      <c r="D136" s="12">
        <v>4027.64744758605</v>
      </c>
      <c r="E136" s="12">
        <v>3400.5153179168701</v>
      </c>
      <c r="G136" s="12">
        <f t="shared" si="61"/>
        <v>7412.6076944132483</v>
      </c>
      <c r="H136" s="12">
        <f t="shared" si="62"/>
        <v>3400.5153179168701</v>
      </c>
      <c r="I136">
        <f t="shared" si="63"/>
        <v>5226.4040357664626</v>
      </c>
      <c r="J136">
        <f t="shared" si="64"/>
        <v>-67.056294742605857</v>
      </c>
      <c r="M136">
        <f t="shared" si="47"/>
        <v>12.952749415377976</v>
      </c>
      <c r="N136">
        <f t="shared" si="48"/>
        <v>-5.7884205658925003</v>
      </c>
      <c r="O136">
        <f t="shared" si="49"/>
        <v>0.32869260291941882</v>
      </c>
      <c r="P136">
        <f t="shared" si="50"/>
        <v>-12.714355945029082</v>
      </c>
      <c r="Q136">
        <f t="shared" si="51"/>
        <v>12.718603929838773</v>
      </c>
      <c r="R136">
        <f t="shared" si="52"/>
        <v>-1.5449499993350102</v>
      </c>
      <c r="S136">
        <f t="shared" si="53"/>
        <v>66357798.463833079</v>
      </c>
      <c r="V136">
        <f t="shared" si="54"/>
        <v>20.077215265005773</v>
      </c>
      <c r="W136">
        <f t="shared" si="55"/>
        <v>-23.295064991457217</v>
      </c>
      <c r="X136">
        <f t="shared" si="56"/>
        <v>9.3781555961142811</v>
      </c>
      <c r="Y136">
        <f t="shared" si="57"/>
        <v>-48.892955674101032</v>
      </c>
      <c r="Z136">
        <f t="shared" si="58"/>
        <v>49.784243661368784</v>
      </c>
      <c r="AA136">
        <f t="shared" si="59"/>
        <v>-1.3812880701048069</v>
      </c>
      <c r="AB136">
        <f t="shared" si="60"/>
        <v>66371984.423246607</v>
      </c>
    </row>
    <row r="137" spans="1:28" x14ac:dyDescent="0.3">
      <c r="A137" s="12">
        <f t="shared" si="65"/>
        <v>1.4888888888888856</v>
      </c>
      <c r="C137" s="10">
        <v>2436.52658462524</v>
      </c>
      <c r="D137" s="12">
        <v>4007.8465461730898</v>
      </c>
      <c r="E137" s="12">
        <v>3347.0382690429601</v>
      </c>
      <c r="G137" s="12">
        <f t="shared" si="61"/>
        <v>7435.2453709161609</v>
      </c>
      <c r="H137" s="12">
        <f t="shared" si="62"/>
        <v>3347.0382690429601</v>
      </c>
      <c r="I137">
        <f t="shared" si="63"/>
        <v>5324.3692976752918</v>
      </c>
      <c r="J137">
        <f t="shared" si="64"/>
        <v>-68.231405565019145</v>
      </c>
      <c r="M137">
        <f t="shared" si="47"/>
        <v>12.956401555410414</v>
      </c>
      <c r="N137">
        <f t="shared" si="48"/>
        <v>-5.9296911875039342</v>
      </c>
      <c r="O137">
        <f t="shared" si="49"/>
        <v>0.31721767904313591</v>
      </c>
      <c r="P137">
        <f t="shared" si="50"/>
        <v>-12.715979989776628</v>
      </c>
      <c r="Q137">
        <f t="shared" si="51"/>
        <v>12.719936090888865</v>
      </c>
      <c r="R137">
        <f t="shared" si="52"/>
        <v>-1.5458551189587659</v>
      </c>
      <c r="S137">
        <f t="shared" si="53"/>
        <v>66332767.687026307</v>
      </c>
      <c r="V137">
        <f t="shared" si="54"/>
        <v>20.181416993851489</v>
      </c>
      <c r="W137">
        <f t="shared" si="55"/>
        <v>-23.838320054502784</v>
      </c>
      <c r="X137">
        <f t="shared" si="56"/>
        <v>9.3781555961142846</v>
      </c>
      <c r="Y137">
        <f t="shared" si="57"/>
        <v>-49.338448139705427</v>
      </c>
      <c r="Z137">
        <f t="shared" si="58"/>
        <v>50.221830584112837</v>
      </c>
      <c r="AA137">
        <f t="shared" si="59"/>
        <v>-1.3829590589366321</v>
      </c>
      <c r="AB137">
        <f t="shared" si="60"/>
        <v>66345982.4196833</v>
      </c>
    </row>
    <row r="138" spans="1:28" x14ac:dyDescent="0.3">
      <c r="A138" s="12">
        <f t="shared" si="65"/>
        <v>1.4999999999999967</v>
      </c>
      <c r="B138" s="1"/>
      <c r="C138" s="10">
        <v>2435.28442382812</v>
      </c>
      <c r="D138" s="12">
        <v>3988.65599632263</v>
      </c>
      <c r="E138" s="12">
        <v>3292.0973300933802</v>
      </c>
      <c r="G138" s="12">
        <f t="shared" si="61"/>
        <v>7457.185253872367</v>
      </c>
      <c r="H138" s="12">
        <f t="shared" si="62"/>
        <v>3292.0973300933802</v>
      </c>
      <c r="I138">
        <f t="shared" si="63"/>
        <v>5426.4824619353167</v>
      </c>
      <c r="J138">
        <f t="shared" si="64"/>
        <v>-68.915821159505938</v>
      </c>
      <c r="M138">
        <f t="shared" si="47"/>
        <v>12.959926196288672</v>
      </c>
      <c r="N138">
        <f t="shared" si="48"/>
        <v>-6.0709798540570077</v>
      </c>
      <c r="O138">
        <f t="shared" si="49"/>
        <v>0.30614219407711329</v>
      </c>
      <c r="P138">
        <f t="shared" si="50"/>
        <v>-12.717500840590134</v>
      </c>
      <c r="Q138">
        <f t="shared" si="51"/>
        <v>12.721185112771732</v>
      </c>
      <c r="R138">
        <f t="shared" si="52"/>
        <v>-1.546728462877017</v>
      </c>
      <c r="S138">
        <f t="shared" si="53"/>
        <v>66294404.929955557</v>
      </c>
      <c r="V138">
        <f t="shared" si="54"/>
        <v>20.285618722697205</v>
      </c>
      <c r="W138">
        <f t="shared" si="55"/>
        <v>-24.386525033832843</v>
      </c>
      <c r="X138">
        <f t="shared" si="56"/>
        <v>9.3781555961142899</v>
      </c>
      <c r="Y138">
        <f t="shared" si="57"/>
        <v>-49.783940605309823</v>
      </c>
      <c r="Z138">
        <f t="shared" si="58"/>
        <v>50.65955531366167</v>
      </c>
      <c r="AA138">
        <f t="shared" si="59"/>
        <v>-1.3846011758742502</v>
      </c>
      <c r="AB138">
        <f t="shared" si="60"/>
        <v>66306541.344608746</v>
      </c>
    </row>
    <row r="139" spans="1:28" x14ac:dyDescent="0.3">
      <c r="A139" s="12">
        <f t="shared" si="65"/>
        <v>1.5111111111111077</v>
      </c>
      <c r="C139" s="10">
        <v>2432.4815750122002</v>
      </c>
      <c r="D139" s="12">
        <v>3969.68383789062</v>
      </c>
      <c r="E139" s="12">
        <v>3235.83960533142</v>
      </c>
      <c r="G139" s="12">
        <f t="shared" si="61"/>
        <v>7478.87545757515</v>
      </c>
      <c r="H139" s="12">
        <f t="shared" si="62"/>
        <v>3235.83960533142</v>
      </c>
      <c r="I139">
        <f t="shared" si="63"/>
        <v>5386.4711745618224</v>
      </c>
      <c r="J139">
        <f t="shared" si="64"/>
        <v>-68.753879982021147</v>
      </c>
      <c r="M139">
        <f t="shared" si="47"/>
        <v>12.963327776222862</v>
      </c>
      <c r="N139">
        <f t="shared" si="48"/>
        <v>-6.2122854189524537</v>
      </c>
      <c r="O139">
        <f t="shared" si="49"/>
        <v>0.2954523541473445</v>
      </c>
      <c r="P139">
        <f t="shared" si="50"/>
        <v>-12.718924991134442</v>
      </c>
      <c r="Q139">
        <f t="shared" si="51"/>
        <v>12.722356111337062</v>
      </c>
      <c r="R139">
        <f t="shared" si="52"/>
        <v>-1.5475711541283308</v>
      </c>
      <c r="S139">
        <f t="shared" si="53"/>
        <v>66250744.392196812</v>
      </c>
      <c r="V139">
        <f t="shared" si="54"/>
        <v>20.389820451542921</v>
      </c>
      <c r="W139">
        <f t="shared" si="55"/>
        <v>-24.939679929447397</v>
      </c>
      <c r="X139">
        <f t="shared" si="56"/>
        <v>9.3781555961142864</v>
      </c>
      <c r="Y139">
        <f t="shared" si="57"/>
        <v>-50.229433070914219</v>
      </c>
      <c r="Z139">
        <f t="shared" si="58"/>
        <v>51.097414308459683</v>
      </c>
      <c r="AA139">
        <f t="shared" si="59"/>
        <v>-1.3862151541644854</v>
      </c>
      <c r="AB139">
        <f t="shared" si="60"/>
        <v>66261689.546365514</v>
      </c>
    </row>
    <row r="140" spans="1:28" x14ac:dyDescent="0.3">
      <c r="A140" s="12">
        <f t="shared" si="65"/>
        <v>1.5222222222222188</v>
      </c>
      <c r="B140" s="1"/>
      <c r="C140" s="10">
        <v>2426.9655227661101</v>
      </c>
      <c r="D140" s="12">
        <v>3950.7135868072501</v>
      </c>
      <c r="E140" s="12">
        <v>3180.0577640533402</v>
      </c>
      <c r="G140" s="12">
        <f t="shared" si="61"/>
        <v>7500.5634806730932</v>
      </c>
      <c r="H140" s="12">
        <f t="shared" si="62"/>
        <v>3180.0577640533402</v>
      </c>
      <c r="I140">
        <f t="shared" si="63"/>
        <v>5290.8058103048425</v>
      </c>
      <c r="J140">
        <f t="shared" si="64"/>
        <v>-69.042586399190142</v>
      </c>
      <c r="M140">
        <f t="shared" si="47"/>
        <v>12.966610580157832</v>
      </c>
      <c r="N140">
        <f t="shared" si="48"/>
        <v>-6.3536068077428363</v>
      </c>
      <c r="O140">
        <f t="shared" si="49"/>
        <v>0.28513483123736616</v>
      </c>
      <c r="P140">
        <f t="shared" si="50"/>
        <v>-12.720258531808147</v>
      </c>
      <c r="Q140">
        <f t="shared" si="51"/>
        <v>12.723453893814474</v>
      </c>
      <c r="R140">
        <f t="shared" si="52"/>
        <v>-1.5483842753538244</v>
      </c>
      <c r="S140">
        <f t="shared" si="53"/>
        <v>66217324.313378319</v>
      </c>
      <c r="V140">
        <f t="shared" si="54"/>
        <v>20.494022180388637</v>
      </c>
      <c r="W140">
        <f t="shared" si="55"/>
        <v>-25.497784741346443</v>
      </c>
      <c r="X140">
        <f t="shared" si="56"/>
        <v>9.3781555961142917</v>
      </c>
      <c r="Y140">
        <f t="shared" si="57"/>
        <v>-50.674925536518607</v>
      </c>
      <c r="Z140">
        <f t="shared" si="58"/>
        <v>51.535404146243337</v>
      </c>
      <c r="AA140">
        <f t="shared" si="59"/>
        <v>-1.3878017027251772</v>
      </c>
      <c r="AB140">
        <f t="shared" si="60"/>
        <v>66227025.480283745</v>
      </c>
    </row>
    <row r="141" spans="1:28" x14ac:dyDescent="0.3">
      <c r="A141" s="12">
        <f t="shared" si="65"/>
        <v>1.5333333333333299</v>
      </c>
      <c r="C141" s="10">
        <v>2422.9467391967701</v>
      </c>
      <c r="D141" s="12">
        <v>3932.3219776153501</v>
      </c>
      <c r="E141" s="12">
        <v>3125.1599788665699</v>
      </c>
      <c r="G141" s="12">
        <f t="shared" si="61"/>
        <v>7521.5899627796953</v>
      </c>
      <c r="H141" s="12">
        <f t="shared" si="62"/>
        <v>3125.1599788665699</v>
      </c>
      <c r="I141">
        <f t="shared" si="63"/>
        <v>5350.726448385486</v>
      </c>
      <c r="J141">
        <f t="shared" si="64"/>
        <v>-69.916486405467438</v>
      </c>
      <c r="M141">
        <f t="shared" si="47"/>
        <v>12.969778744949359</v>
      </c>
      <c r="N141">
        <f t="shared" si="48"/>
        <v>-6.4949430136518158</v>
      </c>
      <c r="O141">
        <f t="shared" si="49"/>
        <v>0.27517674845060497</v>
      </c>
      <c r="P141">
        <f t="shared" si="50"/>
        <v>-12.721507174309478</v>
      </c>
      <c r="Q141">
        <f t="shared" si="51"/>
        <v>12.724482976879468</v>
      </c>
      <c r="R141">
        <f t="shared" si="52"/>
        <v>-1.5491688703160236</v>
      </c>
      <c r="S141">
        <f t="shared" si="53"/>
        <v>66186639.617830597</v>
      </c>
      <c r="V141">
        <f t="shared" si="54"/>
        <v>20.598223909234353</v>
      </c>
      <c r="W141">
        <f t="shared" si="55"/>
        <v>-26.060839469529984</v>
      </c>
      <c r="X141">
        <f t="shared" si="56"/>
        <v>9.3781555961142882</v>
      </c>
      <c r="Y141">
        <f t="shared" si="57"/>
        <v>-51.120418002122996</v>
      </c>
      <c r="Z141">
        <f t="shared" si="58"/>
        <v>51.973521519103457</v>
      </c>
      <c r="AA141">
        <f t="shared" si="59"/>
        <v>-1.3893615071336474</v>
      </c>
      <c r="AB141">
        <f t="shared" si="60"/>
        <v>66195069.712517738</v>
      </c>
    </row>
    <row r="142" spans="1:28" x14ac:dyDescent="0.3">
      <c r="A142" s="12">
        <f t="shared" si="65"/>
        <v>1.544444444444441</v>
      </c>
      <c r="B142" s="1"/>
      <c r="C142" s="10">
        <v>2421.7889785766602</v>
      </c>
      <c r="D142" s="12">
        <v>3914.4649028777999</v>
      </c>
      <c r="E142" s="12">
        <v>3069.3225860595699</v>
      </c>
      <c r="G142" s="12">
        <f t="shared" si="61"/>
        <v>7542.0053303817167</v>
      </c>
      <c r="H142" s="12">
        <f t="shared" si="62"/>
        <v>3069.3225860595699</v>
      </c>
      <c r="I142">
        <f t="shared" si="63"/>
        <v>5523.6948546996391</v>
      </c>
      <c r="J142">
        <f t="shared" si="64"/>
        <v>-70.439116028800044</v>
      </c>
      <c r="M142">
        <f t="shared" si="47"/>
        <v>12.972836264376587</v>
      </c>
      <c r="N142">
        <f t="shared" si="48"/>
        <v>-6.6362930933663655</v>
      </c>
      <c r="O142">
        <f t="shared" si="49"/>
        <v>0.26556566564328771</v>
      </c>
      <c r="P142">
        <f t="shared" si="50"/>
        <v>-12.722676274750883</v>
      </c>
      <c r="Q142">
        <f t="shared" si="51"/>
        <v>12.725447603714283</v>
      </c>
      <c r="R142">
        <f t="shared" si="52"/>
        <v>-1.549925945354649</v>
      </c>
      <c r="S142">
        <f t="shared" si="53"/>
        <v>66147853.323714569</v>
      </c>
      <c r="V142">
        <f t="shared" si="54"/>
        <v>20.702425638080069</v>
      </c>
      <c r="W142">
        <f t="shared" si="55"/>
        <v>-26.628844113998017</v>
      </c>
      <c r="X142">
        <f t="shared" si="56"/>
        <v>9.3781555961142917</v>
      </c>
      <c r="Y142">
        <f t="shared" si="57"/>
        <v>-51.565910467727392</v>
      </c>
      <c r="Z142">
        <f t="shared" si="58"/>
        <v>52.411763228788701</v>
      </c>
      <c r="AA142">
        <f t="shared" si="59"/>
        <v>-1.3908952305679796</v>
      </c>
      <c r="AB142">
        <f t="shared" si="60"/>
        <v>66154912.642898828</v>
      </c>
    </row>
    <row r="143" spans="1:28" x14ac:dyDescent="0.3">
      <c r="A143" s="12">
        <f t="shared" si="65"/>
        <v>1.555555555555552</v>
      </c>
      <c r="C143" s="10">
        <v>2420.6016540527298</v>
      </c>
      <c r="D143" s="12">
        <v>3896.4912414550699</v>
      </c>
      <c r="E143" s="12">
        <v>3011.4903450012198</v>
      </c>
      <c r="G143" s="12">
        <f t="shared" si="61"/>
        <v>7562.5539874541846</v>
      </c>
      <c r="H143" s="12">
        <f t="shared" si="62"/>
        <v>3011.4903450012198</v>
      </c>
      <c r="I143">
        <f t="shared" si="63"/>
        <v>5611.8425385289102</v>
      </c>
      <c r="J143">
        <f t="shared" si="64"/>
        <v>-70.117177312774189</v>
      </c>
      <c r="M143">
        <f t="shared" si="47"/>
        <v>12.975786993994847</v>
      </c>
      <c r="N143">
        <f t="shared" si="48"/>
        <v>-6.7776561630858199</v>
      </c>
      <c r="O143">
        <f t="shared" si="49"/>
        <v>0.25628956542828124</v>
      </c>
      <c r="P143">
        <f t="shared" si="50"/>
        <v>-12.723770855403517</v>
      </c>
      <c r="Q143">
        <f t="shared" si="51"/>
        <v>12.726351760114261</v>
      </c>
      <c r="R143">
        <f t="shared" si="52"/>
        <v>-1.5506564707824619</v>
      </c>
      <c r="S143">
        <f t="shared" si="53"/>
        <v>66106072.731716089</v>
      </c>
      <c r="V143">
        <f t="shared" si="54"/>
        <v>20.806627366925785</v>
      </c>
      <c r="W143">
        <f t="shared" si="55"/>
        <v>-27.201798674750545</v>
      </c>
      <c r="X143">
        <f t="shared" si="56"/>
        <v>9.3781555961142899</v>
      </c>
      <c r="Y143">
        <f t="shared" si="57"/>
        <v>-52.011402933331787</v>
      </c>
      <c r="Z143">
        <f t="shared" si="58"/>
        <v>52.850126182236536</v>
      </c>
      <c r="AA143">
        <f t="shared" si="59"/>
        <v>-1.3924035147036813</v>
      </c>
      <c r="AB143">
        <f t="shared" si="60"/>
        <v>66111603.187421203</v>
      </c>
    </row>
    <row r="144" spans="1:28" x14ac:dyDescent="0.3">
      <c r="A144" s="12">
        <f t="shared" si="65"/>
        <v>1.5666666666666631</v>
      </c>
      <c r="B144" s="1"/>
      <c r="C144" s="10">
        <v>2415.9069538116401</v>
      </c>
      <c r="D144" s="12">
        <v>3877.9422760009702</v>
      </c>
      <c r="E144" s="12">
        <v>2952.8534412384001</v>
      </c>
      <c r="G144" s="12">
        <f t="shared" si="61"/>
        <v>7583.76036945954</v>
      </c>
      <c r="H144" s="12">
        <f t="shared" si="62"/>
        <v>2952.8534412384001</v>
      </c>
      <c r="I144">
        <f t="shared" si="63"/>
        <v>5457.9251633110425</v>
      </c>
      <c r="J144">
        <f t="shared" si="64"/>
        <v>-70.865556546884847</v>
      </c>
      <c r="M144">
        <f t="shared" si="47"/>
        <v>12.97863465583294</v>
      </c>
      <c r="N144">
        <f t="shared" si="48"/>
        <v>-6.9190313948125253</v>
      </c>
      <c r="O144">
        <f t="shared" si="49"/>
        <v>0.24733683954904281</v>
      </c>
      <c r="P144">
        <f t="shared" si="50"/>
        <v>-12.724795625148731</v>
      </c>
      <c r="Q144">
        <f t="shared" si="51"/>
        <v>12.727199189688294</v>
      </c>
      <c r="R144">
        <f t="shared" si="52"/>
        <v>-1.5513613822241095</v>
      </c>
      <c r="S144">
        <f t="shared" si="53"/>
        <v>66076989.165794753</v>
      </c>
      <c r="V144">
        <f t="shared" si="54"/>
        <v>20.910829095771501</v>
      </c>
      <c r="W144">
        <f t="shared" si="55"/>
        <v>-27.779703151787565</v>
      </c>
      <c r="X144">
        <f t="shared" si="56"/>
        <v>9.3781555961142882</v>
      </c>
      <c r="Y144">
        <f t="shared" si="57"/>
        <v>-52.456895398936183</v>
      </c>
      <c r="Z144">
        <f t="shared" si="58"/>
        <v>53.288607387319303</v>
      </c>
      <c r="AA144">
        <f t="shared" si="59"/>
        <v>-1.3938869805681444</v>
      </c>
      <c r="AB144">
        <f t="shared" si="60"/>
        <v>66080867.111617804</v>
      </c>
    </row>
    <row r="145" spans="1:28" x14ac:dyDescent="0.3">
      <c r="A145" s="12">
        <f t="shared" si="65"/>
        <v>1.5777777777777742</v>
      </c>
      <c r="C145" s="10">
        <v>2410.1100444793701</v>
      </c>
      <c r="D145" s="12">
        <v>3860.5551242828301</v>
      </c>
      <c r="E145" s="12">
        <v>2895.5602645874001</v>
      </c>
      <c r="G145" s="12">
        <f t="shared" si="61"/>
        <v>7603.6384905457189</v>
      </c>
      <c r="H145" s="12">
        <f t="shared" si="62"/>
        <v>2895.5602645874001</v>
      </c>
      <c r="I145">
        <f t="shared" si="63"/>
        <v>5397.4513647373324</v>
      </c>
      <c r="J145">
        <f t="shared" si="64"/>
        <v>-71.883716938878663</v>
      </c>
      <c r="M145">
        <f t="shared" si="47"/>
        <v>12.981382842939039</v>
      </c>
      <c r="N145">
        <f t="shared" si="48"/>
        <v>-7.0604180128697331</v>
      </c>
      <c r="O145">
        <f t="shared" si="49"/>
        <v>0.23869627562173984</v>
      </c>
      <c r="P145">
        <f t="shared" si="50"/>
        <v>-12.72575499870983</v>
      </c>
      <c r="Q145">
        <f t="shared" si="51"/>
        <v>12.727993408200049</v>
      </c>
      <c r="R145">
        <f t="shared" si="52"/>
        <v>-1.5520415819007269</v>
      </c>
      <c r="S145">
        <f t="shared" si="53"/>
        <v>66043282.153777592</v>
      </c>
      <c r="V145">
        <f t="shared" si="54"/>
        <v>21.015030824617217</v>
      </c>
      <c r="W145">
        <f t="shared" si="55"/>
        <v>-28.362557545109077</v>
      </c>
      <c r="X145">
        <f t="shared" si="56"/>
        <v>9.3781555961142864</v>
      </c>
      <c r="Y145">
        <f t="shared" si="57"/>
        <v>-52.902387864540572</v>
      </c>
      <c r="Z145">
        <f t="shared" si="58"/>
        <v>53.727203948793196</v>
      </c>
      <c r="AA145">
        <f t="shared" si="59"/>
        <v>-1.3953462293551731</v>
      </c>
      <c r="AB145">
        <f t="shared" si="60"/>
        <v>66045503.201700144</v>
      </c>
    </row>
    <row r="146" spans="1:28" x14ac:dyDescent="0.3">
      <c r="A146" s="12">
        <f t="shared" si="65"/>
        <v>1.5888888888888852</v>
      </c>
      <c r="B146" s="1"/>
      <c r="C146" s="10">
        <v>2407.99169540405</v>
      </c>
      <c r="D146" s="12">
        <v>3844.2439556121799</v>
      </c>
      <c r="E146" s="12">
        <v>2838.56153488159</v>
      </c>
      <c r="G146" s="12">
        <f t="shared" si="61"/>
        <v>7622.2864779302199</v>
      </c>
      <c r="H146" s="12">
        <f t="shared" si="62"/>
        <v>2838.56153488159</v>
      </c>
      <c r="I146">
        <f t="shared" si="63"/>
        <v>5519.5665710207395</v>
      </c>
      <c r="J146">
        <f t="shared" si="64"/>
        <v>-72.2257619525476</v>
      </c>
      <c r="M146">
        <f t="shared" si="47"/>
        <v>12.984035023779281</v>
      </c>
      <c r="N146">
        <f t="shared" si="48"/>
        <v>-7.201815290633176</v>
      </c>
      <c r="O146">
        <f t="shared" si="49"/>
        <v>0.23035704424268685</v>
      </c>
      <c r="P146">
        <f t="shared" si="50"/>
        <v>-12.726653114733519</v>
      </c>
      <c r="Q146">
        <f t="shared" si="51"/>
        <v>12.728737717094678</v>
      </c>
      <c r="R146">
        <f t="shared" si="52"/>
        <v>-1.5526979398628873</v>
      </c>
      <c r="S146">
        <f t="shared" si="53"/>
        <v>65999852.712805361</v>
      </c>
      <c r="V146">
        <f t="shared" si="54"/>
        <v>21.119232553462933</v>
      </c>
      <c r="W146">
        <f t="shared" si="55"/>
        <v>-28.950361854715084</v>
      </c>
      <c r="X146">
        <f t="shared" si="56"/>
        <v>9.3781555961142882</v>
      </c>
      <c r="Y146">
        <f t="shared" si="57"/>
        <v>-53.347880330144967</v>
      </c>
      <c r="Z146">
        <f t="shared" si="58"/>
        <v>54.165913064439316</v>
      </c>
      <c r="AA146">
        <f t="shared" si="59"/>
        <v>-1.3967818432017105</v>
      </c>
      <c r="AB146">
        <f t="shared" si="60"/>
        <v>66000367.970112719</v>
      </c>
    </row>
    <row r="147" spans="1:28" x14ac:dyDescent="0.3">
      <c r="A147" s="12">
        <f t="shared" si="65"/>
        <v>1.5999999999999963</v>
      </c>
      <c r="C147" s="10">
        <v>2407.6326370239199</v>
      </c>
      <c r="D147" s="12">
        <v>3827.86841392517</v>
      </c>
      <c r="E147" s="12">
        <v>2780.1604270934999</v>
      </c>
      <c r="G147" s="12">
        <f t="shared" si="61"/>
        <v>7641.0080607278505</v>
      </c>
      <c r="H147" s="12">
        <f t="shared" si="62"/>
        <v>2780.1604270934999</v>
      </c>
      <c r="I147">
        <f t="shared" si="63"/>
        <v>5686.6617800084186</v>
      </c>
      <c r="J147">
        <f t="shared" si="64"/>
        <v>-71.903171536360944</v>
      </c>
      <c r="M147">
        <f t="shared" si="47"/>
        <v>12.986594546493089</v>
      </c>
      <c r="N147">
        <f t="shared" si="48"/>
        <v>-7.3432225474635482</v>
      </c>
      <c r="O147">
        <f t="shared" si="49"/>
        <v>0.22230868645744323</v>
      </c>
      <c r="P147">
        <f t="shared" si="50"/>
        <v>-12.727493852786941</v>
      </c>
      <c r="Q147">
        <f t="shared" si="51"/>
        <v>12.729435216253854</v>
      </c>
      <c r="R147">
        <f t="shared" si="52"/>
        <v>-1.5533312951743319</v>
      </c>
      <c r="S147">
        <f t="shared" si="53"/>
        <v>65956888.085285269</v>
      </c>
      <c r="V147">
        <f t="shared" si="54"/>
        <v>21.223434282308649</v>
      </c>
      <c r="W147">
        <f t="shared" si="55"/>
        <v>-29.543116080605582</v>
      </c>
      <c r="X147">
        <f t="shared" si="56"/>
        <v>9.3781555961142899</v>
      </c>
      <c r="Y147">
        <f t="shared" si="57"/>
        <v>-53.793372795749363</v>
      </c>
      <c r="Z147">
        <f t="shared" si="58"/>
        <v>54.604732021386184</v>
      </c>
      <c r="AA147">
        <f t="shared" si="59"/>
        <v>-1.3981943859287713</v>
      </c>
      <c r="AB147">
        <f t="shared" si="60"/>
        <v>65955551.753940955</v>
      </c>
    </row>
    <row r="148" spans="1:28" x14ac:dyDescent="0.3">
      <c r="A148" s="12">
        <f t="shared" si="65"/>
        <v>1.6111111111111074</v>
      </c>
      <c r="B148" s="1"/>
      <c r="C148" s="10">
        <v>2405.1101684570299</v>
      </c>
      <c r="D148" s="12">
        <v>3810.7010841369602</v>
      </c>
      <c r="E148" s="12">
        <v>2720.1008796691799</v>
      </c>
      <c r="G148" s="12">
        <f t="shared" si="61"/>
        <v>7660.6348671069763</v>
      </c>
      <c r="H148" s="12">
        <f t="shared" si="62"/>
        <v>2720.1008796691799</v>
      </c>
      <c r="I148">
        <f t="shared" si="63"/>
        <v>5705.3144125645931</v>
      </c>
      <c r="J148">
        <f t="shared" si="64"/>
        <v>-70.895681331509053</v>
      </c>
      <c r="M148">
        <f t="shared" si="47"/>
        <v>12.989064643009282</v>
      </c>
      <c r="N148">
        <f t="shared" si="48"/>
        <v>-7.4846391458278472</v>
      </c>
      <c r="O148">
        <f t="shared" si="49"/>
        <v>0.21454110158721149</v>
      </c>
      <c r="P148">
        <f t="shared" si="50"/>
        <v>-12.728280849332661</v>
      </c>
      <c r="Q148">
        <f t="shared" si="51"/>
        <v>12.730088816020052</v>
      </c>
      <c r="R148">
        <f t="shared" si="52"/>
        <v>-1.553942457048777</v>
      </c>
      <c r="S148">
        <f t="shared" si="53"/>
        <v>65926209.082394063</v>
      </c>
      <c r="V148">
        <f t="shared" si="54"/>
        <v>21.327636011154365</v>
      </c>
      <c r="W148">
        <f t="shared" si="55"/>
        <v>-30.140820222780576</v>
      </c>
      <c r="X148">
        <f t="shared" si="56"/>
        <v>9.3781555961142882</v>
      </c>
      <c r="Y148">
        <f t="shared" si="57"/>
        <v>-54.238865261353759</v>
      </c>
      <c r="Z148">
        <f t="shared" si="58"/>
        <v>55.043658192603964</v>
      </c>
      <c r="AA148">
        <f t="shared" si="59"/>
        <v>-1.3995844037484637</v>
      </c>
      <c r="AB148">
        <f t="shared" si="60"/>
        <v>65922844.37889754</v>
      </c>
    </row>
    <row r="149" spans="1:28" x14ac:dyDescent="0.3">
      <c r="A149" s="12">
        <f t="shared" si="65"/>
        <v>1.6222222222222185</v>
      </c>
      <c r="C149" s="10">
        <v>2398.7608432769698</v>
      </c>
      <c r="D149" s="12">
        <v>3792.5533771514802</v>
      </c>
      <c r="E149" s="12">
        <v>2660.1998805999701</v>
      </c>
      <c r="G149" s="12">
        <f t="shared" si="61"/>
        <v>7681.3825043705019</v>
      </c>
      <c r="H149" s="12">
        <f t="shared" si="62"/>
        <v>2660.1998805999701</v>
      </c>
      <c r="I149">
        <f t="shared" si="63"/>
        <v>5508.3744545833561</v>
      </c>
      <c r="J149">
        <f t="shared" si="64"/>
        <v>-73.37510300855817</v>
      </c>
      <c r="M149">
        <f t="shared" si="47"/>
        <v>12.991448433026918</v>
      </c>
      <c r="N149">
        <f t="shared" si="48"/>
        <v>-7.6260644885982103</v>
      </c>
      <c r="O149">
        <f t="shared" si="49"/>
        <v>0.20704453540753764</v>
      </c>
      <c r="P149">
        <f t="shared" si="50"/>
        <v>-12.729017512740716</v>
      </c>
      <c r="Q149">
        <f t="shared" si="51"/>
        <v>12.730701248529163</v>
      </c>
      <c r="R149">
        <f t="shared" si="52"/>
        <v>-1.5545322059419522</v>
      </c>
      <c r="S149">
        <f t="shared" si="53"/>
        <v>65921516.660069585</v>
      </c>
      <c r="V149">
        <f t="shared" si="54"/>
        <v>21.431837740000081</v>
      </c>
      <c r="W149">
        <f t="shared" si="55"/>
        <v>-30.743474281240061</v>
      </c>
      <c r="X149">
        <f t="shared" si="56"/>
        <v>9.3781555961142935</v>
      </c>
      <c r="Y149">
        <f t="shared" si="57"/>
        <v>-54.684357726958154</v>
      </c>
      <c r="Z149">
        <f t="shared" si="58"/>
        <v>55.48268903356125</v>
      </c>
      <c r="AA149">
        <f t="shared" si="59"/>
        <v>-1.4009524259388793</v>
      </c>
      <c r="AB149">
        <f t="shared" si="60"/>
        <v>65916020.354392402</v>
      </c>
    </row>
    <row r="150" spans="1:28" x14ac:dyDescent="0.3">
      <c r="A150" s="12">
        <f t="shared" si="65"/>
        <v>1.6333333333333295</v>
      </c>
      <c r="B150" s="1"/>
      <c r="C150" s="10">
        <v>2394.7759151458699</v>
      </c>
      <c r="D150" s="12">
        <v>3777.2368907928399</v>
      </c>
      <c r="E150" s="12">
        <v>2601.5541553497301</v>
      </c>
      <c r="G150" s="12">
        <f t="shared" si="61"/>
        <v>7698.8933063343575</v>
      </c>
      <c r="H150" s="12">
        <f t="shared" si="62"/>
        <v>2601.5541553497301</v>
      </c>
      <c r="I150">
        <f t="shared" si="63"/>
        <v>5538.8243803310206</v>
      </c>
      <c r="J150">
        <f t="shared" si="64"/>
        <v>-74.150889179636494</v>
      </c>
      <c r="M150">
        <f t="shared" si="47"/>
        <v>12.993748927864779</v>
      </c>
      <c r="N150">
        <f t="shared" si="48"/>
        <v>-7.7674980165175516</v>
      </c>
      <c r="O150">
        <f t="shared" si="49"/>
        <v>0.1998095686738513</v>
      </c>
      <c r="P150">
        <f t="shared" si="50"/>
        <v>-12.729707037393624</v>
      </c>
      <c r="Q150">
        <f t="shared" si="51"/>
        <v>12.731275078388746</v>
      </c>
      <c r="R150">
        <f t="shared" si="52"/>
        <v>-1.5551012946009073</v>
      </c>
      <c r="S150">
        <f t="shared" si="53"/>
        <v>65881611.497267291</v>
      </c>
      <c r="V150">
        <f t="shared" si="54"/>
        <v>21.536039468845797</v>
      </c>
      <c r="W150">
        <f t="shared" si="55"/>
        <v>-31.351078255984042</v>
      </c>
      <c r="X150">
        <f t="shared" si="56"/>
        <v>9.3781555961142899</v>
      </c>
      <c r="Y150">
        <f t="shared" si="57"/>
        <v>-55.12985019256255</v>
      </c>
      <c r="Z150">
        <f t="shared" si="58"/>
        <v>55.92182207903565</v>
      </c>
      <c r="AA150">
        <f t="shared" si="59"/>
        <v>-1.4022989654885174</v>
      </c>
      <c r="AB150">
        <f t="shared" si="60"/>
        <v>65874004.572241038</v>
      </c>
    </row>
    <row r="151" spans="1:28" x14ac:dyDescent="0.3">
      <c r="A151" s="12">
        <f t="shared" si="65"/>
        <v>1.6444444444444406</v>
      </c>
      <c r="C151" s="10">
        <v>2394.2347049713098</v>
      </c>
      <c r="D151" s="12">
        <v>3762.5355243682802</v>
      </c>
      <c r="E151" s="12">
        <v>2542.3512458801201</v>
      </c>
      <c r="G151" s="12">
        <f t="shared" si="61"/>
        <v>7715.7008632394236</v>
      </c>
      <c r="H151" s="12">
        <f t="shared" si="62"/>
        <v>2542.3512458801201</v>
      </c>
      <c r="I151">
        <f t="shared" si="63"/>
        <v>5676.2952749746737</v>
      </c>
      <c r="J151">
        <f t="shared" si="64"/>
        <v>-74.243899700382201</v>
      </c>
      <c r="M151">
        <f t="shared" si="47"/>
        <v>12.995969034183377</v>
      </c>
      <c r="N151">
        <f t="shared" si="48"/>
        <v>-7.908939205821925</v>
      </c>
      <c r="O151">
        <f t="shared" si="49"/>
        <v>0.19282710598790545</v>
      </c>
      <c r="P151">
        <f t="shared" si="50"/>
        <v>-12.730352416937226</v>
      </c>
      <c r="Q151">
        <f t="shared" si="51"/>
        <v>12.731812712737456</v>
      </c>
      <c r="R151">
        <f t="shared" si="52"/>
        <v>-1.5556504490725067</v>
      </c>
      <c r="S151">
        <f t="shared" si="53"/>
        <v>65835489.69884795</v>
      </c>
      <c r="V151">
        <f t="shared" si="54"/>
        <v>21.640241197691513</v>
      </c>
      <c r="W151">
        <f t="shared" si="55"/>
        <v>-31.963632147012515</v>
      </c>
      <c r="X151">
        <f t="shared" si="56"/>
        <v>9.3781555961142935</v>
      </c>
      <c r="Y151">
        <f t="shared" si="57"/>
        <v>-55.575342658166946</v>
      </c>
      <c r="Z151">
        <f t="shared" si="58"/>
        <v>56.361054940070098</v>
      </c>
      <c r="AA151">
        <f t="shared" si="59"/>
        <v>-1.4036245197118227</v>
      </c>
      <c r="AB151">
        <f t="shared" si="60"/>
        <v>65825665.946885057</v>
      </c>
    </row>
    <row r="152" spans="1:28" x14ac:dyDescent="0.3">
      <c r="A152" s="12">
        <f t="shared" si="65"/>
        <v>1.6555555555555517</v>
      </c>
      <c r="B152" s="1"/>
      <c r="C152" s="10">
        <v>2393.3969020843501</v>
      </c>
      <c r="D152" s="12">
        <v>3747.5554466247499</v>
      </c>
      <c r="E152" s="12">
        <v>2481.6510677337601</v>
      </c>
      <c r="G152" s="12">
        <f t="shared" si="61"/>
        <v>7732.8270610257805</v>
      </c>
      <c r="H152" s="12">
        <f t="shared" si="62"/>
        <v>2481.6510677337601</v>
      </c>
      <c r="I152">
        <f t="shared" si="63"/>
        <v>5696.9675649874771</v>
      </c>
      <c r="J152">
        <f t="shared" si="64"/>
        <v>-73.919561261339439</v>
      </c>
      <c r="M152">
        <f t="shared" si="47"/>
        <v>12.998111557583242</v>
      </c>
      <c r="N152">
        <f t="shared" si="48"/>
        <v>-8.0503875660101158</v>
      </c>
      <c r="O152">
        <f t="shared" si="49"/>
        <v>0.18608836499884049</v>
      </c>
      <c r="P152">
        <f t="shared" si="50"/>
        <v>-12.730956456727412</v>
      </c>
      <c r="Q152">
        <f t="shared" si="51"/>
        <v>12.732316410719509</v>
      </c>
      <c r="R152">
        <f t="shared" si="52"/>
        <v>-1.5561803696729264</v>
      </c>
      <c r="S152">
        <f t="shared" si="53"/>
        <v>65794372.345569052</v>
      </c>
      <c r="V152">
        <f t="shared" si="54"/>
        <v>21.744442926537229</v>
      </c>
      <c r="W152">
        <f t="shared" si="55"/>
        <v>-32.581135954325482</v>
      </c>
      <c r="X152">
        <f t="shared" si="56"/>
        <v>9.3781555961142899</v>
      </c>
      <c r="Y152">
        <f t="shared" si="57"/>
        <v>-56.020835123771342</v>
      </c>
      <c r="Z152">
        <f t="shared" si="58"/>
        <v>56.800385301067301</v>
      </c>
      <c r="AA152">
        <f t="shared" si="59"/>
        <v>-1.4049295708373128</v>
      </c>
      <c r="AB152">
        <f t="shared" si="60"/>
        <v>65782158.717214525</v>
      </c>
    </row>
    <row r="153" spans="1:28" x14ac:dyDescent="0.3">
      <c r="A153" s="12">
        <f t="shared" si="65"/>
        <v>1.6666666666666627</v>
      </c>
      <c r="C153" s="10">
        <v>2388.19651603698</v>
      </c>
      <c r="D153" s="12">
        <v>3732.2194099426201</v>
      </c>
      <c r="E153" s="12">
        <v>2420.82810401916</v>
      </c>
      <c r="G153" s="12">
        <f t="shared" si="61"/>
        <v>7750.3602141891843</v>
      </c>
      <c r="H153" s="12">
        <f t="shared" si="62"/>
        <v>2420.82810401916</v>
      </c>
      <c r="I153">
        <f t="shared" si="63"/>
        <v>5647.2901163089518</v>
      </c>
      <c r="J153">
        <f t="shared" si="64"/>
        <v>-73.44577299263203</v>
      </c>
      <c r="M153">
        <f t="shared" si="47"/>
        <v>13.000179206083228</v>
      </c>
      <c r="N153">
        <f t="shared" si="48"/>
        <v>-8.191842637751531</v>
      </c>
      <c r="O153">
        <f t="shared" si="49"/>
        <v>0.17958486593226561</v>
      </c>
      <c r="P153">
        <f t="shared" si="50"/>
        <v>-12.731521785519913</v>
      </c>
      <c r="Q153">
        <f t="shared" si="51"/>
        <v>12.732788292406344</v>
      </c>
      <c r="R153">
        <f t="shared" si="52"/>
        <v>-1.5566917319198654</v>
      </c>
      <c r="S153">
        <f t="shared" si="53"/>
        <v>65766878.212210841</v>
      </c>
      <c r="V153">
        <f t="shared" si="54"/>
        <v>21.848644655382945</v>
      </c>
      <c r="W153">
        <f t="shared" si="55"/>
        <v>-33.203589677922942</v>
      </c>
      <c r="X153">
        <f t="shared" si="56"/>
        <v>9.3781555961142953</v>
      </c>
      <c r="Y153">
        <f t="shared" si="57"/>
        <v>-56.466327589375737</v>
      </c>
      <c r="Z153">
        <f t="shared" si="58"/>
        <v>57.239810917014964</v>
      </c>
      <c r="AA153">
        <f t="shared" si="59"/>
        <v>-1.4062145865696996</v>
      </c>
      <c r="AB153">
        <f t="shared" si="60"/>
        <v>65752162.634087585</v>
      </c>
    </row>
    <row r="154" spans="1:28" x14ac:dyDescent="0.3">
      <c r="A154" s="12">
        <f t="shared" si="65"/>
        <v>1.6777777777777738</v>
      </c>
      <c r="B154" s="1"/>
      <c r="C154" s="10">
        <v>2382.5839042663501</v>
      </c>
      <c r="D154" s="12">
        <v>3716.58153533935</v>
      </c>
      <c r="E154" s="12">
        <v>2360.6812953948902</v>
      </c>
      <c r="G154" s="12">
        <f t="shared" si="61"/>
        <v>7768.2384480674764</v>
      </c>
      <c r="H154" s="12">
        <f t="shared" si="62"/>
        <v>2360.6812953948902</v>
      </c>
      <c r="I154">
        <f t="shared" si="63"/>
        <v>5627.5992301839724</v>
      </c>
      <c r="J154">
        <f t="shared" si="64"/>
        <v>-74.858286254606114</v>
      </c>
      <c r="M154">
        <f t="shared" si="47"/>
        <v>13.002174593482476</v>
      </c>
      <c r="N154">
        <f t="shared" si="48"/>
        <v>-8.3333039909239748</v>
      </c>
      <c r="O154">
        <f t="shared" si="49"/>
        <v>0.17330842144054889</v>
      </c>
      <c r="P154">
        <f t="shared" si="50"/>
        <v>-12.73205086644783</v>
      </c>
      <c r="Q154">
        <f t="shared" si="51"/>
        <v>12.733230347196157</v>
      </c>
      <c r="R154">
        <f t="shared" si="52"/>
        <v>-1.5571851874290947</v>
      </c>
      <c r="S154">
        <f t="shared" si="53"/>
        <v>65755919.829509921</v>
      </c>
      <c r="V154">
        <f t="shared" si="54"/>
        <v>21.952846384228661</v>
      </c>
      <c r="W154">
        <f t="shared" si="55"/>
        <v>-33.830993317804896</v>
      </c>
      <c r="X154">
        <f t="shared" si="56"/>
        <v>9.3781555961142899</v>
      </c>
      <c r="Y154">
        <f t="shared" si="57"/>
        <v>-56.911820054980133</v>
      </c>
      <c r="Z154">
        <f t="shared" si="58"/>
        <v>57.679329610835183</v>
      </c>
      <c r="AA154">
        <f t="shared" si="59"/>
        <v>-1.4074800206273146</v>
      </c>
      <c r="AB154">
        <f t="shared" si="60"/>
        <v>65738629.723641299</v>
      </c>
    </row>
    <row r="155" spans="1:28" x14ac:dyDescent="0.3">
      <c r="A155" s="12">
        <f t="shared" si="65"/>
        <v>1.6888888888888849</v>
      </c>
      <c r="C155" s="10">
        <v>2381.5479755401602</v>
      </c>
      <c r="D155" s="12">
        <v>3702.2952556610098</v>
      </c>
      <c r="E155" s="12">
        <v>2300.32324790954</v>
      </c>
      <c r="G155" s="12">
        <f t="shared" si="61"/>
        <v>7784.5714508456604</v>
      </c>
      <c r="H155" s="12">
        <f t="shared" si="62"/>
        <v>2300.32324790954</v>
      </c>
      <c r="I155">
        <f t="shared" si="63"/>
        <v>5744.2666315087154</v>
      </c>
      <c r="J155">
        <f t="shared" si="64"/>
        <v>-75.282523770130084</v>
      </c>
      <c r="M155">
        <f t="shared" ref="M155:M169" si="66">(Q154*COS(R154)*$AJ$3) + M154</f>
        <v>13.004100242609592</v>
      </c>
      <c r="N155">
        <f t="shared" ref="N155:N169" si="67">(Q154*SIN(R154)*$AJ$3) + N154</f>
        <v>-8.4747712227733949</v>
      </c>
      <c r="O155">
        <f t="shared" ref="O155:O169" si="68">((-(0.5*$AJ$7*$AJ$5*(Q154^2)*((PI()*$AJ$8^2)/4)) *COS(R154)) * ($AJ$3/$AJ$6)) + (Q154*COS(R154))</f>
        <v>0.16725112676728685</v>
      </c>
      <c r="P155">
        <f t="shared" ref="P155:P169" si="69">((((PI()* $AJ$8^3 * $AJ$4)/6 * ($AJ$5 - $AJ$9)) - (0.5* $AJ$7 * $AJ$5 * Q154^2) * ((PI() * $AJ$8^2)/4) * SIN(R154)) * ($AJ$3/$AJ$6)) + Q154*SIN(R154)</f>
        <v>-12.73254600732904</v>
      </c>
      <c r="Q155">
        <f t="shared" ref="Q155:Q169" si="70">SQRT(O155^2 + P155^2)</f>
        <v>12.733644441720351</v>
      </c>
      <c r="R155">
        <f t="shared" ref="R155:R169" si="71">ATAN(P155/O155)</f>
        <v>-1.5576613647768782</v>
      </c>
      <c r="S155">
        <f t="shared" ref="S155:S169" si="72">(G155-M155)^2 + (H155-N155)^2</f>
        <v>65727807.378108613</v>
      </c>
      <c r="V155">
        <f t="shared" ref="V155:V169" si="73">(Z154*COS(AA154)*$AJ$3) + V154</f>
        <v>22.057048113074377</v>
      </c>
      <c r="W155">
        <f t="shared" ref="W155:W169" si="74">(Z154*SIN(AA154)*$AJ$3) + W154</f>
        <v>-34.463346873971339</v>
      </c>
      <c r="X155">
        <f t="shared" ref="X155:X169" si="75">((-(0.5*AG155*$AJ$5*(Z154^2)*((PI()*$AJ$8^2)/4)) *COS(AA154)) * ($AJ$3/$AJ$6)) + (Z154*COS(AA154))</f>
        <v>9.3781555961142899</v>
      </c>
      <c r="Y155">
        <f t="shared" ref="Y155:Y169" si="76">((((PI()* $AJ$8^3 * $AJ$4)/6 * ($AJ$5 - $AJ$9)) - (0.5* AH155 * $AJ$5 * Z154^2) * ((PI() * $AJ$8^2)/4) * SIN(AA154)) * ($AJ$3/$AJ$6)) + Z154*SIN(AA154)</f>
        <v>-57.357312520584529</v>
      </c>
      <c r="Z155">
        <f t="shared" ref="Z155:Z169" si="77">SQRT(X155^2 + Y155^2)</f>
        <v>58.118939270851563</v>
      </c>
      <c r="AA155">
        <f t="shared" ref="AA155:AA169" si="78">ATAN(Y155/X155)</f>
        <v>-1.4087263132560885</v>
      </c>
      <c r="AB155">
        <f t="shared" ref="AB155:AB169" si="79">(G155-V155)^2 + (H155-W155)^2</f>
        <v>65707858.295811623</v>
      </c>
    </row>
    <row r="156" spans="1:28" x14ac:dyDescent="0.3">
      <c r="A156" s="12">
        <f t="shared" si="65"/>
        <v>1.699999999999996</v>
      </c>
      <c r="B156" s="1"/>
      <c r="C156" s="10">
        <v>2381.5303325652999</v>
      </c>
      <c r="D156" s="12">
        <v>3688.1122112274102</v>
      </c>
      <c r="E156" s="12">
        <v>2238.5921478271398</v>
      </c>
      <c r="G156" s="12">
        <f t="shared" si="61"/>
        <v>7800.7864283872432</v>
      </c>
      <c r="H156" s="12">
        <f t="shared" si="62"/>
        <v>2238.5921478271398</v>
      </c>
      <c r="I156">
        <f t="shared" si="63"/>
        <v>5773.5175676041272</v>
      </c>
      <c r="J156">
        <f t="shared" si="64"/>
        <v>-74.79060702428896</v>
      </c>
      <c r="M156">
        <f t="shared" si="66"/>
        <v>13.005958588462562</v>
      </c>
      <c r="N156">
        <f t="shared" si="67"/>
        <v>-8.6162439561881623</v>
      </c>
      <c r="O156">
        <f t="shared" si="68"/>
        <v>0.16140535021877853</v>
      </c>
      <c r="P156">
        <f t="shared" si="69"/>
        <v>-12.733009370343222</v>
      </c>
      <c r="Q156">
        <f t="shared" si="70"/>
        <v>12.734032327284533</v>
      </c>
      <c r="R156">
        <f t="shared" si="71"/>
        <v>-1.5581208703297196</v>
      </c>
      <c r="S156">
        <f t="shared" si="72"/>
        <v>65699470.201880723</v>
      </c>
      <c r="V156">
        <f t="shared" si="73"/>
        <v>22.161249841920093</v>
      </c>
      <c r="W156">
        <f t="shared" si="74"/>
        <v>-35.100650346422277</v>
      </c>
      <c r="X156">
        <f t="shared" si="75"/>
        <v>9.3781555961142917</v>
      </c>
      <c r="Y156">
        <f t="shared" si="76"/>
        <v>-57.802804986188917</v>
      </c>
      <c r="Z156">
        <f t="shared" si="77"/>
        <v>58.558637848367987</v>
      </c>
      <c r="AA156">
        <f t="shared" si="78"/>
        <v>-1.4099538917212515</v>
      </c>
      <c r="AB156">
        <f t="shared" si="79"/>
        <v>65676688.608765587</v>
      </c>
    </row>
    <row r="157" spans="1:28" x14ac:dyDescent="0.3">
      <c r="A157" s="12">
        <f t="shared" si="65"/>
        <v>1.711111111111107</v>
      </c>
      <c r="C157" s="10">
        <v>2376.9438743591299</v>
      </c>
      <c r="D157" s="12">
        <v>3673.3915328979401</v>
      </c>
      <c r="E157" s="12">
        <v>2176.6889095306301</v>
      </c>
      <c r="G157" s="12">
        <f t="shared" si="61"/>
        <v>7817.6160639162526</v>
      </c>
      <c r="H157" s="12">
        <f t="shared" si="62"/>
        <v>2176.6889095306301</v>
      </c>
      <c r="I157">
        <f t="shared" si="63"/>
        <v>5666.898894139902</v>
      </c>
      <c r="J157">
        <f t="shared" si="64"/>
        <v>-75.387326988243132</v>
      </c>
      <c r="M157">
        <f t="shared" si="66"/>
        <v>13.007751981242771</v>
      </c>
      <c r="N157">
        <f t="shared" si="67"/>
        <v>-8.7577218380808652</v>
      </c>
      <c r="O157">
        <f t="shared" si="68"/>
        <v>0.15576372393525767</v>
      </c>
      <c r="P157">
        <f t="shared" si="69"/>
        <v>-12.73344298111606</v>
      </c>
      <c r="Q157">
        <f t="shared" si="70"/>
        <v>12.734395646870253</v>
      </c>
      <c r="R157">
        <f t="shared" si="71"/>
        <v>-1.5585642890428155</v>
      </c>
      <c r="S157">
        <f t="shared" si="72"/>
        <v>65688087.881285883</v>
      </c>
      <c r="V157">
        <f t="shared" si="73"/>
        <v>22.265451570765808</v>
      </c>
      <c r="W157">
        <f t="shared" si="74"/>
        <v>-35.742903735157711</v>
      </c>
      <c r="X157">
        <f t="shared" si="75"/>
        <v>9.3781555961142953</v>
      </c>
      <c r="Y157">
        <f t="shared" si="76"/>
        <v>-58.248297451793306</v>
      </c>
      <c r="Z157">
        <f t="shared" si="77"/>
        <v>58.998423355353495</v>
      </c>
      <c r="AA157">
        <f t="shared" si="78"/>
        <v>-1.4111631707778636</v>
      </c>
      <c r="AB157">
        <f t="shared" si="79"/>
        <v>65662345.697745703</v>
      </c>
    </row>
    <row r="158" spans="1:28" x14ac:dyDescent="0.3">
      <c r="A158" s="12">
        <f t="shared" si="65"/>
        <v>1.7222222222222181</v>
      </c>
      <c r="B158" s="1"/>
      <c r="C158" s="10">
        <v>2370.69969177246</v>
      </c>
      <c r="D158" s="12">
        <v>3659.4969749450602</v>
      </c>
      <c r="E158" s="12">
        <v>2115.7600879669099</v>
      </c>
      <c r="G158" s="12">
        <f t="shared" si="61"/>
        <v>7833.5012249767697</v>
      </c>
      <c r="H158" s="12">
        <f t="shared" si="62"/>
        <v>2115.7600879669099</v>
      </c>
      <c r="I158">
        <f t="shared" si="63"/>
        <v>5685.0318232881846</v>
      </c>
      <c r="J158">
        <f t="shared" si="64"/>
        <v>-76.772908044106586</v>
      </c>
      <c r="M158">
        <f t="shared" si="66"/>
        <v>13.009482689286497</v>
      </c>
      <c r="N158">
        <f t="shared" si="67"/>
        <v>-8.8992045378710429</v>
      </c>
      <c r="O158">
        <f t="shared" si="68"/>
        <v>0.15031913495452026</v>
      </c>
      <c r="P158">
        <f t="shared" si="69"/>
        <v>-12.733848737245991</v>
      </c>
      <c r="Q158">
        <f t="shared" si="70"/>
        <v>12.734735941722342</v>
      </c>
      <c r="R158">
        <f t="shared" si="71"/>
        <v>-1.5589921852285227</v>
      </c>
      <c r="S158">
        <f t="shared" si="72"/>
        <v>65674268.200413629</v>
      </c>
      <c r="V158">
        <f t="shared" si="73"/>
        <v>22.369653299611524</v>
      </c>
      <c r="W158">
        <f t="shared" si="74"/>
        <v>-36.390107040177639</v>
      </c>
      <c r="X158">
        <f t="shared" si="75"/>
        <v>9.3781555961142988</v>
      </c>
      <c r="Y158">
        <f t="shared" si="76"/>
        <v>-58.693789917397702</v>
      </c>
      <c r="Z158">
        <f t="shared" si="77"/>
        <v>59.438293862227795</v>
      </c>
      <c r="AA158">
        <f t="shared" si="78"/>
        <v>-1.41235455312122</v>
      </c>
      <c r="AB158">
        <f t="shared" si="79"/>
        <v>65645526.891920708</v>
      </c>
    </row>
    <row r="159" spans="1:28" x14ac:dyDescent="0.3">
      <c r="A159" s="12">
        <f t="shared" si="65"/>
        <v>1.7333333333333292</v>
      </c>
      <c r="C159" s="10">
        <v>2369.5362091064399</v>
      </c>
      <c r="D159" s="12">
        <v>3646.8548297881998</v>
      </c>
      <c r="E159" s="12">
        <v>2054.2688369750899</v>
      </c>
      <c r="G159" s="12">
        <f t="shared" si="61"/>
        <v>7847.9545463885179</v>
      </c>
      <c r="H159" s="12">
        <f t="shared" si="62"/>
        <v>2054.2688369750899</v>
      </c>
      <c r="I159">
        <f t="shared" si="63"/>
        <v>5806.6387725510876</v>
      </c>
      <c r="J159">
        <f t="shared" si="64"/>
        <v>-76.415878912020986</v>
      </c>
      <c r="M159">
        <f t="shared" si="66"/>
        <v>13.011152901897102</v>
      </c>
      <c r="N159">
        <f t="shared" si="67"/>
        <v>-9.0406917460626648</v>
      </c>
      <c r="O159">
        <f t="shared" si="68"/>
        <v>0.14506471656059844</v>
      </c>
      <c r="P159">
        <f t="shared" si="69"/>
        <v>-12.734228416306875</v>
      </c>
      <c r="Q159">
        <f t="shared" si="70"/>
        <v>12.735054657545382</v>
      </c>
      <c r="R159">
        <f t="shared" si="71"/>
        <v>-1.5594051032960832</v>
      </c>
      <c r="S159">
        <f t="shared" si="72"/>
        <v>65643584.190451153</v>
      </c>
      <c r="V159">
        <f t="shared" si="73"/>
        <v>22.47385502845724</v>
      </c>
      <c r="W159">
        <f t="shared" si="74"/>
        <v>-37.042260261482056</v>
      </c>
      <c r="X159">
        <f t="shared" si="75"/>
        <v>9.3781555961142971</v>
      </c>
      <c r="Y159">
        <f t="shared" si="76"/>
        <v>-59.139282383002097</v>
      </c>
      <c r="Z159">
        <f t="shared" si="77"/>
        <v>59.878247495742492</v>
      </c>
      <c r="AA159">
        <f t="shared" si="78"/>
        <v>-1.4135284298181185</v>
      </c>
      <c r="AB159">
        <f t="shared" si="79"/>
        <v>65611730.156273969</v>
      </c>
    </row>
    <row r="160" spans="1:28" x14ac:dyDescent="0.3">
      <c r="A160" s="12">
        <f t="shared" si="65"/>
        <v>1.7444444444444402</v>
      </c>
      <c r="B160" s="1"/>
      <c r="C160" s="10">
        <v>2370.5044269561699</v>
      </c>
      <c r="D160" s="12">
        <v>3633.6001873016298</v>
      </c>
      <c r="E160" s="12">
        <v>1991.5554523467999</v>
      </c>
      <c r="G160" s="12">
        <f t="shared" si="61"/>
        <v>7863.1081145274056</v>
      </c>
      <c r="H160" s="12">
        <f t="shared" si="62"/>
        <v>1991.5554523467999</v>
      </c>
      <c r="I160">
        <f t="shared" si="63"/>
        <v>5912.5327720436817</v>
      </c>
      <c r="J160">
        <f t="shared" si="64"/>
        <v>-75.621104834376894</v>
      </c>
      <c r="M160">
        <f t="shared" si="66"/>
        <v>13.012764732081109</v>
      </c>
      <c r="N160">
        <f t="shared" si="67"/>
        <v>-9.1821831729105181</v>
      </c>
      <c r="O160">
        <f t="shared" si="68"/>
        <v>0.13999383991007244</v>
      </c>
      <c r="P160">
        <f t="shared" si="69"/>
        <v>-12.734583683358043</v>
      </c>
      <c r="Q160">
        <f t="shared" si="70"/>
        <v>12.735353150331626</v>
      </c>
      <c r="R160">
        <f t="shared" si="71"/>
        <v>-1.5598035684637874</v>
      </c>
      <c r="S160">
        <f t="shared" si="72"/>
        <v>65626948.087063171</v>
      </c>
      <c r="V160">
        <f t="shared" si="73"/>
        <v>22.578056757302956</v>
      </c>
      <c r="W160">
        <f t="shared" si="74"/>
        <v>-37.699363399070968</v>
      </c>
      <c r="X160">
        <f t="shared" si="75"/>
        <v>9.3781555961143006</v>
      </c>
      <c r="Y160">
        <f t="shared" si="76"/>
        <v>-59.584774848606493</v>
      </c>
      <c r="Z160">
        <f t="shared" si="77"/>
        <v>60.318282436953218</v>
      </c>
      <c r="AA160">
        <f t="shared" si="78"/>
        <v>-1.414685180719921</v>
      </c>
      <c r="AB160">
        <f t="shared" si="79"/>
        <v>65591786.694024257</v>
      </c>
    </row>
    <row r="161" spans="1:28" x14ac:dyDescent="0.3">
      <c r="A161" s="12">
        <f t="shared" si="65"/>
        <v>1.7555555555555513</v>
      </c>
      <c r="C161" s="10">
        <v>2367.3394203185999</v>
      </c>
      <c r="D161" s="12">
        <v>3619.3303585052399</v>
      </c>
      <c r="E161" s="12">
        <v>1927.91855335235</v>
      </c>
      <c r="G161" s="12">
        <f t="shared" si="61"/>
        <v>7879.4223095889101</v>
      </c>
      <c r="H161" s="12">
        <f t="shared" si="62"/>
        <v>1927.91855335235</v>
      </c>
      <c r="I161">
        <f t="shared" si="63"/>
        <v>5832.1071241038562</v>
      </c>
      <c r="J161">
        <f t="shared" si="64"/>
        <v>-76.625505161988229</v>
      </c>
      <c r="M161">
        <f t="shared" si="66"/>
        <v>13.014320219191221</v>
      </c>
      <c r="N161">
        <f t="shared" si="67"/>
        <v>-9.3236785471700525</v>
      </c>
      <c r="O161">
        <f t="shared" si="68"/>
        <v>0.13510010592869159</v>
      </c>
      <c r="P161">
        <f t="shared" si="69"/>
        <v>-12.734916097991368</v>
      </c>
      <c r="Q161">
        <f t="shared" si="70"/>
        <v>12.735632691841486</v>
      </c>
      <c r="R161">
        <f t="shared" si="71"/>
        <v>-1.5601880874447016</v>
      </c>
      <c r="S161">
        <f t="shared" si="72"/>
        <v>65633282.120274775</v>
      </c>
      <c r="V161">
        <f t="shared" si="73"/>
        <v>22.682258486148672</v>
      </c>
      <c r="W161">
        <f t="shared" si="74"/>
        <v>-38.361416452944376</v>
      </c>
      <c r="X161">
        <f t="shared" si="75"/>
        <v>9.3781555961143042</v>
      </c>
      <c r="Y161">
        <f t="shared" si="76"/>
        <v>-60.030267314210889</v>
      </c>
      <c r="Z161">
        <f t="shared" si="77"/>
        <v>60.758396919278134</v>
      </c>
      <c r="AA161">
        <f t="shared" si="78"/>
        <v>-1.4158251748582915</v>
      </c>
      <c r="AB161">
        <f t="shared" si="79"/>
        <v>65594621.150259733</v>
      </c>
    </row>
    <row r="162" spans="1:28" x14ac:dyDescent="0.3">
      <c r="A162" s="12">
        <f t="shared" si="65"/>
        <v>1.7666666666666624</v>
      </c>
      <c r="B162" s="1"/>
      <c r="C162" s="10">
        <v>2359.5703125</v>
      </c>
      <c r="D162" s="12">
        <v>3606.21924400329</v>
      </c>
      <c r="E162" s="12">
        <v>1864.8748397827101</v>
      </c>
      <c r="G162" s="12">
        <f t="shared" si="61"/>
        <v>7894.4117872140805</v>
      </c>
      <c r="H162" s="12">
        <f t="shared" si="62"/>
        <v>1864.8748397827101</v>
      </c>
      <c r="I162">
        <f t="shared" si="63"/>
        <v>5760.1668676370109</v>
      </c>
      <c r="J162">
        <f t="shared" si="64"/>
        <v>-78.463491429865599</v>
      </c>
      <c r="M162">
        <f t="shared" si="66"/>
        <v>13.015821331479318</v>
      </c>
      <c r="N162">
        <f t="shared" si="67"/>
        <v>-9.465177614925512</v>
      </c>
      <c r="O162">
        <f t="shared" si="68"/>
        <v>0.13037733747092919</v>
      </c>
      <c r="P162">
        <f t="shared" si="69"/>
        <v>-12.735227120943259</v>
      </c>
      <c r="Q162">
        <f t="shared" si="70"/>
        <v>12.735894474756563</v>
      </c>
      <c r="R162">
        <f t="shared" si="71"/>
        <v>-1.5605591491070243</v>
      </c>
      <c r="S162">
        <f t="shared" si="72"/>
        <v>65629552.871848717</v>
      </c>
      <c r="V162">
        <f t="shared" si="73"/>
        <v>22.786460214994388</v>
      </c>
      <c r="W162">
        <f t="shared" si="74"/>
        <v>-39.028419423102271</v>
      </c>
      <c r="X162">
        <f t="shared" si="75"/>
        <v>9.3781555961143095</v>
      </c>
      <c r="Y162">
        <f t="shared" si="76"/>
        <v>-60.475759779815284</v>
      </c>
      <c r="Z162">
        <f t="shared" si="77"/>
        <v>61.198589226638667</v>
      </c>
      <c r="AA162">
        <f t="shared" si="78"/>
        <v>-1.4169487708244446</v>
      </c>
      <c r="AB162">
        <f t="shared" si="79"/>
        <v>65587332.909067981</v>
      </c>
    </row>
    <row r="163" spans="1:28" x14ac:dyDescent="0.3">
      <c r="A163" s="12">
        <f t="shared" si="65"/>
        <v>1.7777777777777735</v>
      </c>
      <c r="C163" s="10">
        <v>2357.3959350585901</v>
      </c>
      <c r="D163" s="12">
        <v>3595.0233459472602</v>
      </c>
      <c r="E163" s="12">
        <v>1802.1659851074201</v>
      </c>
      <c r="G163" s="12">
        <f t="shared" si="61"/>
        <v>7907.211665010861</v>
      </c>
      <c r="H163" s="12">
        <f t="shared" si="62"/>
        <v>1802.1659851074201</v>
      </c>
      <c r="I163">
        <f t="shared" si="63"/>
        <v>5830.750240694917</v>
      </c>
      <c r="J163">
        <f t="shared" si="64"/>
        <v>-77.899360161821846</v>
      </c>
      <c r="M163">
        <f t="shared" si="66"/>
        <v>13.017269968562328</v>
      </c>
      <c r="N163">
        <f t="shared" si="67"/>
        <v>-9.6066801384915479</v>
      </c>
      <c r="O163">
        <f t="shared" si="68"/>
        <v>0.12581957173526076</v>
      </c>
      <c r="P163">
        <f t="shared" si="69"/>
        <v>-12.735518120297904</v>
      </c>
      <c r="Q163">
        <f t="shared" si="70"/>
        <v>12.736139617524138</v>
      </c>
      <c r="R163">
        <f t="shared" si="71"/>
        <v>-1.5609172251100951</v>
      </c>
      <c r="S163">
        <f t="shared" si="72"/>
        <v>65600825.33724951</v>
      </c>
      <c r="V163">
        <f t="shared" si="73"/>
        <v>22.890661943840104</v>
      </c>
      <c r="W163">
        <f t="shared" si="74"/>
        <v>-39.700372309544662</v>
      </c>
      <c r="X163">
        <f t="shared" si="75"/>
        <v>9.3781555961143095</v>
      </c>
      <c r="Y163">
        <f t="shared" si="76"/>
        <v>-60.92125224541968</v>
      </c>
      <c r="Z163">
        <f t="shared" si="77"/>
        <v>61.63885769167841</v>
      </c>
      <c r="AA163">
        <f t="shared" si="78"/>
        <v>-1.4180563171326919</v>
      </c>
      <c r="AB163">
        <f t="shared" si="79"/>
        <v>65554989.357988194</v>
      </c>
    </row>
    <row r="164" spans="1:28" x14ac:dyDescent="0.3">
      <c r="A164" s="12">
        <f t="shared" si="65"/>
        <v>1.7888888888888845</v>
      </c>
      <c r="B164" s="1"/>
      <c r="C164" s="10">
        <v>2358.7344169616599</v>
      </c>
      <c r="D164" s="12">
        <v>3583.1441402435298</v>
      </c>
      <c r="E164" s="12">
        <v>1738.81936073303</v>
      </c>
      <c r="G164" s="12">
        <f t="shared" si="61"/>
        <v>7920.7927444892221</v>
      </c>
      <c r="H164" s="12">
        <f t="shared" si="62"/>
        <v>1738.81936073303</v>
      </c>
      <c r="I164">
        <f t="shared" si="63"/>
        <v>5950.0391776188826</v>
      </c>
      <c r="J164">
        <f t="shared" si="64"/>
        <v>-77.249954864099806</v>
      </c>
      <c r="M164">
        <f t="shared" si="66"/>
        <v>13.01866796380383</v>
      </c>
      <c r="N164">
        <f t="shared" si="67"/>
        <v>-9.748185895383747</v>
      </c>
      <c r="O164">
        <f t="shared" si="68"/>
        <v>0.12142105292791559</v>
      </c>
      <c r="P164">
        <f t="shared" si="69"/>
        <v>-12.73579037730649</v>
      </c>
      <c r="Q164">
        <f t="shared" si="70"/>
        <v>12.736369168911001</v>
      </c>
      <c r="R164">
        <f t="shared" si="71"/>
        <v>-1.5612627705170221</v>
      </c>
      <c r="S164">
        <f t="shared" si="72"/>
        <v>65590379.310489543</v>
      </c>
      <c r="V164">
        <f t="shared" si="73"/>
        <v>22.99486367268582</v>
      </c>
      <c r="W164">
        <f t="shared" si="74"/>
        <v>-40.377275112271548</v>
      </c>
      <c r="X164">
        <f t="shared" si="75"/>
        <v>9.3781555961143077</v>
      </c>
      <c r="Y164">
        <f t="shared" si="76"/>
        <v>-61.366744711024076</v>
      </c>
      <c r="Z164">
        <f t="shared" si="77"/>
        <v>62.079200694056389</v>
      </c>
      <c r="AA164">
        <f t="shared" si="78"/>
        <v>-1.4191481525690337</v>
      </c>
      <c r="AB164">
        <f t="shared" si="79"/>
        <v>65540752.035233408</v>
      </c>
    </row>
    <row r="165" spans="1:28" x14ac:dyDescent="0.3">
      <c r="A165" s="12">
        <f t="shared" si="65"/>
        <v>1.7999999999999956</v>
      </c>
      <c r="C165" s="10">
        <v>2357.2772026061998</v>
      </c>
      <c r="D165" s="12">
        <v>3570.3818321228</v>
      </c>
      <c r="E165" s="12">
        <v>1674.3379831314001</v>
      </c>
      <c r="G165" s="12">
        <f t="shared" si="61"/>
        <v>7935.3834440054807</v>
      </c>
      <c r="H165" s="12">
        <f t="shared" si="62"/>
        <v>1674.3379831314001</v>
      </c>
      <c r="I165">
        <f t="shared" si="63"/>
        <v>5986.1059412870627</v>
      </c>
      <c r="J165">
        <f t="shared" si="64"/>
        <v>-75.562624400219292</v>
      </c>
      <c r="M165">
        <f t="shared" si="66"/>
        <v>13.020017086614141</v>
      </c>
      <c r="N165">
        <f t="shared" si="67"/>
        <v>-9.8896946773538197</v>
      </c>
      <c r="O165">
        <f t="shared" si="68"/>
        <v>0.11717622516803609</v>
      </c>
      <c r="P165">
        <f t="shared" si="69"/>
        <v>-12.736045091845746</v>
      </c>
      <c r="Q165">
        <f t="shared" si="70"/>
        <v>12.736584112283511</v>
      </c>
      <c r="R165">
        <f t="shared" si="71"/>
        <v>-1.5615962243848556</v>
      </c>
      <c r="S165">
        <f t="shared" si="72"/>
        <v>65600465.138878718</v>
      </c>
      <c r="V165">
        <f t="shared" si="73"/>
        <v>23.099065401531536</v>
      </c>
      <c r="W165">
        <f t="shared" si="74"/>
        <v>-41.059127831282929</v>
      </c>
      <c r="X165">
        <f t="shared" si="75"/>
        <v>9.378155596114313</v>
      </c>
      <c r="Y165">
        <f t="shared" si="76"/>
        <v>-61.812237176628464</v>
      </c>
      <c r="Z165">
        <f t="shared" si="77"/>
        <v>62.519616658811174</v>
      </c>
      <c r="AA165">
        <f t="shared" si="78"/>
        <v>-1.4202246065255031</v>
      </c>
      <c r="AB165">
        <f t="shared" si="79"/>
        <v>65546831.336199209</v>
      </c>
    </row>
    <row r="166" spans="1:28" x14ac:dyDescent="0.3">
      <c r="A166" s="12">
        <f t="shared" si="65"/>
        <v>1.8111111111111067</v>
      </c>
      <c r="B166" s="1"/>
      <c r="C166" s="10">
        <v>2349.3404865264802</v>
      </c>
      <c r="D166" s="12">
        <v>3555.8769226074201</v>
      </c>
      <c r="E166" s="12">
        <v>1609.9261045455901</v>
      </c>
      <c r="G166" s="12">
        <f t="shared" si="61"/>
        <v>7951.9663986127025</v>
      </c>
      <c r="H166" s="12">
        <f t="shared" si="62"/>
        <v>1609.9261045455901</v>
      </c>
      <c r="I166">
        <f t="shared" si="63"/>
        <v>5833.0184352510914</v>
      </c>
      <c r="J166">
        <f t="shared" si="64"/>
        <v>-79.754725851202309</v>
      </c>
      <c r="M166">
        <f t="shared" si="66"/>
        <v>13.021319044671564</v>
      </c>
      <c r="N166">
        <f t="shared" si="67"/>
        <v>-10.031206289485439</v>
      </c>
      <c r="O166">
        <f t="shared" si="68"/>
        <v>0.11307972562721229</v>
      </c>
      <c r="P166">
        <f t="shared" si="69"/>
        <v>-12.736283387537714</v>
      </c>
      <c r="Q166">
        <f t="shared" si="70"/>
        <v>12.736785369629853</v>
      </c>
      <c r="R166">
        <f t="shared" si="71"/>
        <v>-1.5619180103331902</v>
      </c>
      <c r="S166">
        <f t="shared" si="72"/>
        <v>65651110.665325463</v>
      </c>
      <c r="V166">
        <f t="shared" si="73"/>
        <v>23.203267130377252</v>
      </c>
      <c r="W166">
        <f t="shared" si="74"/>
        <v>-41.745930466578798</v>
      </c>
      <c r="X166">
        <f t="shared" si="75"/>
        <v>9.3781555961143077</v>
      </c>
      <c r="Y166">
        <f t="shared" si="76"/>
        <v>-62.257729642232853</v>
      </c>
      <c r="Z166">
        <f t="shared" si="77"/>
        <v>62.960104054792424</v>
      </c>
      <c r="AA166">
        <f t="shared" si="78"/>
        <v>-1.4212859993209279</v>
      </c>
      <c r="AB166">
        <f t="shared" si="79"/>
        <v>65593305.306394659</v>
      </c>
    </row>
    <row r="167" spans="1:28" x14ac:dyDescent="0.3">
      <c r="A167" s="12">
        <f t="shared" si="65"/>
        <v>1.8222222222222177</v>
      </c>
      <c r="C167" s="10">
        <v>2345.8321571350002</v>
      </c>
      <c r="D167" s="12">
        <v>3545.79396247863</v>
      </c>
      <c r="E167" s="12">
        <v>1546.1481809616</v>
      </c>
      <c r="G167" s="12">
        <f t="shared" si="61"/>
        <v>7963.4938934891688</v>
      </c>
      <c r="H167" s="12">
        <f t="shared" si="62"/>
        <v>1546.1481809616</v>
      </c>
      <c r="I167">
        <f t="shared" si="63"/>
        <v>5872.676127583125</v>
      </c>
      <c r="J167">
        <f t="shared" si="64"/>
        <v>-79.367411222166936</v>
      </c>
      <c r="M167">
        <f t="shared" si="66"/>
        <v>13.022575486067423</v>
      </c>
      <c r="N167">
        <f t="shared" si="67"/>
        <v>-10.17272054934697</v>
      </c>
      <c r="O167">
        <f t="shared" si="68"/>
        <v>0.1091263778964995</v>
      </c>
      <c r="P167">
        <f t="shared" si="69"/>
        <v>-12.736506316551409</v>
      </c>
      <c r="Q167">
        <f t="shared" si="70"/>
        <v>12.736973805339586</v>
      </c>
      <c r="R167">
        <f t="shared" si="71"/>
        <v>-1.5622285370920375</v>
      </c>
      <c r="S167">
        <f t="shared" si="72"/>
        <v>65632128.92686981</v>
      </c>
      <c r="V167">
        <f t="shared" si="73"/>
        <v>23.307468859222968</v>
      </c>
      <c r="W167">
        <f t="shared" si="74"/>
        <v>-42.437683018159163</v>
      </c>
      <c r="X167">
        <f t="shared" si="75"/>
        <v>9.3781555961143095</v>
      </c>
      <c r="Y167">
        <f t="shared" si="76"/>
        <v>-62.703222107837249</v>
      </c>
      <c r="Z167">
        <f t="shared" si="77"/>
        <v>63.400661393156618</v>
      </c>
      <c r="AA167">
        <f t="shared" si="78"/>
        <v>-1.4223326425087492</v>
      </c>
      <c r="AB167">
        <f t="shared" si="79"/>
        <v>65570165.505113997</v>
      </c>
    </row>
    <row r="168" spans="1:28" x14ac:dyDescent="0.3">
      <c r="A168" s="12">
        <f t="shared" si="65"/>
        <v>1.8333333333333288</v>
      </c>
      <c r="B168" s="1"/>
      <c r="C168" s="10">
        <v>2347.3046302795401</v>
      </c>
      <c r="D168" s="12">
        <v>3535.2630138397199</v>
      </c>
      <c r="E168" s="12">
        <v>1482.0165634155201</v>
      </c>
      <c r="G168" s="12">
        <f t="shared" si="61"/>
        <v>7975.5335579258799</v>
      </c>
      <c r="H168" s="12">
        <f t="shared" si="62"/>
        <v>1482.0165634155201</v>
      </c>
      <c r="I168">
        <f t="shared" si="63"/>
        <v>5936.5349133303062</v>
      </c>
      <c r="J168">
        <f t="shared" si="64"/>
        <v>-79.365797019378419</v>
      </c>
      <c r="M168">
        <f t="shared" si="66"/>
        <v>13.023788001377383</v>
      </c>
      <c r="N168">
        <f t="shared" si="67"/>
        <v>-10.314237286197541</v>
      </c>
      <c r="O168">
        <f t="shared" si="68"/>
        <v>0.10531118557415842</v>
      </c>
      <c r="P168">
        <f t="shared" si="69"/>
        <v>-12.73671486410578</v>
      </c>
      <c r="Q168">
        <f t="shared" si="70"/>
        <v>12.737150229754699</v>
      </c>
      <c r="R168">
        <f t="shared" si="71"/>
        <v>-1.5625281990297748</v>
      </c>
      <c r="S168">
        <f t="shared" si="72"/>
        <v>65628613.05486618</v>
      </c>
      <c r="V168">
        <f t="shared" si="73"/>
        <v>23.411670588068684</v>
      </c>
      <c r="W168">
        <f t="shared" si="74"/>
        <v>-43.134385486024023</v>
      </c>
      <c r="X168">
        <f t="shared" si="75"/>
        <v>9.3781555961143077</v>
      </c>
      <c r="Y168">
        <f t="shared" si="76"/>
        <v>-63.148714573441644</v>
      </c>
      <c r="Z168">
        <f t="shared" si="77"/>
        <v>63.841287225924034</v>
      </c>
      <c r="AA168">
        <f t="shared" si="78"/>
        <v>-1.4233648391724918</v>
      </c>
      <c r="AB168">
        <f t="shared" si="79"/>
        <v>65562327.928012349</v>
      </c>
    </row>
    <row r="169" spans="1:28" x14ac:dyDescent="0.3">
      <c r="A169" s="12">
        <f t="shared" si="65"/>
        <v>1.8444444444444399</v>
      </c>
      <c r="C169" s="10">
        <v>2346.5154647827098</v>
      </c>
      <c r="D169" s="12">
        <v>3524.61595535278</v>
      </c>
      <c r="E169" s="12">
        <v>1417.1879291534401</v>
      </c>
      <c r="G169" s="12">
        <f t="shared" si="61"/>
        <v>7987.7059666818359</v>
      </c>
      <c r="H169" s="12">
        <f t="shared" si="62"/>
        <v>1417.1879291534401</v>
      </c>
      <c r="I169">
        <f t="shared" si="63"/>
        <v>5919.3655242379937</v>
      </c>
      <c r="J169">
        <f t="shared" si="64"/>
        <v>-78.452790570210084</v>
      </c>
      <c r="M169">
        <f t="shared" si="66"/>
        <v>13.024958125661541</v>
      </c>
      <c r="N169">
        <f t="shared" si="67"/>
        <v>-10.455756340243161</v>
      </c>
      <c r="O169">
        <f t="shared" si="68"/>
        <v>0.10162932606743592</v>
      </c>
      <c r="P169">
        <f t="shared" si="69"/>
        <v>-12.736909952692239</v>
      </c>
      <c r="Q169">
        <f t="shared" si="70"/>
        <v>12.737315402505644</v>
      </c>
      <c r="R169">
        <f t="shared" si="71"/>
        <v>-1.5628173766619395</v>
      </c>
      <c r="S169">
        <f t="shared" si="72"/>
        <v>65633703.680956513</v>
      </c>
      <c r="V169">
        <f t="shared" si="73"/>
        <v>23.5158723169144</v>
      </c>
      <c r="W169">
        <f t="shared" si="74"/>
        <v>-43.836037870173371</v>
      </c>
      <c r="X169">
        <f t="shared" si="75"/>
        <v>9.3781555961143148</v>
      </c>
      <c r="Y169">
        <f t="shared" si="76"/>
        <v>-63.59420703904604</v>
      </c>
      <c r="Z169">
        <f t="shared" si="77"/>
        <v>64.281980144594044</v>
      </c>
      <c r="AA169">
        <f t="shared" si="78"/>
        <v>-1.424382884209459</v>
      </c>
      <c r="AB169">
        <f t="shared" si="79"/>
        <v>65562914.891397759</v>
      </c>
    </row>
    <row r="170" spans="1:28" x14ac:dyDescent="0.3">
      <c r="A170" s="12">
        <f t="shared" si="65"/>
        <v>1.855555555555551</v>
      </c>
      <c r="C170" s="10">
        <v>2338.9437675476001</v>
      </c>
      <c r="D170" s="12">
        <v>3513.10009956359</v>
      </c>
      <c r="E170" s="12">
        <v>1352.74839401245</v>
      </c>
      <c r="G170" s="12">
        <f t="shared" ref="G170:G173" si="80">(((D170-$D$3)/COS(ATAN2($C$173-$C$3,$D$173-$D$3))))/10</f>
        <v>8000.8716409394356</v>
      </c>
      <c r="H170" s="12">
        <f t="shared" ref="H170:H173" si="81">E170</f>
        <v>1352.74839401245</v>
      </c>
      <c r="I170">
        <f t="shared" si="63"/>
        <v>5926.7717554658648</v>
      </c>
    </row>
    <row r="171" spans="1:28" x14ac:dyDescent="0.3">
      <c r="A171" s="12">
        <f t="shared" si="65"/>
        <v>1.866666666666662</v>
      </c>
      <c r="C171" s="10">
        <v>2335.2492332458401</v>
      </c>
      <c r="D171" s="12">
        <v>3502.0591735839798</v>
      </c>
      <c r="E171" s="12">
        <v>1288.11645507812</v>
      </c>
      <c r="G171" s="12">
        <f t="shared" si="80"/>
        <v>8013.4943445934932</v>
      </c>
      <c r="H171" s="12">
        <f t="shared" si="81"/>
        <v>1288.11645507812</v>
      </c>
      <c r="I171">
        <f t="shared" si="63"/>
        <v>5976.6423104968362</v>
      </c>
    </row>
    <row r="172" spans="1:28" x14ac:dyDescent="0.3">
      <c r="A172" s="12">
        <f t="shared" si="65"/>
        <v>1.8777777777777731</v>
      </c>
      <c r="C172" s="11">
        <f>((C173-C171)/2)+C171</f>
        <v>2335.6892347335752</v>
      </c>
      <c r="D172" s="14">
        <f t="shared" ref="D172:E172" si="82">((D173-D171)/2)+D171</f>
        <v>3491.6811704635547</v>
      </c>
      <c r="E172" s="14">
        <f t="shared" si="82"/>
        <v>1222.777843475335</v>
      </c>
      <c r="F172" s="14"/>
      <c r="G172" s="12">
        <f t="shared" si="80"/>
        <v>8025.3591517801306</v>
      </c>
      <c r="H172" s="12">
        <f t="shared" si="81"/>
        <v>1222.777843475335</v>
      </c>
      <c r="I172">
        <f t="shared" si="63"/>
        <v>5976.6423104968362</v>
      </c>
      <c r="S172">
        <f>SUM(S3:S169)</f>
        <v>8604233912.2267513</v>
      </c>
    </row>
    <row r="173" spans="1:28" x14ac:dyDescent="0.3">
      <c r="A173" s="12">
        <f t="shared" si="65"/>
        <v>1.8888888888888842</v>
      </c>
      <c r="C173" s="10">
        <v>2336.1292362213098</v>
      </c>
      <c r="D173" s="12">
        <v>3481.3031673431301</v>
      </c>
      <c r="E173" s="12">
        <v>1157.43923187255</v>
      </c>
      <c r="G173" s="12">
        <f t="shared" si="80"/>
        <v>8037.2239589667679</v>
      </c>
      <c r="H173" s="12">
        <f t="shared" si="81"/>
        <v>1157.43923187255</v>
      </c>
    </row>
  </sheetData>
  <mergeCells count="3">
    <mergeCell ref="G1:J1"/>
    <mergeCell ref="M1:S1"/>
    <mergeCell ref="V1:AB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31A2-CC6A-47AC-9209-C9CDAD27A878}">
  <dimension ref="A61:AH119"/>
  <sheetViews>
    <sheetView topLeftCell="A29" zoomScale="70" zoomScaleNormal="70" workbookViewId="0">
      <selection activeCell="X49" sqref="X49"/>
    </sheetView>
  </sheetViews>
  <sheetFormatPr defaultRowHeight="14.4" x14ac:dyDescent="0.3"/>
  <sheetData>
    <row r="61" spans="1:1" x14ac:dyDescent="0.3">
      <c r="A61" t="s">
        <v>28</v>
      </c>
    </row>
    <row r="88" spans="1:34" x14ac:dyDescent="0.3">
      <c r="F88">
        <v>0.16500000000000001</v>
      </c>
      <c r="O88">
        <v>1.1234714274018993E-2</v>
      </c>
      <c r="X88">
        <v>5.0224265592128904E-3</v>
      </c>
      <c r="AG88">
        <v>5.0224265590672309E-3</v>
      </c>
      <c r="AH88" t="s">
        <v>27</v>
      </c>
    </row>
    <row r="92" spans="1:34" x14ac:dyDescent="0.3">
      <c r="A92" t="s">
        <v>29</v>
      </c>
    </row>
    <row r="119" spans="6:34" x14ac:dyDescent="0.3">
      <c r="F119">
        <v>3.1843411764380505E-2</v>
      </c>
      <c r="O119">
        <v>5.7190771081296896E-3</v>
      </c>
      <c r="Y119">
        <v>4.8832526455448921E-3</v>
      </c>
      <c r="AG119">
        <v>4.769233831650484E-3</v>
      </c>
      <c r="AH119" t="s"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c38122-b8dd-4eb1-a999-fd1eaf2f854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D89FAB8F6C6D45AC36630E96934F3D" ma:contentTypeVersion="18" ma:contentTypeDescription="Create a new document." ma:contentTypeScope="" ma:versionID="3772b78164d741d8af9be64b0a1ade7d">
  <xsd:schema xmlns:xsd="http://www.w3.org/2001/XMLSchema" xmlns:xs="http://www.w3.org/2001/XMLSchema" xmlns:p="http://schemas.microsoft.com/office/2006/metadata/properties" xmlns:ns3="aac38122-b8dd-4eb1-a999-fd1eaf2f8541" xmlns:ns4="f6da670a-426a-4042-94bd-1c52576e9797" targetNamespace="http://schemas.microsoft.com/office/2006/metadata/properties" ma:root="true" ma:fieldsID="8f39906fa8c395fd730c3c583c71673a" ns3:_="" ns4:_="">
    <xsd:import namespace="aac38122-b8dd-4eb1-a999-fd1eaf2f8541"/>
    <xsd:import namespace="f6da670a-426a-4042-94bd-1c52576e979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c38122-b8dd-4eb1-a999-fd1eaf2f85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da670a-426a-4042-94bd-1c52576e979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84D3A4-0CBA-4D89-BA4A-A2ED9E47E59A}">
  <ds:schemaRefs>
    <ds:schemaRef ds:uri="http://purl.org/dc/elements/1.1/"/>
    <ds:schemaRef ds:uri="http://purl.org/dc/dcmitype/"/>
    <ds:schemaRef ds:uri="http://schemas.microsoft.com/office/2006/documentManagement/types"/>
    <ds:schemaRef ds:uri="aac38122-b8dd-4eb1-a999-fd1eaf2f8541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www.w3.org/XML/1998/namespace"/>
    <ds:schemaRef ds:uri="f6da670a-426a-4042-94bd-1c52576e9797"/>
  </ds:schemaRefs>
</ds:datastoreItem>
</file>

<file path=customXml/itemProps2.xml><?xml version="1.0" encoding="utf-8"?>
<ds:datastoreItem xmlns:ds="http://schemas.openxmlformats.org/officeDocument/2006/customXml" ds:itemID="{B252435B-E21C-4609-B639-ED1306DF8D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34187C-A844-4871-9274-E8BD647559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c38122-b8dd-4eb1-a999-fd1eaf2f8541"/>
    <ds:schemaRef ds:uri="f6da670a-426a-4042-94bd-1c52576e97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#TUAN DING REN#</dc:creator>
  <cp:lastModifiedBy>#TUAN DING REN#</cp:lastModifiedBy>
  <dcterms:created xsi:type="dcterms:W3CDTF">2024-03-18T07:39:08Z</dcterms:created>
  <dcterms:modified xsi:type="dcterms:W3CDTF">2024-05-07T00:59:07Z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0x01010079D89FAB8F6C6D45AC36630E96934F3D</vt:lpwstr>
  </property>
</Properties>
</file>