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leeds365-my.sharepoint.com/personal/scam_leeds_ac_uk/Documents/From 2022 Health domain work/Expert who Evlaute the Health Narratives and Amzone TurkGuide/"/>
    </mc:Choice>
  </mc:AlternateContent>
  <xr:revisionPtr revIDLastSave="114" documentId="11_0968B19B94BDB7316E7911833C6779BCAB12F4D9" xr6:coauthVersionLast="47" xr6:coauthVersionMax="47" xr10:uidLastSave="{8F458C26-F3D1-44F2-B8C0-CB30B3CCE3D3}"/>
  <bookViews>
    <workbookView xWindow="28680" yWindow="-120" windowWidth="29040" windowHeight="15840" firstSheet="13" activeTab="13" xr2:uid="{00000000-000D-0000-FFFF-FFFF00000000}"/>
  </bookViews>
  <sheets>
    <sheet name="Form responses 1-Raw Data" sheetId="1" r:id="rId1"/>
    <sheet name="Raw Data-Remove first 2 col" sheetId="4" r:id="rId2"/>
    <sheet name="Expert-Profile" sheetId="2" r:id="rId3"/>
    <sheet name="All Narratives Quality" sheetId="6" r:id="rId4"/>
    <sheet name="All Narratives Quality- Numbers" sheetId="7" r:id="rId5"/>
    <sheet name="All Narratives Quality- Num (2)" sheetId="14" r:id="rId6"/>
    <sheet name="All NarrativesQuality-Count" sheetId="8" r:id="rId7"/>
    <sheet name="All Narratives Quality AV ST MD" sheetId="9" r:id="rId8"/>
    <sheet name="All Narratives Usefullness-Raw" sheetId="10" r:id="rId9"/>
    <sheet name="Narratives Usefullness analysis" sheetId="11" r:id="rId10"/>
    <sheet name="Positive and Negative comments" sheetId="12" r:id="rId11"/>
    <sheet name="Cognitive load(Mental,etc)" sheetId="13" r:id="rId12"/>
    <sheet name="CriteriaForNarrSelection-EXP1" sheetId="15" r:id="rId13"/>
    <sheet name="SelectedSegmentsFortheNarrative" sheetId="16"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8" i="16" l="1"/>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E35" i="13"/>
  <c r="G35" i="13"/>
  <c r="I35" i="13"/>
  <c r="C35" i="13"/>
  <c r="E34" i="13"/>
  <c r="G34" i="13"/>
  <c r="I34" i="13"/>
  <c r="C34" i="13"/>
  <c r="E27" i="13"/>
  <c r="G27" i="13"/>
  <c r="I27" i="13"/>
  <c r="C27" i="13"/>
  <c r="E26" i="13"/>
  <c r="G26" i="13"/>
  <c r="I26" i="13"/>
  <c r="C26" i="13"/>
  <c r="E17" i="13"/>
  <c r="G17" i="13"/>
  <c r="I17" i="13"/>
  <c r="C17" i="13"/>
  <c r="E16" i="13"/>
  <c r="G16" i="13"/>
  <c r="I16" i="13"/>
  <c r="C16" i="13"/>
  <c r="E8" i="13" l="1"/>
  <c r="G8" i="13"/>
  <c r="I8" i="13"/>
  <c r="E7" i="13"/>
  <c r="G7" i="13"/>
  <c r="I7" i="13"/>
  <c r="C8" i="13"/>
  <c r="C7" i="13"/>
  <c r="J33" i="11"/>
  <c r="J32" i="11"/>
  <c r="J31" i="11"/>
  <c r="J30" i="11"/>
  <c r="I33" i="11"/>
  <c r="I32" i="11"/>
  <c r="I31" i="11"/>
  <c r="I30" i="11"/>
  <c r="H33" i="11"/>
  <c r="H32" i="11"/>
  <c r="H31" i="11"/>
  <c r="H30" i="11"/>
  <c r="D25" i="11"/>
  <c r="E25" i="11"/>
  <c r="F25" i="11"/>
  <c r="C25" i="11"/>
  <c r="D24" i="11"/>
  <c r="E24" i="11"/>
  <c r="F24" i="11"/>
  <c r="C24" i="11"/>
  <c r="D23" i="11"/>
  <c r="E23" i="11"/>
  <c r="F23" i="11"/>
  <c r="C23" i="11"/>
  <c r="D19" i="11"/>
  <c r="E19" i="11"/>
  <c r="F19" i="11"/>
  <c r="C19" i="11"/>
  <c r="D18" i="11"/>
  <c r="E18" i="11"/>
  <c r="F18" i="11"/>
  <c r="C18" i="11"/>
  <c r="D17" i="11"/>
  <c r="E17" i="11"/>
  <c r="F17" i="11"/>
  <c r="C17" i="11"/>
  <c r="D13" i="11"/>
  <c r="E13" i="11"/>
  <c r="F13" i="11"/>
  <c r="C13" i="11"/>
  <c r="D12" i="11"/>
  <c r="E12" i="11"/>
  <c r="F12" i="11"/>
  <c r="C12" i="11"/>
  <c r="D11" i="11"/>
  <c r="E11" i="11"/>
  <c r="F11" i="11"/>
  <c r="C11" i="11"/>
  <c r="D7" i="11"/>
  <c r="E7" i="11"/>
  <c r="F7" i="11"/>
  <c r="D6" i="11"/>
  <c r="E6" i="11"/>
  <c r="F6" i="11"/>
  <c r="D5" i="11"/>
  <c r="E5" i="11"/>
  <c r="F5" i="11"/>
  <c r="C7" i="11"/>
  <c r="C6" i="11"/>
  <c r="C5" i="11"/>
  <c r="O62" i="9" l="1"/>
  <c r="N62" i="9"/>
  <c r="M62" i="9"/>
  <c r="O61" i="9"/>
  <c r="N61" i="9"/>
  <c r="O60" i="9"/>
  <c r="N60" i="9"/>
  <c r="O59" i="9"/>
  <c r="M59" i="9"/>
  <c r="O58" i="9"/>
  <c r="N58" i="9"/>
  <c r="M58" i="9"/>
  <c r="O57" i="9"/>
  <c r="N57" i="9"/>
  <c r="M57" i="9"/>
  <c r="L62" i="9"/>
  <c r="K62" i="9"/>
  <c r="J62" i="9"/>
  <c r="L61" i="9"/>
  <c r="K61" i="9"/>
  <c r="J61" i="9"/>
  <c r="L60" i="9"/>
  <c r="K60" i="9"/>
  <c r="J60" i="9"/>
  <c r="L59" i="9"/>
  <c r="K59" i="9"/>
  <c r="J59" i="9"/>
  <c r="L58" i="9"/>
  <c r="K58" i="9"/>
  <c r="J58" i="9"/>
  <c r="L57" i="9"/>
  <c r="K57" i="9"/>
  <c r="J57" i="9"/>
  <c r="I62" i="9"/>
  <c r="H62" i="9"/>
  <c r="G62" i="9"/>
  <c r="I61" i="9"/>
  <c r="H61" i="9"/>
  <c r="G61" i="9"/>
  <c r="I60" i="9"/>
  <c r="H60" i="9"/>
  <c r="G60" i="9"/>
  <c r="I59" i="9"/>
  <c r="H59" i="9"/>
  <c r="G59" i="9"/>
  <c r="I58" i="9"/>
  <c r="H58" i="9"/>
  <c r="G58" i="9"/>
  <c r="I57" i="9"/>
  <c r="H57" i="9"/>
  <c r="G57" i="9"/>
  <c r="F62" i="9"/>
  <c r="E62" i="9"/>
  <c r="D62" i="9"/>
  <c r="F61" i="9"/>
  <c r="E61" i="9"/>
  <c r="D61" i="9"/>
  <c r="F60" i="9"/>
  <c r="E60" i="9"/>
  <c r="D60" i="9"/>
  <c r="F59" i="9"/>
  <c r="E59" i="9"/>
  <c r="D59" i="9"/>
  <c r="F58" i="9"/>
  <c r="E58" i="9"/>
  <c r="D58" i="9"/>
  <c r="F57" i="9"/>
  <c r="E57" i="9"/>
  <c r="D57" i="9"/>
  <c r="L49" i="9"/>
  <c r="K49" i="9"/>
  <c r="J49" i="9"/>
  <c r="L48" i="9"/>
  <c r="K48" i="9"/>
  <c r="J48" i="9"/>
  <c r="L47" i="9"/>
  <c r="K47" i="9"/>
  <c r="J47" i="9"/>
  <c r="L46" i="9"/>
  <c r="K46" i="9"/>
  <c r="J46" i="9"/>
  <c r="L45" i="9"/>
  <c r="K45" i="9"/>
  <c r="J45" i="9"/>
  <c r="L44" i="9"/>
  <c r="K44" i="9"/>
  <c r="J44" i="9"/>
  <c r="L43" i="9"/>
  <c r="K43" i="9"/>
  <c r="J43" i="9"/>
  <c r="L42" i="9"/>
  <c r="K42" i="9"/>
  <c r="J42" i="9"/>
  <c r="L41" i="9"/>
  <c r="K41" i="9"/>
  <c r="J41" i="9"/>
  <c r="L40" i="9"/>
  <c r="K40" i="9"/>
  <c r="J40" i="9"/>
  <c r="L39" i="9"/>
  <c r="K39" i="9"/>
  <c r="J39" i="9"/>
  <c r="L38" i="9"/>
  <c r="K38" i="9"/>
  <c r="J38" i="9"/>
  <c r="L37" i="9"/>
  <c r="K37" i="9"/>
  <c r="J37" i="9"/>
  <c r="L36" i="9"/>
  <c r="K36" i="9"/>
  <c r="J36" i="9"/>
  <c r="L35" i="9"/>
  <c r="K35" i="9"/>
  <c r="J35" i="9"/>
  <c r="L34" i="9"/>
  <c r="K34" i="9"/>
  <c r="J34" i="9"/>
  <c r="L33" i="9"/>
  <c r="K33" i="9"/>
  <c r="J33" i="9"/>
  <c r="L32" i="9"/>
  <c r="K32" i="9"/>
  <c r="J32" i="9"/>
  <c r="L31" i="9"/>
  <c r="K31" i="9"/>
  <c r="J31" i="9"/>
  <c r="L30" i="9"/>
  <c r="K30" i="9"/>
  <c r="J30" i="9"/>
  <c r="L29" i="9"/>
  <c r="K29" i="9"/>
  <c r="J29" i="9"/>
  <c r="L28" i="9"/>
  <c r="K28" i="9"/>
  <c r="J28" i="9"/>
  <c r="L27" i="9"/>
  <c r="K27" i="9"/>
  <c r="J27" i="9"/>
  <c r="L26" i="9"/>
  <c r="K26" i="9"/>
  <c r="J26" i="9"/>
  <c r="L25" i="9"/>
  <c r="K25" i="9"/>
  <c r="J25" i="9"/>
  <c r="L24" i="9"/>
  <c r="K24" i="9"/>
  <c r="J24" i="9"/>
  <c r="L23" i="9"/>
  <c r="K23" i="9"/>
  <c r="J23" i="9"/>
  <c r="L22" i="9"/>
  <c r="K22" i="9"/>
  <c r="J22" i="9"/>
  <c r="L21" i="9"/>
  <c r="K21" i="9"/>
  <c r="J21" i="9"/>
  <c r="L20" i="9"/>
  <c r="K20" i="9"/>
  <c r="J20" i="9"/>
  <c r="L19" i="9"/>
  <c r="K19" i="9"/>
  <c r="J19" i="9"/>
  <c r="L18" i="9"/>
  <c r="K18" i="9"/>
  <c r="J18" i="9"/>
  <c r="L17" i="9"/>
  <c r="K17" i="9"/>
  <c r="J17" i="9"/>
  <c r="L16" i="9"/>
  <c r="K16" i="9"/>
  <c r="J16" i="9"/>
  <c r="L15" i="9"/>
  <c r="K15" i="9"/>
  <c r="J15" i="9"/>
  <c r="L14" i="9"/>
  <c r="K14" i="9"/>
  <c r="J14" i="9"/>
  <c r="L13" i="9"/>
  <c r="K13" i="9"/>
  <c r="J13" i="9"/>
  <c r="L12" i="9"/>
  <c r="K12" i="9"/>
  <c r="J12" i="9"/>
  <c r="L11" i="9"/>
  <c r="K11" i="9"/>
  <c r="J11" i="9"/>
  <c r="L10" i="9"/>
  <c r="K10" i="9"/>
  <c r="J10" i="9"/>
  <c r="L9" i="9"/>
  <c r="K9" i="9"/>
  <c r="J9" i="9"/>
  <c r="L8" i="9"/>
  <c r="K8" i="9"/>
  <c r="J8" i="9"/>
  <c r="L7" i="9"/>
  <c r="K7" i="9"/>
  <c r="J7" i="9"/>
  <c r="L6" i="9"/>
  <c r="K6" i="9"/>
  <c r="J6" i="9"/>
  <c r="L5" i="9"/>
  <c r="K5" i="9"/>
  <c r="J5" i="9"/>
  <c r="L4" i="9"/>
  <c r="K4" i="9"/>
  <c r="J4" i="9"/>
  <c r="L3" i="9"/>
  <c r="K3" i="9"/>
  <c r="J3" i="9"/>
  <c r="L2" i="9"/>
  <c r="K2" i="9"/>
  <c r="J2" i="9"/>
  <c r="N59" i="9" l="1"/>
  <c r="M61" i="9"/>
  <c r="M60" i="9"/>
  <c r="I77" i="8"/>
  <c r="H77" i="8"/>
  <c r="G77" i="8"/>
  <c r="F77" i="8"/>
  <c r="D77" i="8"/>
  <c r="E77" i="8"/>
  <c r="E76" i="8"/>
  <c r="F76" i="8"/>
  <c r="G76" i="8"/>
  <c r="H76" i="8"/>
  <c r="I76" i="8"/>
  <c r="D76" i="8"/>
  <c r="E75" i="8"/>
  <c r="F75" i="8"/>
  <c r="G75" i="8"/>
  <c r="H75" i="8"/>
  <c r="I75" i="8"/>
  <c r="D75" i="8"/>
  <c r="E74" i="8"/>
  <c r="F74" i="8"/>
  <c r="G74" i="8"/>
  <c r="H74" i="8"/>
  <c r="I74" i="8"/>
  <c r="D74" i="8"/>
  <c r="D73" i="8"/>
  <c r="E73" i="8"/>
  <c r="F73" i="8"/>
  <c r="G73" i="8"/>
  <c r="H73" i="8"/>
  <c r="I73" i="8"/>
  <c r="D67" i="8"/>
  <c r="E71" i="8"/>
  <c r="F71" i="8"/>
  <c r="G71" i="8"/>
  <c r="H71" i="8"/>
  <c r="I71" i="8"/>
  <c r="D71" i="8"/>
  <c r="E70" i="8"/>
  <c r="F70" i="8"/>
  <c r="G70" i="8"/>
  <c r="H70" i="8"/>
  <c r="I70" i="8"/>
  <c r="D70" i="8"/>
  <c r="E69" i="8"/>
  <c r="F69" i="8"/>
  <c r="G69" i="8"/>
  <c r="H69" i="8"/>
  <c r="I69" i="8"/>
  <c r="D69" i="8"/>
  <c r="E68" i="8"/>
  <c r="F68" i="8"/>
  <c r="G68" i="8"/>
  <c r="H68" i="8"/>
  <c r="I68" i="8"/>
  <c r="D68" i="8"/>
  <c r="E67" i="8"/>
  <c r="F67" i="8"/>
  <c r="G67" i="8"/>
  <c r="H67" i="8"/>
  <c r="I67" i="8"/>
  <c r="D65" i="8"/>
  <c r="E65" i="8"/>
  <c r="F65" i="8"/>
  <c r="G65" i="8"/>
  <c r="H65" i="8"/>
  <c r="I65" i="8"/>
  <c r="E64" i="8"/>
  <c r="F64" i="8"/>
  <c r="G64" i="8"/>
  <c r="H64" i="8"/>
  <c r="I64" i="8"/>
  <c r="D64" i="8"/>
  <c r="E63" i="8"/>
  <c r="F63" i="8"/>
  <c r="G63" i="8"/>
  <c r="H63" i="8"/>
  <c r="I63" i="8"/>
  <c r="D63" i="8"/>
  <c r="E62" i="8"/>
  <c r="F62" i="8"/>
  <c r="G62" i="8"/>
  <c r="H62" i="8"/>
  <c r="I62" i="8"/>
  <c r="D62" i="8"/>
  <c r="D61" i="8"/>
  <c r="E61" i="8"/>
  <c r="F61" i="8"/>
  <c r="G61" i="8"/>
  <c r="H61" i="8"/>
  <c r="I61" i="8"/>
  <c r="D55" i="8"/>
  <c r="I59" i="8"/>
  <c r="I58" i="8"/>
  <c r="I57" i="8"/>
  <c r="I56" i="8"/>
  <c r="I55" i="8"/>
  <c r="F59" i="8"/>
  <c r="G59" i="8"/>
  <c r="H59" i="8"/>
  <c r="F58" i="8"/>
  <c r="G58" i="8"/>
  <c r="H58" i="8"/>
  <c r="F57" i="8"/>
  <c r="G57" i="8"/>
  <c r="H57" i="8"/>
  <c r="F56" i="8"/>
  <c r="G56" i="8"/>
  <c r="H56" i="8"/>
  <c r="F55" i="8"/>
  <c r="G55" i="8"/>
  <c r="H55" i="8"/>
  <c r="E59" i="8"/>
  <c r="E58" i="8"/>
  <c r="E57" i="8"/>
  <c r="E56" i="8"/>
  <c r="E55" i="8"/>
  <c r="D59" i="8"/>
  <c r="D58" i="8"/>
  <c r="D57" i="8"/>
  <c r="D56" i="8"/>
  <c r="L33" i="8"/>
  <c r="L34" i="8"/>
  <c r="L41" i="8"/>
  <c r="L42" i="8"/>
  <c r="L43" i="8"/>
  <c r="L2" i="8"/>
  <c r="L3" i="8"/>
  <c r="L4" i="8"/>
  <c r="L5" i="8"/>
  <c r="L14" i="8"/>
  <c r="L15" i="8"/>
  <c r="L16" i="8"/>
  <c r="L17" i="8"/>
  <c r="L18" i="8"/>
  <c r="L19" i="8"/>
  <c r="L35" i="8"/>
  <c r="L36" i="8"/>
  <c r="L37" i="8"/>
  <c r="L44" i="8"/>
  <c r="L45" i="8"/>
  <c r="L46" i="8"/>
  <c r="L6" i="8"/>
  <c r="L7" i="8"/>
  <c r="L8" i="8"/>
  <c r="L9" i="8"/>
  <c r="L20" i="8"/>
  <c r="L21" i="8"/>
  <c r="L22" i="8"/>
  <c r="L23" i="8"/>
  <c r="L24" i="8"/>
  <c r="L25" i="8"/>
  <c r="L38" i="8"/>
  <c r="L39" i="8"/>
  <c r="L40" i="8"/>
  <c r="L47" i="8"/>
  <c r="L48" i="8"/>
  <c r="L49" i="8"/>
  <c r="L10" i="8"/>
  <c r="L11" i="8"/>
  <c r="L12" i="8"/>
  <c r="L13" i="8"/>
  <c r="L26" i="8"/>
  <c r="L27" i="8"/>
  <c r="L28" i="8"/>
  <c r="L29" i="8"/>
  <c r="L30" i="8"/>
  <c r="L31" i="8"/>
  <c r="L32" i="8"/>
  <c r="K21" i="8"/>
  <c r="K22" i="8"/>
  <c r="K23" i="8"/>
  <c r="K24" i="8"/>
  <c r="K25" i="8"/>
  <c r="K38" i="8"/>
  <c r="K39" i="8"/>
  <c r="K40" i="8"/>
  <c r="K47" i="8"/>
  <c r="K48" i="8"/>
  <c r="K49" i="8"/>
  <c r="K10" i="8"/>
  <c r="K11" i="8"/>
  <c r="K12" i="8"/>
  <c r="K13" i="8"/>
  <c r="K26" i="8"/>
  <c r="K27" i="8"/>
  <c r="K28" i="8"/>
  <c r="K29" i="8"/>
  <c r="K30" i="8"/>
  <c r="K31" i="8"/>
  <c r="K33" i="8"/>
  <c r="K34" i="8"/>
  <c r="K41" i="8"/>
  <c r="K42" i="8"/>
  <c r="K43" i="8"/>
  <c r="K2" i="8"/>
  <c r="K3" i="8"/>
  <c r="K4" i="8"/>
  <c r="K5" i="8"/>
  <c r="K14" i="8"/>
  <c r="K15" i="8"/>
  <c r="K16" i="8"/>
  <c r="K17" i="8"/>
  <c r="K18" i="8"/>
  <c r="K19" i="8"/>
  <c r="K35" i="8"/>
  <c r="K36" i="8"/>
  <c r="K37" i="8"/>
  <c r="K44" i="8"/>
  <c r="K45" i="8"/>
  <c r="K46" i="8"/>
  <c r="K6" i="8"/>
  <c r="K7" i="8"/>
  <c r="K8" i="8"/>
  <c r="K9" i="8"/>
  <c r="K20" i="8"/>
  <c r="K32" i="8"/>
  <c r="J42" i="8"/>
  <c r="J43" i="8"/>
  <c r="J2" i="8"/>
  <c r="J3" i="8"/>
  <c r="J4" i="8"/>
  <c r="J5" i="8"/>
  <c r="J14" i="8"/>
  <c r="J15" i="8"/>
  <c r="J16" i="8"/>
  <c r="J17" i="8"/>
  <c r="J18" i="8"/>
  <c r="J19" i="8"/>
  <c r="J35" i="8"/>
  <c r="J36" i="8"/>
  <c r="J37" i="8"/>
  <c r="J44" i="8"/>
  <c r="J45" i="8"/>
  <c r="J46" i="8"/>
  <c r="J6" i="8"/>
  <c r="J7" i="8"/>
  <c r="J8" i="8"/>
  <c r="J9" i="8"/>
  <c r="J20" i="8"/>
  <c r="J21" i="8"/>
  <c r="J22" i="8"/>
  <c r="J23" i="8"/>
  <c r="J24" i="8"/>
  <c r="J25" i="8"/>
  <c r="J38" i="8"/>
  <c r="J39" i="8"/>
  <c r="J40" i="8"/>
  <c r="J47" i="8"/>
  <c r="J48" i="8"/>
  <c r="J49" i="8"/>
  <c r="J10" i="8"/>
  <c r="J11" i="8"/>
  <c r="J12" i="8"/>
  <c r="J13" i="8"/>
  <c r="J26" i="8"/>
  <c r="J27" i="8"/>
  <c r="J28" i="8"/>
  <c r="J29" i="8"/>
  <c r="J30" i="8"/>
  <c r="J31" i="8"/>
  <c r="J33" i="8"/>
  <c r="J34" i="8"/>
  <c r="J41" i="8"/>
  <c r="J32" i="8"/>
</calcChain>
</file>

<file path=xl/sharedStrings.xml><?xml version="1.0" encoding="utf-8"?>
<sst xmlns="http://schemas.openxmlformats.org/spreadsheetml/2006/main" count="4465" uniqueCount="787">
  <si>
    <t>Timestamp</t>
  </si>
  <si>
    <r>
      <rPr>
        <b/>
        <sz val="10"/>
        <color theme="1"/>
        <rFont val="Arial"/>
      </rPr>
      <t xml:space="preserve">CONSENT      </t>
    </r>
    <r>
      <rPr>
        <sz val="10"/>
        <color theme="1"/>
        <rFont val="Arial"/>
      </rPr>
      <t xml:space="preserve">
I have read and understood the information about the evaluation of research on using video narratives for learning based on user interaction and video content, conducted at the School of Computing, University of Leeds, UK. On this basis I agree to participate in this online survey, and I consent to publication of the results of the evaluation with the understanding that confidentiality will be preserved. I also understand that I may at any time withdraw from the online survey, including withdrawal of any information I have provided. I note that the survey is fully complaint with General Data Protection Regulation (GDPR). Also, this survey has been reviewed and approved by the Research Ethics Committee of the Faculty of Engineering and Physical Sciences , University of Leeds, UK.                                                                    </t>
    </r>
  </si>
  <si>
    <t>Please describe briefly what you do</t>
  </si>
  <si>
    <t>What is your awareness of health-related quality of life needs of patients living with a chronic illness? [Answer]</t>
  </si>
  <si>
    <r>
      <rPr>
        <u/>
        <sz val="10"/>
        <color rgb="FF1155CC"/>
        <rFont val="Arial"/>
      </rPr>
      <t>Video Narrative: Exploring Strength by linking it to its parent concept Energy</t>
    </r>
    <r>
      <rPr>
        <sz val="10"/>
        <color rgb="FF000000"/>
        <rFont val="Arial"/>
        <scheme val="minor"/>
      </rPr>
      <t xml:space="preserve"> [The introduction text in the video narrative gives a clear idea of the aim of the narrative.]</t>
    </r>
  </si>
  <si>
    <r>
      <rPr>
        <u/>
        <sz val="10"/>
        <color rgb="FF1155CC"/>
        <rFont val="Arial"/>
      </rPr>
      <t>Video Narrative: Exploring Strength by linking it to its parent concept Energy</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</si>
  <si>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Strength by linking it to its parent concept Energy</t>
    </r>
    <r>
      <rPr>
        <sz val="10"/>
        <color rgb="FF000000"/>
        <rFont val="Arial"/>
        <scheme val="minor"/>
      </rPr>
      <t xml:space="preserve"> [The descriptions which introduce each video segment provide a useful summary.]</t>
    </r>
  </si>
  <si>
    <r>
      <rPr>
        <u/>
        <sz val="10"/>
        <color rgb="FF1155CC"/>
        <rFont val="Arial"/>
      </rPr>
      <t>Video Narrative: Exploring Strength by linking it to its parent concept Energy</t>
    </r>
    <r>
      <rPr>
        <sz val="10"/>
        <color rgb="FF000000"/>
        <rFont val="Arial"/>
        <scheme val="minor"/>
      </rPr>
      <t xml:space="preserve"> [All video segments provide relevant content for health related quality of life areas.]</t>
    </r>
  </si>
  <si>
    <r>
      <rPr>
        <u/>
        <sz val="10"/>
        <color rgb="FF1155CC"/>
        <rFont val="Arial"/>
      </rPr>
      <t>Video Narrative: Exploring Strength by linking it to its parent concept Energy</t>
    </r>
    <r>
      <rPr>
        <sz val="10"/>
        <color rgb="FF000000"/>
        <rFont val="Arial"/>
        <scheme val="minor"/>
      </rPr>
      <t xml:space="preserve"> [The concluding text at the end of the video narrative provides appropriate summary.]</t>
    </r>
  </si>
  <si>
    <r>
      <rPr>
        <u/>
        <sz val="10"/>
        <color rgb="FF1155CC"/>
        <rFont val="Arial"/>
      </rPr>
      <t>Video Narrative: Exploring Strength by linking it to its parent concept Energy</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</si>
  <si>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Exploring Exercise by linking it to its parent concept Rehabilitation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</si>
  <si>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Exploring Exercise by linking it to its parent concept Rehabilitation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</si>
  <si>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Exploring Exercise by linking it to its parent concept Rehabilitation </t>
    </r>
    <r>
      <rPr>
        <sz val="10"/>
        <color rgb="FF000000"/>
        <rFont val="Arial"/>
        <scheme val="minor"/>
      </rPr>
      <t xml:space="preserve"> [The descriptions which introduce each video segment provide a useful summary.]</t>
    </r>
  </si>
  <si>
    <r>
      <rPr>
        <u/>
        <sz val="10"/>
        <color rgb="FF1155CC"/>
        <rFont val="Arial"/>
      </rPr>
      <t xml:space="preserve">Video Narrative: Exploring Exercise by linking it to its parent concept Rehabilitation </t>
    </r>
    <r>
      <rPr>
        <sz val="10"/>
        <color rgb="FF000000"/>
        <rFont val="Arial"/>
        <scheme val="minor"/>
      </rPr>
      <t xml:space="preserve"> [All video segments provide relevant content for health related quality of life areas.]</t>
    </r>
  </si>
  <si>
    <r>
      <rPr>
        <u/>
        <sz val="10"/>
        <color rgb="FF1155CC"/>
        <rFont val="Arial"/>
      </rPr>
      <t xml:space="preserve">Video Narrative: Exploring Exercise by linking it to its parent concept Rehabilitation </t>
    </r>
    <r>
      <rPr>
        <sz val="10"/>
        <color rgb="FF000000"/>
        <rFont val="Arial"/>
        <scheme val="minor"/>
      </rPr>
      <t xml:space="preserve"> [The concluding text at the end of the video narrative provides appropriate summary.]</t>
    </r>
  </si>
  <si>
    <r>
      <rPr>
        <u/>
        <sz val="10"/>
        <color rgb="FF1155CC"/>
        <rFont val="Arial"/>
      </rPr>
      <t xml:space="preserve">Video Narrative: Exploring Exercise by linking it to its parent concept Rehabilitation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</si>
  <si>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Sleep by linking it to its parent concept Rest</t>
    </r>
    <r>
      <rPr>
        <sz val="10"/>
        <color rgb="FF000000"/>
        <rFont val="Arial"/>
        <scheme val="minor"/>
      </rPr>
      <t xml:space="preserve"> [The introduction text in the video narrative gives a clear idea of the aim of the narrative.]</t>
    </r>
  </si>
  <si>
    <r>
      <rPr>
        <u/>
        <sz val="10"/>
        <color rgb="FF1155CC"/>
        <rFont val="Arial"/>
      </rPr>
      <t>Video Narrative: Exploring Sleep by linking it to its parent concept Rest</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</si>
  <si>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Sleep by linking it to its parent concept Rest</t>
    </r>
    <r>
      <rPr>
        <sz val="10"/>
        <color rgb="FF000000"/>
        <rFont val="Arial"/>
        <scheme val="minor"/>
      </rPr>
      <t xml:space="preserve"> [The descriptions which introduce each video segment provide a useful summary.]</t>
    </r>
  </si>
  <si>
    <r>
      <rPr>
        <u/>
        <sz val="10"/>
        <color rgb="FF1155CC"/>
        <rFont val="Arial"/>
      </rPr>
      <t>Video Narrative: Exploring Sleep by linking it to its parent concept Rest</t>
    </r>
    <r>
      <rPr>
        <sz val="10"/>
        <color rgb="FF000000"/>
        <rFont val="Arial"/>
        <scheme val="minor"/>
      </rPr>
      <t xml:space="preserve"> [All video segments provide relevant content for health related quality of life areas.]</t>
    </r>
  </si>
  <si>
    <r>
      <rPr>
        <u/>
        <sz val="10"/>
        <color rgb="FF1155CC"/>
        <rFont val="Arial"/>
      </rPr>
      <t>Video Narrative: Exploring Sleep by linking it to its parent concept Rest</t>
    </r>
    <r>
      <rPr>
        <sz val="10"/>
        <color rgb="FF000000"/>
        <rFont val="Arial"/>
        <scheme val="minor"/>
      </rPr>
      <t xml:space="preserve"> [The concluding text at the end of the video narrative provides appropriate summary.]</t>
    </r>
  </si>
  <si>
    <r>
      <rPr>
        <u/>
        <sz val="10"/>
        <color rgb="FF1155CC"/>
        <rFont val="Arial"/>
      </rPr>
      <t>Video Narrative: Exploring Sleep by linking it to its parent concept Rest</t>
    </r>
    <r>
      <rPr>
        <sz val="10"/>
        <color rgb="FF000000"/>
        <rFont val="Arial"/>
        <scheme val="minor"/>
      </rPr>
      <t xml:space="preserve"> [This video narrative is useful for raising awareness of quality of life needs of patients living with chronic respiratory illnesses.]</t>
    </r>
  </si>
  <si>
    <t>The video narratives with the short description are useful to [Identify key points related to patient quality of life.]</t>
  </si>
  <si>
    <t>The video narratives with the short description are useful to [Focus on key points at a time]</t>
  </si>
  <si>
    <t>The video narratives with the short description are useful to [Identify key topics/concepts to be aware of]</t>
  </si>
  <si>
    <t>The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</si>
  <si>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Derivative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</si>
  <si>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Derivative Video Narratives with regard to raising awareness of quality of life needs of patients living with respiratory illnesses?</t>
    </r>
  </si>
  <si>
    <t>Your score on MENTAL DEMAND   (1-low .... 20-high)</t>
  </si>
  <si>
    <t>Please explain your score</t>
  </si>
  <si>
    <t>Your score on EFFORT  (1-low .... 20-high)</t>
  </si>
  <si>
    <t>Your score on FRUSTRATION    (1-low .... 20-high)</t>
  </si>
  <si>
    <t>Your score on PERFORMANCE    (1-low .... 20-high)</t>
  </si>
  <si>
    <r>
      <rPr>
        <u/>
        <sz val="10"/>
        <color rgb="FF1155CC"/>
        <rFont val="Arial"/>
      </rPr>
      <t>Video Narrative: Exploring Rehabilitation by linking it to its specific concept Exercise</t>
    </r>
    <r>
      <rPr>
        <sz val="10"/>
        <color rgb="FF000000"/>
        <rFont val="Arial"/>
        <scheme val="minor"/>
      </rPr>
      <t xml:space="preserve"> [The introduction text in the video narrative gives a clear idea of the aim of the narrative.]</t>
    </r>
  </si>
  <si>
    <r>
      <rPr>
        <u/>
        <sz val="10"/>
        <color rgb="FF1155CC"/>
        <rFont val="Arial"/>
      </rPr>
      <t>Video Narrative: Exploring Rehabilitation by linking it to its specific concept Exercise</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</si>
  <si>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Rehabilitation by linking it to its specific concept Exercise</t>
    </r>
    <r>
      <rPr>
        <sz val="10"/>
        <color rgb="FF000000"/>
        <rFont val="Arial"/>
        <scheme val="minor"/>
      </rPr>
      <t xml:space="preserve"> [The descriptions which introduce each video segment provide a useful summary.]</t>
    </r>
  </si>
  <si>
    <r>
      <rPr>
        <u/>
        <sz val="10"/>
        <color rgb="FF1155CC"/>
        <rFont val="Arial"/>
      </rPr>
      <t>Video Narrative: Exploring Rehabilitation by linking it to its specific concept Exercise</t>
    </r>
    <r>
      <rPr>
        <sz val="10"/>
        <color rgb="FF000000"/>
        <rFont val="Arial"/>
        <scheme val="minor"/>
      </rPr>
      <t xml:space="preserve"> [All video segments provide relevant content for health related quality of life areas.]</t>
    </r>
  </si>
  <si>
    <r>
      <rPr>
        <u/>
        <sz val="10"/>
        <color rgb="FF1155CC"/>
        <rFont val="Arial"/>
      </rPr>
      <t>Video Narrative: Exploring Rehabilitation by linking it to its specific concept Exercise</t>
    </r>
    <r>
      <rPr>
        <sz val="10"/>
        <color rgb="FF000000"/>
        <rFont val="Arial"/>
        <scheme val="minor"/>
      </rPr>
      <t xml:space="preserve"> [The concluding text at the end of the video narrative provides appropriate summary.]</t>
    </r>
  </si>
  <si>
    <r>
      <rPr>
        <u/>
        <sz val="10"/>
        <color rgb="FF1155CC"/>
        <rFont val="Arial"/>
      </rPr>
      <t>Video Narrative: Exploring Rehabilitation by linking it to its specific concept Exercise</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</si>
  <si>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Rest by linking it to its specific concept Sleep</t>
    </r>
    <r>
      <rPr>
        <sz val="10"/>
        <color rgb="FF000000"/>
        <rFont val="Arial"/>
        <scheme val="minor"/>
      </rPr>
      <t xml:space="preserve"> [The introduction text in the video narrative gives a clear idea of the aim of the narrative.]</t>
    </r>
  </si>
  <si>
    <r>
      <rPr>
        <u/>
        <sz val="10"/>
        <color rgb="FF1155CC"/>
        <rFont val="Arial"/>
      </rPr>
      <t>Video Narrative: Exploring Rest by linking it to its specific concept Sleep</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</si>
  <si>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Rest by linking it to its specific concept Sleep</t>
    </r>
    <r>
      <rPr>
        <sz val="10"/>
        <color rgb="FF000000"/>
        <rFont val="Arial"/>
        <scheme val="minor"/>
      </rPr>
      <t xml:space="preserve"> [The descriptions which introduce each video segment provide a useful summary.]</t>
    </r>
  </si>
  <si>
    <r>
      <rPr>
        <u/>
        <sz val="10"/>
        <color rgb="FF1155CC"/>
        <rFont val="Arial"/>
      </rPr>
      <t>Video Narrative: Exploring Rest by linking it to its specific concept Sleep</t>
    </r>
    <r>
      <rPr>
        <sz val="10"/>
        <color rgb="FF000000"/>
        <rFont val="Arial"/>
        <scheme val="minor"/>
      </rPr>
      <t xml:space="preserve"> [All video segments provide relevant content for health related quality of life areas.]</t>
    </r>
  </si>
  <si>
    <r>
      <rPr>
        <u/>
        <sz val="10"/>
        <color rgb="FF1155CC"/>
        <rFont val="Arial"/>
      </rPr>
      <t>Video Narrative: Exploring Rest by linking it to its specific concept Sleep</t>
    </r>
    <r>
      <rPr>
        <sz val="10"/>
        <color rgb="FF000000"/>
        <rFont val="Arial"/>
        <scheme val="minor"/>
      </rPr>
      <t xml:space="preserve"> [The concluding text at the end of the video narrative provides appropriate summary.]</t>
    </r>
  </si>
  <si>
    <r>
      <rPr>
        <u/>
        <sz val="10"/>
        <color rgb="FF1155CC"/>
        <rFont val="Arial"/>
      </rPr>
      <t>Video Narrative: Exploring Rest by linking it to its specific concept Sleep</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</si>
  <si>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Exploring Energy by linking it to its specific concept Strength</t>
    </r>
    <r>
      <rPr>
        <sz val="10"/>
        <color rgb="FF000000"/>
        <rFont val="Arial"/>
        <scheme val="minor"/>
      </rPr>
      <t xml:space="preserve"> [The introduction text in the video narrative gives a clear idea of the aim of the narrative.]</t>
    </r>
  </si>
  <si>
    <r>
      <rPr>
        <u/>
        <sz val="10"/>
        <color rgb="FF1155CC"/>
        <rFont val="Arial"/>
      </rPr>
      <t>Video Narrative: Exploring Energy by linking it to its specific concept Strength</t>
    </r>
    <r>
      <rPr>
        <sz val="10"/>
        <color rgb="FF000000"/>
        <rFont val="Arial"/>
        <scheme val="minor"/>
      </rPr>
      <t xml:space="preserve"> [All video segments clearly link to the health related quality of life areas mentioned in the introduction.]</t>
    </r>
  </si>
  <si>
    <r>
      <rPr>
        <u/>
        <sz val="10"/>
        <color rgb="FF1155CC"/>
        <rFont val="Arial"/>
      </rPr>
      <t>Video Narrative: Exploring Energy by linking it to its specific concept Strength</t>
    </r>
    <r>
      <rPr>
        <sz val="10"/>
        <color rgb="FF000000"/>
        <rFont val="Arial"/>
        <scheme val="minor"/>
      </rPr>
      <t xml:space="preserve"> [The descriptions which introduce each video segment provide a useful summary.]</t>
    </r>
  </si>
  <si>
    <r>
      <rPr>
        <u/>
        <sz val="10"/>
        <color rgb="FF1155CC"/>
        <rFont val="Arial"/>
      </rPr>
      <t>Video Narrative: Exploring Energy by linking it to its specific concept Strength</t>
    </r>
    <r>
      <rPr>
        <sz val="10"/>
        <color rgb="FF000000"/>
        <rFont val="Arial"/>
        <scheme val="minor"/>
      </rPr>
      <t xml:space="preserve"> [All video segments provide relevant content for health related quality of life areas.]</t>
    </r>
  </si>
  <si>
    <r>
      <rPr>
        <u/>
        <sz val="10"/>
        <color rgb="FF1155CC"/>
        <rFont val="Arial"/>
      </rPr>
      <t>Video Narrative: Exploring Energy by linking it to its specific concept Strength</t>
    </r>
    <r>
      <rPr>
        <sz val="10"/>
        <color rgb="FF000000"/>
        <rFont val="Arial"/>
        <scheme val="minor"/>
      </rPr>
      <t xml:space="preserve"> [The concluding text at the end of the video narrative provides appropriate summary.]</t>
    </r>
  </si>
  <si>
    <r>
      <rPr>
        <u/>
        <sz val="10"/>
        <color rgb="FF1155CC"/>
        <rFont val="Arial"/>
      </rPr>
      <t>Video Narrative: Exploring Energy by linking it to its specific concept Strength</t>
    </r>
    <r>
      <rPr>
        <sz val="10"/>
        <color rgb="FF000000"/>
        <rFont val="Arial"/>
        <scheme val="minor"/>
      </rPr>
      <t xml:space="preserve"> [This video narrative is useful for raising awareness of quality of life needs of patients living with chronic respiratory illnesses.]</t>
    </r>
  </si>
  <si>
    <t>The Super Ordinate Video Narratives with the short description are useful to [Identify key points related to patient quality of life.]</t>
  </si>
  <si>
    <t>The Super Ordinate Video Narratives with the short description are useful to [Focus on key points at a time]</t>
  </si>
  <si>
    <t>The Super Ordinate Video Narratives with the short description are useful to [Identify key topics/concepts to be aware of]</t>
  </si>
  <si>
    <t>The Super Ordinate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</si>
  <si>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Super Ordinate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</si>
  <si>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Super Ordinate Video Narratives with regard to raising awareness of quality of life needs of patients living with respiratory illnesses?</t>
    </r>
  </si>
  <si>
    <t xml:space="preserve">Your score on EFFORT   (1-low .... 20-high)      </t>
  </si>
  <si>
    <t xml:space="preserve">Your score on FRUSTRATION   (1-low .... 20-high)  </t>
  </si>
  <si>
    <t>Your score on PERFORMANCE   (1-low .... 20-high)</t>
  </si>
  <si>
    <r>
      <rPr>
        <u/>
        <sz val="10"/>
        <color rgb="FF1155CC"/>
        <rFont val="Arial"/>
      </rPr>
      <t>Video Narrative: Linking Personal Values and Beliefs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</si>
  <si>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Personal Values and Beliefs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</si>
  <si>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Personal Values and Beliefs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</si>
  <si>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Personal Values and Beliefs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</si>
  <si>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Personal Values and Beliefs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</si>
  <si>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Personal Values and Beliefs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</si>
  <si>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Level Of Independence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</si>
  <si>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Level Of Independence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</si>
  <si>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Level Of Independence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</si>
  <si>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Level Of Independence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</si>
  <si>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Level Of Independence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</si>
  <si>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Level Of Independence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</si>
  <si>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Social Relationship to Psychological Health</t>
    </r>
    <r>
      <rPr>
        <sz val="10"/>
        <color rgb="FF000000"/>
        <rFont val="Arial"/>
        <scheme val="minor"/>
      </rPr>
      <t xml:space="preserve"> [The introduction text in the video narrative gives a clear idea of the aim of the narrative.]</t>
    </r>
  </si>
  <si>
    <r>
      <rPr>
        <u/>
        <sz val="10"/>
        <color rgb="FF1155CC"/>
        <rFont val="Arial"/>
      </rPr>
      <t>Video Narrative: Linking Social Relationship to Psychological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</si>
  <si>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Social Relationship to Psychological Health</t>
    </r>
    <r>
      <rPr>
        <sz val="10"/>
        <color rgb="FF000000"/>
        <rFont val="Arial"/>
        <scheme val="minor"/>
      </rPr>
      <t xml:space="preserve"> [The descriptions which introduce each video segment provide a useful summary.]</t>
    </r>
  </si>
  <si>
    <r>
      <rPr>
        <u/>
        <sz val="10"/>
        <color rgb="FF1155CC"/>
        <rFont val="Arial"/>
      </rPr>
      <t>Video Narrative: Linking Social Relationship to Psychological Health</t>
    </r>
    <r>
      <rPr>
        <sz val="10"/>
        <color rgb="FF000000"/>
        <rFont val="Arial"/>
        <scheme val="minor"/>
      </rPr>
      <t xml:space="preserve"> [All video segments provide relevant content for health related quality of life areas.]</t>
    </r>
  </si>
  <si>
    <r>
      <rPr>
        <u/>
        <sz val="10"/>
        <color rgb="FF1155CC"/>
        <rFont val="Arial"/>
      </rPr>
      <t>Video Narrative: Linking Social Relationship to Psychological Health</t>
    </r>
    <r>
      <rPr>
        <sz val="10"/>
        <color rgb="FF000000"/>
        <rFont val="Arial"/>
        <scheme val="minor"/>
      </rPr>
      <t xml:space="preserve"> [The concluding text at the end of the video narrative provides appropriate summary.]</t>
    </r>
  </si>
  <si>
    <r>
      <rPr>
        <u/>
        <sz val="10"/>
        <color rgb="FF1155CC"/>
        <rFont val="Arial"/>
      </rPr>
      <t>Video Narrative: Linking Social Relationship to Psychological Health</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</si>
  <si>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Linking Level Of Independence to Social Relationship</t>
    </r>
    <r>
      <rPr>
        <sz val="10"/>
        <color rgb="FF000000"/>
        <rFont val="Arial"/>
        <scheme val="minor"/>
      </rPr>
      <t xml:space="preserve"> [The introduction text in the video narrative gives a clear idea of the aim of the narrative.]</t>
    </r>
  </si>
  <si>
    <r>
      <rPr>
        <u/>
        <sz val="10"/>
        <color rgb="FF1155CC"/>
        <rFont val="Arial"/>
      </rPr>
      <t>Video Narrative: Linking Level Of Independence to Social Relationship</t>
    </r>
    <r>
      <rPr>
        <sz val="10"/>
        <color rgb="FF000000"/>
        <rFont val="Arial"/>
        <scheme val="minor"/>
      </rPr>
      <t xml:space="preserve"> [All video segments clearly link to the health related quality of life areas mentioned in the introduction.]</t>
    </r>
  </si>
  <si>
    <r>
      <rPr>
        <u/>
        <sz val="10"/>
        <color rgb="FF1155CC"/>
        <rFont val="Arial"/>
      </rPr>
      <t>Video Narrative: Linking Level Of Independence to Social Relationship</t>
    </r>
    <r>
      <rPr>
        <sz val="10"/>
        <color rgb="FF000000"/>
        <rFont val="Arial"/>
        <scheme val="minor"/>
      </rPr>
      <t xml:space="preserve"> [The descriptions which introduce each video segment provide a useful summary.]</t>
    </r>
  </si>
  <si>
    <r>
      <rPr>
        <u/>
        <sz val="10"/>
        <color rgb="FF1155CC"/>
        <rFont val="Arial"/>
      </rPr>
      <t>Video Narrative: Linking Level Of Independence to Social Relationship</t>
    </r>
    <r>
      <rPr>
        <sz val="10"/>
        <color rgb="FF000000"/>
        <rFont val="Arial"/>
        <scheme val="minor"/>
      </rPr>
      <t xml:space="preserve"> [All video segments provide relevant content for health related quality of life areas.]</t>
    </r>
  </si>
  <si>
    <r>
      <rPr>
        <u/>
        <sz val="10"/>
        <color rgb="FF1155CC"/>
        <rFont val="Arial"/>
      </rPr>
      <t>Video Narrative: Linking Level Of Independence to Social Relationship</t>
    </r>
    <r>
      <rPr>
        <sz val="10"/>
        <color rgb="FF000000"/>
        <rFont val="Arial"/>
        <scheme val="minor"/>
      </rPr>
      <t xml:space="preserve"> [The concluding text at the end of the video narrative provides appropriate summary.]</t>
    </r>
  </si>
  <si>
    <r>
      <rPr>
        <u/>
        <sz val="10"/>
        <color rgb="FF1155CC"/>
        <rFont val="Arial"/>
      </rPr>
      <t>Video Narrative: Linking Level Of Independence to Social Relationship</t>
    </r>
    <r>
      <rPr>
        <sz val="10"/>
        <color rgb="FF000000"/>
        <rFont val="Arial"/>
        <scheme val="minor"/>
      </rPr>
      <t xml:space="preserve"> [This video narrative is useful for raising awareness of quality of life needs of patients living with chronic respiratory illnesses.]</t>
    </r>
  </si>
  <si>
    <t>The Combinational Video Narratives with the short description are useful to [Identify key points related to patient quality of life.]</t>
  </si>
  <si>
    <t>The Combinational Video Narratives with the short description are useful to [Focus on key points at a time]</t>
  </si>
  <si>
    <t>The Combinational Video Narratives with the short description are useful to [Identify key topics/concepts to be aware of]</t>
  </si>
  <si>
    <t>The Combinational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</si>
  <si>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Combinational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</si>
  <si>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Combinational Video Narratives with regard to raising awareness of quality of life needs of patients living with respiratory illnesses?</t>
    </r>
  </si>
  <si>
    <t>Your score on  EFFORT   (1-low .... 20-high)</t>
  </si>
  <si>
    <t>Your score on   FRUSTRATION    (1-low .... 20-high)</t>
  </si>
  <si>
    <t>Your score on  PERFORMANCE     (1-low .... 20-high)</t>
  </si>
  <si>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</si>
  <si>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</si>
  <si>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</si>
  <si>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</si>
  <si>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</si>
  <si>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Caregiver by linking it to similar concepts from the topic Social Relationship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</si>
  <si>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</si>
  <si>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</si>
  <si>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</si>
  <si>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</si>
  <si>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</si>
  <si>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the concept Fear by linking it to similar concepts from the topic Psychological Health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</si>
  <si>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introduction text in the video narrative gives a clear idea of the aim of the narrative.]</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</si>
  <si>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[All video segments clearly link to the health related quality of life areas mentioned in the introduction.]</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</si>
  <si>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descriptions which introduce each video segment provide a useful summary.]</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</si>
  <si>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[All video segments provide relevant content for health related quality of life areas.]</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</si>
  <si>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[The concluding text at the end of the video narrative provides appropriate summary.]</t>
    </r>
  </si>
  <si>
    <r>
      <rPr>
        <u/>
        <sz val="10"/>
        <color rgb="FF1155CC"/>
        <rFont val="Arial"/>
      </rPr>
      <t xml:space="preserve">Video Narrative: become aware of the concept Shortness Of  Breath by linking it to similar concepts from the topic Physical Health </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</si>
  <si>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Exercise by linking it to similar concepts from the topic Environment</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</si>
  <si>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Exercise by linking it to similar concepts from the topic Environment</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</si>
  <si>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Exercise by linking it to similar concepts from the topic Environment</t>
    </r>
    <r>
      <rPr>
        <sz val="10"/>
        <color rgb="FF000000"/>
        <rFont val="Arial"/>
        <scheme val="minor"/>
      </rPr>
      <t xml:space="preserve"> [The descriptions which introduce each video segment provide a useful summary.]</t>
    </r>
  </si>
  <si>
    <r>
      <rPr>
        <u/>
        <sz val="10"/>
        <color rgb="FF1155CC"/>
        <rFont val="Arial"/>
      </rPr>
      <t>Video Narrative: become aware of the concept Exercise by linking it to similar concepts from the topic Environment</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</si>
  <si>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Exercise by linking it to similar concepts from the topic Environment</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</si>
  <si>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Exercise by linking it to similar concepts from the topic Environment</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</si>
  <si>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</si>
  <si>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</si>
  <si>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descriptions which introduce each video segment provide a useful summary.]</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</si>
  <si>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</si>
  <si>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</si>
  <si>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Meditation by linking it to similar concepts from the topic Personal Values and Beliefs</t>
    </r>
    <r>
      <rPr>
        <sz val="10"/>
        <color rgb="FF000000"/>
        <rFont val="Arial"/>
        <scheme val="minor"/>
      </rPr>
      <t xml:space="preserve"> [This video narrative is useful for raising awareness of quality of life needs of patients living with chronic respiratory illnesses.]</t>
    </r>
  </si>
  <si>
    <r>
      <rPr>
        <u/>
        <sz val="10"/>
        <color rgb="FF1155CC"/>
        <rFont val="Arial"/>
      </rPr>
      <t>Video Narrative: become aware of the concept Drug by linking it to similar concepts from the topic Physical Health</t>
    </r>
    <r>
      <rPr>
        <sz val="10"/>
        <color rgb="FF000000"/>
        <rFont val="Arial"/>
        <scheme val="minor"/>
      </rPr>
      <t xml:space="preserve"> [The introduction text in the video narrative gives a clear idea of the aim of the narrative.]</t>
    </r>
  </si>
  <si>
    <r>
      <rPr>
        <u/>
        <sz val="10"/>
        <color rgb="FF1155CC"/>
        <rFont val="Arial"/>
      </rPr>
      <t>Video Narrative: become aware of the concept Drug by linking it to similar concepts from the topic Physical Health</t>
    </r>
    <r>
      <rPr>
        <sz val="10"/>
        <color rgb="FF000000"/>
        <rFont val="Arial"/>
        <scheme val="minor"/>
      </rPr>
      <t xml:space="preserve"> [All video segments clearly link to the health related quality of life areas mentioned in the introduction.]</t>
    </r>
  </si>
  <si>
    <r>
      <rPr>
        <u/>
        <sz val="10"/>
        <color rgb="FF1155CC"/>
        <rFont val="Arial"/>
      </rPr>
      <t>Video Narrative: become aware of the concept Drug by linking it to similar concepts from the topic Physical Health</t>
    </r>
    <r>
      <rPr>
        <sz val="10"/>
        <color rgb="FF000000"/>
        <rFont val="Arial"/>
        <scheme val="minor"/>
      </rPr>
      <t xml:space="preserve"> [The descriptions which introduce each video segment provide a useful summary.]</t>
    </r>
  </si>
  <si>
    <r>
      <rPr>
        <u/>
        <sz val="10"/>
        <color rgb="FF1155CC"/>
        <rFont val="Arial"/>
      </rPr>
      <t>Video Narrative: become aware of the concept Drug by linking it to similar concepts from the topic Physical Health</t>
    </r>
    <r>
      <rPr>
        <sz val="10"/>
        <color rgb="FF000000"/>
        <rFont val="Arial"/>
        <scheme val="minor"/>
      </rPr>
      <t xml:space="preserve"> [All video segments provide relevant content for health related quality of life areas.]</t>
    </r>
  </si>
  <si>
    <r>
      <rPr>
        <u/>
        <sz val="10"/>
        <color rgb="FF1155CC"/>
        <rFont val="Arial"/>
      </rPr>
      <t>Video Narrative: become aware of the concept Drug by linking it to similar concepts from the topic Physical Health</t>
    </r>
    <r>
      <rPr>
        <sz val="10"/>
        <color rgb="FF000000"/>
        <rFont val="Arial"/>
        <scheme val="minor"/>
      </rPr>
      <t xml:space="preserve"> [The concluding text at the end of the video narrative provides appropriate summary.]</t>
    </r>
  </si>
  <si>
    <r>
      <rPr>
        <u/>
        <sz val="10"/>
        <color rgb="FF1155CC"/>
        <rFont val="Arial"/>
      </rPr>
      <t>Video Narrative: become aware of the concept Drug by linking it to similar concepts from the topic Physical Health</t>
    </r>
    <r>
      <rPr>
        <sz val="10"/>
        <color rgb="FF000000"/>
        <rFont val="Arial"/>
        <scheme val="minor"/>
      </rPr>
      <t xml:space="preserve"> [This video narrative is useful for raising awareness of quality of life needs of patients living with chronic respiratory illnesses.]</t>
    </r>
  </si>
  <si>
    <t>The Correlative Video Narratives with the short description are useful to [Identify key points related to patient quality of life.]</t>
  </si>
  <si>
    <t>The Correlative Video Narratives with the short description are useful to [Focus on key points at a time]</t>
  </si>
  <si>
    <t>The Correlative Video Narratives with the short description are useful to [Identify key topics/concepts to be aware of]</t>
  </si>
  <si>
    <t>The Correlative Video Narratives with the short description are useful to [Link main points mentioned in the videos]</t>
  </si>
  <si>
    <r>
      <t xml:space="preserve">What do you find </t>
    </r>
    <r>
      <rPr>
        <b/>
        <sz val="10"/>
        <color theme="1"/>
        <rFont val="Arial"/>
      </rPr>
      <t>positive</t>
    </r>
    <r>
      <rPr>
        <sz val="10"/>
        <color theme="1"/>
        <rFont val="Arial"/>
      </rPr>
      <t xml:space="preserve">  about the generated Correlative Video Narratives with regard to raising awareness of quality of life needs of patients living with respiratory illnesses?</t>
    </r>
  </si>
  <si>
    <r>
      <t xml:space="preserve">What do you find </t>
    </r>
    <r>
      <rPr>
        <b/>
        <sz val="10"/>
        <color theme="1"/>
        <rFont val="Arial"/>
      </rPr>
      <t>negative</t>
    </r>
    <r>
      <rPr>
        <sz val="10"/>
        <color theme="1"/>
        <rFont val="Arial"/>
      </rPr>
      <t xml:space="preserve">  about the generated Correlative Video Narratives with regard to raising awareness of quality of life needs of patients living with respiratory illnesses?</t>
    </r>
  </si>
  <si>
    <t>Please explain your score.</t>
  </si>
  <si>
    <t>Agree</t>
  </si>
  <si>
    <t>PhD candidate and research associate in university lab</t>
  </si>
  <si>
    <t>Experience as researcher in patient quality of life</t>
  </si>
  <si>
    <t>Neutral</t>
  </si>
  <si>
    <t>Strongly agree</t>
  </si>
  <si>
    <t>Disagree</t>
  </si>
  <si>
    <t>Quite likely</t>
  </si>
  <si>
    <t>Slightly likely</t>
  </si>
  <si>
    <t>you can easily focus on specific segments of a video rather than going through the entire videos, which can at times be quite lengthy</t>
  </si>
  <si>
    <t>sometimes, the way a work is linked to its parent is not objective and needs to come out of the general concept of the video</t>
  </si>
  <si>
    <t>not very demanding, but needed to keep my focus at all times</t>
  </si>
  <si>
    <t>did not feel frustrated at all</t>
  </si>
  <si>
    <t>the links to quality of life were well secured, therefore new links were easily identified</t>
  </si>
  <si>
    <t>i felt like it was more targeted to the specific areas</t>
  </si>
  <si>
    <t>again, does not take into advantage the general context</t>
  </si>
  <si>
    <t>it was clear the link of the parent and the video</t>
  </si>
  <si>
    <t>not frustrated at all</t>
  </si>
  <si>
    <t>like before, not felt anything different here</t>
  </si>
  <si>
    <t>In some cases, the two issues are effectively linked and you can get a clear view of what is coming on</t>
  </si>
  <si>
    <t>in some cases, one issue is mentioned much more than the other. as a result, the video is mostly focused on one of the two issues and not necessarily the link between them</t>
  </si>
  <si>
    <t>it was not mental demanding. even in the videos where the was really no link between the issues, identifying this absence of link was easy</t>
  </si>
  <si>
    <t>in the case of the videos where you expected a link between the issues and really there wasnt any, it was frustrating due to created expectations</t>
  </si>
  <si>
    <t>in the videow where the link was obvious and correct, new links were easily identified</t>
  </si>
  <si>
    <t>Extremely likely</t>
  </si>
  <si>
    <t>most of the identified videos were correctly identified and the links were obvious</t>
  </si>
  <si>
    <t>in some cases, the keyword was only mentioned once and therefore the link was not absolute</t>
  </si>
  <si>
    <t>the links when they existed were obvious, therefore easy to follow</t>
  </si>
  <si>
    <t>I work as research staff in the field of data anlysis and AI</t>
  </si>
  <si>
    <t>General knowledge</t>
  </si>
  <si>
    <t xml:space="preserve">I think it gives you a generalised and superficial view of the needs of patients even if you are not a clinician or familiar with the disease. </t>
  </si>
  <si>
    <t xml:space="preserve">For the same reason as in the previous question </t>
  </si>
  <si>
    <t>I'm a nurse</t>
  </si>
  <si>
    <t>Some experience as health professional</t>
  </si>
  <si>
    <t>It shows the different level's of needs that in the end turns the entire quality of life</t>
  </si>
  <si>
    <t>Nothing</t>
  </si>
  <si>
    <t>It was easy to understand and conect all of the videos with the main concept</t>
  </si>
  <si>
    <t>It doesn't requires much effort, it is easy and explicit</t>
  </si>
  <si>
    <t>I didn't feel frustrated</t>
  </si>
  <si>
    <t>the videos show's us a very simple way to understand the concept</t>
  </si>
  <si>
    <t>It helps to be aware of the key points in a concept</t>
  </si>
  <si>
    <t>nothing</t>
  </si>
  <si>
    <t>It is simple but i need to be more focus to understand the key points</t>
  </si>
  <si>
    <t>I didn't need much effort</t>
  </si>
  <si>
    <t>It's a little more difficult than the previous ones</t>
  </si>
  <si>
    <t>I think i understand the goal</t>
  </si>
  <si>
    <t>It combines 2 points that are very important in the general concept, and relates them</t>
  </si>
  <si>
    <t>It was easy to do it</t>
  </si>
  <si>
    <t>it didn't get many effort</t>
  </si>
  <si>
    <t>i didn't feel frustrated</t>
  </si>
  <si>
    <t>i think i have do it very easily</t>
  </si>
  <si>
    <t>Almost all of the videos explain very well the key points</t>
  </si>
  <si>
    <t>In some of the videos it seems that they only mention the point but do not delve into it</t>
  </si>
  <si>
    <t>it was quit easy</t>
  </si>
  <si>
    <t>it was not frustrating</t>
  </si>
  <si>
    <t>i think i get the main goal</t>
  </si>
  <si>
    <t xml:space="preserve">Expert </t>
  </si>
  <si>
    <t>E1</t>
  </si>
  <si>
    <t>E2</t>
  </si>
  <si>
    <t>E3</t>
  </si>
  <si>
    <t>Expert</t>
  </si>
  <si>
    <t>Narrative Title</t>
  </si>
  <si>
    <t>Narrative Type</t>
  </si>
  <si>
    <t>D</t>
  </si>
  <si>
    <t xml:space="preserve"> The introduction text in the video narrative gives a clear idea of the aim of the narrative.</t>
  </si>
  <si>
    <t>All video segments clearly link to the health related quality of life areas mentioned in the introduction.</t>
  </si>
  <si>
    <t>The descriptions which introduce each video segment provide a useful summary.</t>
  </si>
  <si>
    <t>All video segments provide relevant content for health related quality of life areas.</t>
  </si>
  <si>
    <t>The concluding text at the end of the video narrative provides appropriate summary.</t>
  </si>
  <si>
    <t>This video narrative is useful for raising awareness of quality of life needs of patients living with chronic respiratory illnesses.</t>
  </si>
  <si>
    <r>
      <rPr>
        <u/>
        <sz val="10"/>
        <color rgb="FF1155CC"/>
        <rFont val="Arial"/>
      </rPr>
      <t>Video Narrative: Exploring Strength by linking it to its parent concept Energy</t>
    </r>
    <r>
      <rPr>
        <sz val="10"/>
        <color rgb="FF000000"/>
        <rFont val="Arial"/>
        <scheme val="minor"/>
      </rPr>
      <t xml:space="preserve"> </t>
    </r>
  </si>
  <si>
    <r>
      <rPr>
        <u/>
        <sz val="10"/>
        <color rgb="FF1155CC"/>
        <rFont val="Arial"/>
      </rPr>
      <t>Video Narrative: Exploring Sleep by linking it to its parent concept Rest</t>
    </r>
    <r>
      <rPr>
        <sz val="10"/>
        <color rgb="FF000000"/>
        <rFont val="Arial"/>
        <scheme val="minor"/>
      </rPr>
      <t xml:space="preserve"> </t>
    </r>
  </si>
  <si>
    <r>
      <rPr>
        <u/>
        <sz val="10"/>
        <color rgb="FF1155CC"/>
        <rFont val="Arial"/>
      </rPr>
      <t xml:space="preserve">Video Narrative: Exploring Exercise by linking it to its parent concept Rehabilitation </t>
    </r>
    <r>
      <rPr>
        <sz val="10"/>
        <color rgb="FF000000"/>
        <rFont val="Arial"/>
        <scheme val="minor"/>
      </rPr>
      <t xml:space="preserve"> </t>
    </r>
  </si>
  <si>
    <r>
      <rPr>
        <u/>
        <sz val="10"/>
        <color rgb="FF1155CC"/>
        <rFont val="Arial"/>
      </rPr>
      <t>Video Narrative: Exploring Rehabilitation by linking it to its specific concept Exercise</t>
    </r>
    <r>
      <rPr>
        <sz val="10"/>
        <color rgb="FF000000"/>
        <rFont val="Arial"/>
        <scheme val="minor"/>
      </rPr>
      <t xml:space="preserve"> </t>
    </r>
  </si>
  <si>
    <t>Video Narrative: Exploring Rest by linking it to its specific concept Sleep</t>
  </si>
  <si>
    <t>Video Narrative: Exploring Energy by linking it to its specific concept Strength</t>
  </si>
  <si>
    <t>Video Narrative: Linking Personal Values and Beliefs to Psychological Health</t>
  </si>
  <si>
    <r>
      <rPr>
        <u/>
        <sz val="10"/>
        <color rgb="FF1155CC"/>
        <rFont val="Arial"/>
      </rPr>
      <t>Video Narrative: Linking Level Of Independence to Psychological Health</t>
    </r>
    <r>
      <rPr>
        <sz val="10"/>
        <color rgb="FF000000"/>
        <rFont val="Arial"/>
        <scheme val="minor"/>
      </rPr>
      <t xml:space="preserve"> </t>
    </r>
  </si>
  <si>
    <t>Video Narrative: Linking Social Relationship to Psychological Health</t>
  </si>
  <si>
    <t>Video Narrative: Linking Level Of Independence to Social Relationship</t>
  </si>
  <si>
    <t xml:space="preserve">Video Narrative: become aware of Caregiver by linking it to similar concepts from the topic Social Relationship </t>
  </si>
  <si>
    <t>Video Narrative: become aware of the concept Fear by linking it to similar concepts from the topic Psychological Health</t>
  </si>
  <si>
    <t>Video Narrative: become aware of the concept Shortness Of  Breath by linking it to similar concepts from the topic Physical Health</t>
  </si>
  <si>
    <t>Video Narrative: become aware of the concept Exercise by linking it to similar concepts from the topic Environment</t>
  </si>
  <si>
    <t>Video Narrative: become aware of the concept Meditation by linking it to similar concepts from the topic Personal Values and Beliefs</t>
  </si>
  <si>
    <t>Video Narrative: become aware of the concept Drug by linking it to similar concepts from the topic Physical Health</t>
  </si>
  <si>
    <t>S</t>
  </si>
  <si>
    <t>CO</t>
  </si>
  <si>
    <t>CR</t>
  </si>
  <si>
    <t>Median</t>
  </si>
  <si>
    <t>Varince</t>
  </si>
  <si>
    <t>AVG</t>
  </si>
  <si>
    <t>Narrative type</t>
  </si>
  <si>
    <t>Q2- different ranks</t>
  </si>
  <si>
    <t>Q3- different ranks</t>
  </si>
  <si>
    <t>Q4- different ranks</t>
  </si>
  <si>
    <t>Q5- different ranks</t>
  </si>
  <si>
    <t>To Find the pie chart by counting how many 5s, 4s, 3s,2s,1s,of each question per narrative</t>
  </si>
  <si>
    <t>Q1- different rank (from 5 to 1)</t>
  </si>
  <si>
    <t>Q6</t>
  </si>
  <si>
    <t>Narative Quality Qestion</t>
  </si>
  <si>
    <t>Narrtive Type</t>
  </si>
  <si>
    <t>Q1</t>
  </si>
  <si>
    <t>Q2</t>
  </si>
  <si>
    <t>Q3</t>
  </si>
  <si>
    <t>Q4</t>
  </si>
  <si>
    <t>Q5</t>
  </si>
  <si>
    <t>STDV</t>
  </si>
  <si>
    <t>Identify key points related to patient quality of life.</t>
  </si>
  <si>
    <t>Focus on key points at a time</t>
  </si>
  <si>
    <t>Identify key topics/concepts to be aware of</t>
  </si>
  <si>
    <t>Link main points mentioned in the videos</t>
  </si>
  <si>
    <t>Narrative Perceived Usefullness</t>
  </si>
  <si>
    <t>Correlative</t>
  </si>
  <si>
    <t>Derivative</t>
  </si>
  <si>
    <t>Super Ordinate</t>
  </si>
  <si>
    <t>All</t>
  </si>
  <si>
    <t>6.7(0.6), 7</t>
  </si>
  <si>
    <t>Combinational (AVG (STDV), Median)</t>
  </si>
  <si>
    <t>6(1), 6</t>
  </si>
  <si>
    <t>5.7(1.5), 6</t>
  </si>
  <si>
    <t>5.7(0.6), 6</t>
  </si>
  <si>
    <t>6.3 (0.6), 6</t>
  </si>
  <si>
    <t>6.7 (0.6), 7</t>
  </si>
  <si>
    <t>6 (0),6</t>
  </si>
  <si>
    <t>5.3 (1.2), 6</t>
  </si>
  <si>
    <t>AVG of AVG</t>
  </si>
  <si>
    <t>AVG of STDV</t>
  </si>
  <si>
    <t>AVG of Median</t>
  </si>
  <si>
    <t>To get Pie chart for the perceived usefullnes per narrative type</t>
  </si>
  <si>
    <r>
      <t xml:space="preserve">What do you find </t>
    </r>
    <r>
      <rPr>
        <b/>
        <sz val="10"/>
        <color theme="1"/>
        <rFont val="Arial"/>
        <family val="2"/>
      </rPr>
      <t>positive  about the generated Derivative Video Narratives with regard to raising awareness of quality of life needs of patients living with respiratory illnesses?</t>
    </r>
  </si>
  <si>
    <r>
      <t xml:space="preserve">What do you find </t>
    </r>
    <r>
      <rPr>
        <b/>
        <sz val="10"/>
        <color theme="1"/>
        <rFont val="Arial"/>
        <family val="2"/>
      </rPr>
      <t>negative about the generated Derivative Video Narratives with regard to raising awareness of quality of life needs of patients living with respiratory illnesses?</t>
    </r>
  </si>
  <si>
    <r>
      <t xml:space="preserve">you can easily </t>
    </r>
    <r>
      <rPr>
        <b/>
        <sz val="10"/>
        <color rgb="FF203864"/>
        <rFont val="Arial"/>
        <family val="2"/>
        <scheme val="minor"/>
      </rPr>
      <t>focus</t>
    </r>
    <r>
      <rPr>
        <sz val="10"/>
        <color rgb="FF00B0F0"/>
        <rFont val="Arial"/>
        <family val="2"/>
        <scheme val="minor"/>
      </rPr>
      <t xml:space="preserve"> on specific segments of a video rather than going through the entire videos, which can at times be quite lengthy</t>
    </r>
  </si>
  <si>
    <r>
      <t>It</t>
    </r>
    <r>
      <rPr>
        <b/>
        <sz val="10"/>
        <color rgb="FF203864"/>
        <rFont val="Arial"/>
        <family val="2"/>
        <scheme val="minor"/>
      </rPr>
      <t xml:space="preserve"> shows the different level's of needs</t>
    </r>
    <r>
      <rPr>
        <sz val="10"/>
        <color rgb="FF00B0F0"/>
        <rFont val="Arial"/>
        <family val="2"/>
        <scheme val="minor"/>
      </rPr>
      <t xml:space="preserve"> that in the end turns the entire quality of life</t>
    </r>
  </si>
  <si>
    <r>
      <t xml:space="preserve">i felt like it was more targeted to the </t>
    </r>
    <r>
      <rPr>
        <b/>
        <sz val="10"/>
        <color rgb="FF203864"/>
        <rFont val="Arial"/>
        <family val="2"/>
        <scheme val="minor"/>
      </rPr>
      <t>specific areas</t>
    </r>
  </si>
  <si>
    <r>
      <t>It helps to be aware of the</t>
    </r>
    <r>
      <rPr>
        <b/>
        <sz val="10"/>
        <color rgb="FF203864"/>
        <rFont val="Arial"/>
        <family val="2"/>
        <scheme val="minor"/>
      </rPr>
      <t xml:space="preserve"> key points</t>
    </r>
    <r>
      <rPr>
        <sz val="10"/>
        <color rgb="FF00B0F0"/>
        <rFont val="Arial"/>
        <family val="2"/>
        <scheme val="minor"/>
      </rPr>
      <t xml:space="preserve"> in a concept</t>
    </r>
  </si>
  <si>
    <r>
      <t>In some cases, the two issues are</t>
    </r>
    <r>
      <rPr>
        <b/>
        <sz val="10"/>
        <color rgb="FF203864"/>
        <rFont val="Arial"/>
        <family val="2"/>
        <scheme val="minor"/>
      </rPr>
      <t xml:space="preserve"> effectively linked</t>
    </r>
    <r>
      <rPr>
        <sz val="10"/>
        <color rgb="FF00B0F0"/>
        <rFont val="Arial"/>
        <family val="2"/>
        <scheme val="minor"/>
      </rPr>
      <t xml:space="preserve"> and you can get a clear view of what is coming on</t>
    </r>
  </si>
  <si>
    <r>
      <t xml:space="preserve">It </t>
    </r>
    <r>
      <rPr>
        <b/>
        <sz val="10"/>
        <color rgb="FF203864"/>
        <rFont val="Arial"/>
        <family val="2"/>
        <scheme val="minor"/>
      </rPr>
      <t>combines 2 points</t>
    </r>
    <r>
      <rPr>
        <sz val="10"/>
        <color rgb="FF00B0F0"/>
        <rFont val="Arial"/>
        <family val="2"/>
        <scheme val="minor"/>
      </rPr>
      <t xml:space="preserve"> that are very important in the general concept, and relates them</t>
    </r>
  </si>
  <si>
    <r>
      <t xml:space="preserve">most of the identified videos were </t>
    </r>
    <r>
      <rPr>
        <b/>
        <sz val="10"/>
        <color rgb="FF203864"/>
        <rFont val="Arial"/>
        <family val="2"/>
        <scheme val="minor"/>
      </rPr>
      <t xml:space="preserve">correctly identified </t>
    </r>
    <r>
      <rPr>
        <sz val="10"/>
        <color rgb="FF00B0F0"/>
        <rFont val="Arial"/>
        <family val="2"/>
        <scheme val="minor"/>
      </rPr>
      <t>and the</t>
    </r>
    <r>
      <rPr>
        <b/>
        <sz val="10"/>
        <color rgb="FF203864"/>
        <rFont val="Arial"/>
        <family val="2"/>
        <scheme val="minor"/>
      </rPr>
      <t xml:space="preserve"> links were obvious</t>
    </r>
  </si>
  <si>
    <r>
      <t xml:space="preserve">Almost all of the videos explain very well the </t>
    </r>
    <r>
      <rPr>
        <b/>
        <sz val="10"/>
        <color rgb="FF203864"/>
        <rFont val="Arial"/>
        <family val="2"/>
        <scheme val="minor"/>
      </rPr>
      <t>key points</t>
    </r>
  </si>
  <si>
    <r>
      <t xml:space="preserve">sometimes, the way a work is </t>
    </r>
    <r>
      <rPr>
        <b/>
        <sz val="10"/>
        <color rgb="FFC00000"/>
        <rFont val="Arial"/>
        <family val="2"/>
        <scheme val="minor"/>
      </rPr>
      <t>linked to its parent is not objective</t>
    </r>
    <r>
      <rPr>
        <sz val="10"/>
        <color rgb="FFFF0000"/>
        <rFont val="Arial"/>
        <family val="2"/>
        <scheme val="minor"/>
      </rPr>
      <t xml:space="preserve"> and needs to come out of the general concept of the video</t>
    </r>
  </si>
  <si>
    <r>
      <t xml:space="preserve">again, does not take into advantage the </t>
    </r>
    <r>
      <rPr>
        <b/>
        <sz val="10"/>
        <color rgb="FFC00000"/>
        <rFont val="Arial"/>
        <family val="2"/>
        <scheme val="minor"/>
      </rPr>
      <t>general context</t>
    </r>
  </si>
  <si>
    <r>
      <t>in some cases,</t>
    </r>
    <r>
      <rPr>
        <b/>
        <sz val="10"/>
        <color rgb="FFC00000"/>
        <rFont val="Arial"/>
        <family val="2"/>
        <scheme val="minor"/>
      </rPr>
      <t xml:space="preserve"> one issue is mentioned much more than the other</t>
    </r>
    <r>
      <rPr>
        <sz val="10"/>
        <color rgb="FFFF0000"/>
        <rFont val="Arial"/>
        <family val="2"/>
        <scheme val="minor"/>
      </rPr>
      <t>. as a result, the video is mostly focused on one of the two issues and</t>
    </r>
    <r>
      <rPr>
        <b/>
        <sz val="10"/>
        <color rgb="FFC00000"/>
        <rFont val="Arial"/>
        <family val="2"/>
        <scheme val="minor"/>
      </rPr>
      <t xml:space="preserve"> not necessarily the link</t>
    </r>
    <r>
      <rPr>
        <sz val="10"/>
        <color rgb="FFFF0000"/>
        <rFont val="Arial"/>
        <family val="2"/>
        <scheme val="minor"/>
      </rPr>
      <t xml:space="preserve"> between them</t>
    </r>
  </si>
  <si>
    <r>
      <t>i</t>
    </r>
    <r>
      <rPr>
        <sz val="10"/>
        <color rgb="FFFF0000"/>
        <rFont val="Arial"/>
        <family val="2"/>
        <scheme val="minor"/>
      </rPr>
      <t xml:space="preserve">n some cases, the </t>
    </r>
    <r>
      <rPr>
        <b/>
        <sz val="10"/>
        <color rgb="FFC00000"/>
        <rFont val="Arial"/>
        <family val="2"/>
        <scheme val="minor"/>
      </rPr>
      <t>keyword was only mentioned once</t>
    </r>
    <r>
      <rPr>
        <sz val="10"/>
        <color rgb="FFFF0000"/>
        <rFont val="Arial"/>
        <family val="2"/>
        <scheme val="minor"/>
      </rPr>
      <t xml:space="preserve"> and therefore the link was not absolute</t>
    </r>
  </si>
  <si>
    <r>
      <t xml:space="preserve">In some of the videos it seems that they only </t>
    </r>
    <r>
      <rPr>
        <b/>
        <sz val="10"/>
        <color rgb="FFC00000"/>
        <rFont val="Arial"/>
        <family val="2"/>
        <scheme val="minor"/>
      </rPr>
      <t>mention the point but do not delve into it</t>
    </r>
  </si>
  <si>
    <t xml:space="preserve">MENTAL DEMAND </t>
  </si>
  <si>
    <t xml:space="preserve"> EFFORT  </t>
  </si>
  <si>
    <t xml:space="preserve"> FRUSTRATION    </t>
  </si>
  <si>
    <t xml:space="preserve"> PERFORMANCE    </t>
  </si>
  <si>
    <t>Superordinate</t>
  </si>
  <si>
    <t>Combinational</t>
  </si>
  <si>
    <t>Narrative title</t>
  </si>
  <si>
    <t>No.Seg</t>
  </si>
  <si>
    <t>No. FC</t>
  </si>
  <si>
    <t>Derivative All Selected</t>
  </si>
  <si>
    <t>Super Ordinate  All Selected</t>
  </si>
  <si>
    <t>Selected (Y/N)</t>
  </si>
  <si>
    <t>Link the topics PHYSICAL HEALTH and ENVIRONMENT </t>
  </si>
  <si>
    <t>N</t>
  </si>
  <si>
    <t>No FT</t>
  </si>
  <si>
    <t>Duration(sec.)</t>
  </si>
  <si>
    <t>Link the topics SOCIAL RELATIONSHIP and PERSONAL VALUES AND BELIEFS</t>
  </si>
  <si>
    <t>Link the topics PERSONAL VALUES AND BELIEFS and PSYCHOLOGICAL HEALTH </t>
  </si>
  <si>
    <t>Y</t>
  </si>
  <si>
    <t>Link the topics LEVEL OF INDEPENDENCE and PSYCHOLOGICAL HEALTH</t>
  </si>
  <si>
    <t>Link the topics SOCIAL RELATIONSHIP and PSYCHOLOGICAL HEALTH</t>
  </si>
  <si>
    <t>Link the topics LEVEL OF INDEPENDENCE and SOCIAL RELATIONSHIP</t>
  </si>
  <si>
    <t>The concept present in the segment is used differently to its intended meaning</t>
  </si>
  <si>
    <t>Link the topics SOCIAL RELATIONSHIP and PHYSICAL HEALTH</t>
  </si>
  <si>
    <t>Narrative number</t>
  </si>
  <si>
    <t>Link the topics PHYSICAL HEALTH and PSYCHOLOGICAL HEALTH</t>
  </si>
  <si>
    <t>Link the topics PHYSICAL HEALTH and LEVEL OF INDEPENDENCE</t>
  </si>
  <si>
    <t>Link the topics LEVEL OF INDEPENDENCE and ENVIRONMENT .</t>
  </si>
  <si>
    <t>short segments with many FC</t>
  </si>
  <si>
    <t>The concepts have been already mentioned in Seg9 which is already selected (to avoid repitition). This is in response to the feedback from the application in the other domain</t>
  </si>
  <si>
    <t>Includes LUYNG CANCER concept which is not recommended by INADVANCE</t>
  </si>
  <si>
    <t>It is long and if selected will reduce the number of narratives for the evaluation</t>
  </si>
  <si>
    <t>Become aware of the concepts similar to CAREGIVER from topic SOCIAL RELATIONSHIP</t>
  </si>
  <si>
    <t>Become aware of the concepts similar to FEAR from topic PSYCHOLOGICAL HEALTH</t>
  </si>
  <si>
    <t>Become aware of the concepts similar to SHORTNESSOFBREATH from topic PHYSICAL HEALTH</t>
  </si>
  <si>
    <t>Become aware of the concepts similar to EXERCISE from topic ENVIRONMENT</t>
  </si>
  <si>
    <t>Become aware of the concepts similar to MEDITATION from topic PERSONAL VALUES AND BELIEFS</t>
  </si>
  <si>
    <t>Become aware of the concepts similar to DRUG from topic PHYSICAL HEALTH</t>
  </si>
  <si>
    <t>Become aware of the concepts similar to THINKING from topic PSYCHOLOGICAL HEALTH</t>
  </si>
  <si>
    <t>Become aware of the concepts similar to MUM from topic SOCIAL RELATIONSHIP</t>
  </si>
  <si>
    <t>Become aware of the concepts similar to TREATMENT from topic LEVEL OF INDEPENDENCE</t>
  </si>
  <si>
    <t>Become aware of the concepts similar to LUNGCANCER from topic PHYSICAL HEALTH</t>
  </si>
  <si>
    <t>Become aware of the concepts similar to ENERGY from topic PHYSICAL HEALTH</t>
  </si>
  <si>
    <t>Become aware of the concepts similar to CHILD from topic SOCIAL RELATIONSHIP</t>
  </si>
  <si>
    <t>Become aware of the concepts similar to INSURANCE from topic LEVEL OF INDEPENDENCE</t>
  </si>
  <si>
    <t>Become aware of the concepts similar to DAD from topic SOCIAL RELATIONSHIP</t>
  </si>
  <si>
    <t>Become aware of the concepts similar to TEMPLE from topic PERSONAL VALUES AND BELIEFS</t>
  </si>
  <si>
    <t>Become aware of the concepts similar to PNEUMONIA from topic PHYSICAL HEALTH</t>
  </si>
  <si>
    <t>Become aware of the concepts similar to TUMOR from topic PHYSICAL HEALTH</t>
  </si>
  <si>
    <t>Become aware of the concepts similar to WIFE from topic SOCIAL RELATIONSHIP</t>
  </si>
  <si>
    <t>Become aware of the concepts similar to FRIEND from topic SOCIAL RELATIONSHIP</t>
  </si>
  <si>
    <t>Become aware of the concepts similar to FAMILY from topic SOCIAL RELATIONSHIP</t>
  </si>
  <si>
    <t>Become aware of the concepts similar to COPD from topic PHYSICAL HEALTH</t>
  </si>
  <si>
    <t>Become aware of the concepts similar to LUNGDISEASE from topic PHYSICAL HEALTH</t>
  </si>
  <si>
    <t>Become aware of the concepts similar to PULMONARYFIBROSIS from topic PHYSICAL HEALTH</t>
  </si>
  <si>
    <t>Become aware of the concepts similar to HUSBAND from topic SOCIAL RELATIONSHIP</t>
  </si>
  <si>
    <t>Become aware of the concepts similar to REST from topic PHYSICAL HEALTH</t>
  </si>
  <si>
    <t>Become aware of the concepts similar to COUGH from topic PHYSICAL HEALTH</t>
  </si>
  <si>
    <t>Become aware of the concepts similar to COVID from topic PHYSICAL HEALTH</t>
  </si>
  <si>
    <t>Become aware of the concepts similar to CHRISTIAN from topic PERSONAL VALUES AND BELIEFS</t>
  </si>
  <si>
    <t>Become aware of the concepts similar to PULMONARYHYPERTENSION from topic PHYSICAL HEALTH</t>
  </si>
  <si>
    <t>Become aware of the concepts similar to VAPING from topic PHYSICAL HEALTH</t>
  </si>
  <si>
    <t>Become aware of the concepts similar to SMOKING from topic PHYSICAL HEALTH</t>
  </si>
  <si>
    <t>Become aware of the concepts similar to GUILT from topic PSYCHOLOGICAL HEALTH</t>
  </si>
  <si>
    <t>(FEAR , SCARED) which are similar to (GUILT)</t>
  </si>
  <si>
    <t>Become aware of the concepts similar to MOM from topic SOCIAL RELATIONSHIP</t>
  </si>
  <si>
    <t>(MUM , CHILD , DAD , CAREGIVER) which are similar to (MOM)</t>
  </si>
  <si>
    <t>Become aware of the concepts similar to GYM from topic ENVIRONMENT</t>
  </si>
  <si>
    <t>(EXERCISE) which is similar to (GYM) </t>
  </si>
  <si>
    <t>Become aware of the concepts similar to GRANDCHILD from topic SOCIAL RELATIONSHIP</t>
  </si>
  <si>
    <t>(MUM , CHILD , DAD , CAREGIVER) which are similar to (GRANDCHILD)</t>
  </si>
  <si>
    <t>Become aware of the concepts similar to ENDOFLIFECARE from topic LEVEL OF INDEPENDENCE</t>
  </si>
  <si>
    <t>(INSURANCE) which is similar to (ENDOFLIFECARE)</t>
  </si>
  <si>
    <t>Become aware of the concepts similar to MENTALHEALTH from topic PSYCHOLOGICAL HEALTH</t>
  </si>
  <si>
    <t>(THINKING) which is similar to (MENTALHEALTH)</t>
  </si>
  <si>
    <t>Become aware of the concepts similar to ALCOHOL from topic PHYSICAL HEALTH</t>
  </si>
  <si>
    <t>(DRUG , VAPING , SMOKING) which are similar to (ALCOHOL)</t>
  </si>
  <si>
    <t>Become aware of the concepts similar to DIET from topic PHYSICAL HEALTH</t>
  </si>
  <si>
    <t>(DRUG , VAPING , SMOKING) which are similar to (DIET)</t>
  </si>
  <si>
    <t>Become aware of the concepts similar to CONCENTRATION from topic PSYCHOLOGICAL HEALTH</t>
  </si>
  <si>
    <t>(THINKING) which is similar to (CONCENTRATION)</t>
  </si>
  <si>
    <t>Become aware of the concepts similar to MOBILITY from topic LEVEL OF INDEPENDENCE</t>
  </si>
  <si>
    <t>(TREATMENT) which is similar to (MOBILITY) </t>
  </si>
  <si>
    <t>Become aware of the concepts similar to SCARED from topic PSYCHOLOGICAL HEALTH</t>
  </si>
  <si>
    <t>(FEAR , GUILT) which are similar to (SCARED)</t>
  </si>
  <si>
    <t>Become aware of the concepts similar to BELIEF from topic PERSONAL VALUES AND BELIEFS</t>
  </si>
  <si>
    <t>(MEDITATION) which is similar to (BELIEF) </t>
  </si>
  <si>
    <t xml:space="preserve"> (MUM,FRIEND,DAD,CHILD)</t>
  </si>
  <si>
    <t xml:space="preserve"> (FEAR, GUILT, SCARED)</t>
  </si>
  <si>
    <t xml:space="preserve"> (BELIEF, MEDITATION)</t>
  </si>
  <si>
    <t xml:space="preserve"> (VAPING, SMOKING, ALCOHOL)</t>
  </si>
  <si>
    <t xml:space="preserve"> (MENTAL HEALTH, CONCENTRATION, THINKING)</t>
  </si>
  <si>
    <t xml:space="preserve"> (CHILD, WIFE,CAREGIVER,DAD)</t>
  </si>
  <si>
    <t xml:space="preserve"> (MOBILITY, TREATMENT)</t>
  </si>
  <si>
    <t xml:space="preserve"> (PNEUMONIA,TUMOR)</t>
  </si>
  <si>
    <t xml:space="preserve"> (REST)</t>
  </si>
  <si>
    <t xml:space="preserve"> (MUM, WIFE,CAREGIVER,DAD)</t>
  </si>
  <si>
    <t xml:space="preserve"> (END OF LIFE CARE, INSURANCE)</t>
  </si>
  <si>
    <t xml:space="preserve"> (MUM,CHILD, WIFE,CAREGIVER,DAD)</t>
  </si>
  <si>
    <t xml:space="preserve"> (CHRISTIAN, TEMPLE)</t>
  </si>
  <si>
    <t xml:space="preserve"> (LUNG CANCER) similar to PNEUMONIA</t>
  </si>
  <si>
    <t xml:space="preserve"> (LUNG CANCER) similar toTUMOR</t>
  </si>
  <si>
    <t xml:space="preserve"> (MUM , CHILD , DAD , CAREGIVER)</t>
  </si>
  <si>
    <t xml:space="preserve"> (MUM, CAREGIVER,DAD)</t>
  </si>
  <si>
    <t xml:space="preserve"> (LUNG CANCER) similar to COPD</t>
  </si>
  <si>
    <t xml:space="preserve"> (LUNG CANCER) similar to LUNG DISEASE</t>
  </si>
  <si>
    <t xml:space="preserve"> (LUNG CANCER) similar to PULMONARYFIBROSIS</t>
  </si>
  <si>
    <t xml:space="preserve"> (SHORT OF BREATHNESS, COUGH)</t>
  </si>
  <si>
    <t xml:space="preserve"> (LUNG CANCER) similar to COVID</t>
  </si>
  <si>
    <t xml:space="preserve"> (LUNG CANCER) similar to PULMONARYHYPERTENSION</t>
  </si>
  <si>
    <t xml:space="preserve"> (DRUG, SMOKING, ALCOHOL ) similar to VAPING</t>
  </si>
  <si>
    <t xml:space="preserve"> (DRUG, VAPING, ALCOHOL ) similar to SMOKING</t>
  </si>
  <si>
    <t xml:space="preserve"> ENERGY similar to REST</t>
  </si>
  <si>
    <t xml:space="preserve"> Cough similar to short of breathness</t>
  </si>
  <si>
    <t xml:space="preserve"> (GYM, EXERCISE )</t>
  </si>
  <si>
    <t>VideoID</t>
  </si>
  <si>
    <t>Start</t>
  </si>
  <si>
    <t>End</t>
  </si>
  <si>
    <t>Duration</t>
  </si>
  <si>
    <t>Focus Topic</t>
  </si>
  <si>
    <t>Focus Concept</t>
  </si>
  <si>
    <t>Focus Concept Weight</t>
  </si>
  <si>
    <t>Other concepts</t>
  </si>
  <si>
    <t>MxmrjLQvg7E1</t>
  </si>
  <si>
    <t>PsychologicalHealth</t>
  </si>
  <si>
    <t>SocialRelationship</t>
  </si>
  <si>
    <t>LevelOfIndependence</t>
  </si>
  <si>
    <t>Thinking</t>
  </si>
  <si>
    <t>Mum</t>
  </si>
  <si>
    <t>Treatment</t>
  </si>
  <si>
    <t>MxmrjLQvg7E4</t>
  </si>
  <si>
    <t>PhysicalHealth</t>
  </si>
  <si>
    <t>Environment</t>
  </si>
  <si>
    <t>LungCancer</t>
  </si>
  <si>
    <t>Pain</t>
  </si>
  <si>
    <t>Training</t>
  </si>
  <si>
    <t>MxmrjLQvg7E7</t>
  </si>
  <si>
    <t>Mom</t>
  </si>
  <si>
    <t>Family</t>
  </si>
  <si>
    <t>Friend</t>
  </si>
  <si>
    <t>MxmrjLQvg7E12</t>
  </si>
  <si>
    <t>Energy</t>
  </si>
  <si>
    <t>rQutyErqBG01</t>
  </si>
  <si>
    <t>Tumor</t>
  </si>
  <si>
    <t>Security</t>
  </si>
  <si>
    <t>Smoking</t>
  </si>
  <si>
    <t>Fear</t>
  </si>
  <si>
    <t>rQutyErqBG012</t>
  </si>
  <si>
    <t>Noise</t>
  </si>
  <si>
    <t>Child</t>
  </si>
  <si>
    <t>rQutyErqBG014</t>
  </si>
  <si>
    <t>rQutyErqBG017</t>
  </si>
  <si>
    <t>Insurance</t>
  </si>
  <si>
    <t>mWo-G3UQ-zU1</t>
  </si>
  <si>
    <t>PersonalValuesAndBeliefs</t>
  </si>
  <si>
    <t>Dad</t>
  </si>
  <si>
    <t>Temple</t>
  </si>
  <si>
    <t>mWo-G3UQ-zU6</t>
  </si>
  <si>
    <t>Hope</t>
  </si>
  <si>
    <t>hQQ5xQGZxdA1</t>
  </si>
  <si>
    <t>Caregiver</t>
  </si>
  <si>
    <t>hQQ5xQGZxdA9</t>
  </si>
  <si>
    <t>Pneumonia</t>
  </si>
  <si>
    <t>hQQ5xQGZxdA15</t>
  </si>
  <si>
    <t>hQQ5xQGZxdA21</t>
  </si>
  <si>
    <t>Memory</t>
  </si>
  <si>
    <t>hQQ5xQGZxdA31</t>
  </si>
  <si>
    <t>Wife</t>
  </si>
  <si>
    <t>hQQ5xQGZxdA37</t>
  </si>
  <si>
    <t>hQQ5xQGZxdA40</t>
  </si>
  <si>
    <t>Community</t>
  </si>
  <si>
    <t>hQQ5xQGZxdA46</t>
  </si>
  <si>
    <t>hQQ5xQGZxdA49</t>
  </si>
  <si>
    <t>hQQ5xQGZxdA55</t>
  </si>
  <si>
    <t>hQQ5xQGZxdA58</t>
  </si>
  <si>
    <t>hQQ5xQGZxdA61</t>
  </si>
  <si>
    <t>hQQ5xQGZxdA64</t>
  </si>
  <si>
    <t>hQQ5xQGZxdA67</t>
  </si>
  <si>
    <t>xY3B9nLm1u81</t>
  </si>
  <si>
    <t>Sleep</t>
  </si>
  <si>
    <t>xY3B9nLm1u88</t>
  </si>
  <si>
    <t>xY3B9nLm1u818</t>
  </si>
  <si>
    <t>xY3B9nLm1u823</t>
  </si>
  <si>
    <t>yV893Fx41lE1</t>
  </si>
  <si>
    <t>Soreness</t>
  </si>
  <si>
    <t>wwiwjZw7d6o1</t>
  </si>
  <si>
    <t>Learning</t>
  </si>
  <si>
    <t>wwiwjZw7d6o5</t>
  </si>
  <si>
    <t>Scared</t>
  </si>
  <si>
    <t>wwiwjZw7d6o13</t>
  </si>
  <si>
    <t>uJoY4oMLXEY1</t>
  </si>
  <si>
    <t>ShortnessOfBreath</t>
  </si>
  <si>
    <t>uJoY4oMLXEY3</t>
  </si>
  <si>
    <t>Copd</t>
  </si>
  <si>
    <t>uJoY4oMLXEY5</t>
  </si>
  <si>
    <t>Exercise</t>
  </si>
  <si>
    <t>uJoY4oMLXEY9</t>
  </si>
  <si>
    <t>l9k9q6FHeX44</t>
  </si>
  <si>
    <t>Education</t>
  </si>
  <si>
    <t>l9k9q6FHeX47</t>
  </si>
  <si>
    <t>ChestPain</t>
  </si>
  <si>
    <t>Cough</t>
  </si>
  <si>
    <t>Bronchitis</t>
  </si>
  <si>
    <t>l9k9q6FHeX415</t>
  </si>
  <si>
    <t>l9k9q6FHeX424</t>
  </si>
  <si>
    <t>l9k9q6FHeX426</t>
  </si>
  <si>
    <t>l9k9q6FHeX432</t>
  </si>
  <si>
    <t>l9k9q6FHeX450</t>
  </si>
  <si>
    <t>l9k9q6FHeX453</t>
  </si>
  <si>
    <t>l9k9q6FHeX456</t>
  </si>
  <si>
    <t>l9k9q6FHeX460</t>
  </si>
  <si>
    <t>l9k9q6FHeX463</t>
  </si>
  <si>
    <t>l9k9q6FHeX469</t>
  </si>
  <si>
    <t>l9k9q6FHeX475</t>
  </si>
  <si>
    <t>l9k9q6FHeX481</t>
  </si>
  <si>
    <t>l9k9q6FHeX484</t>
  </si>
  <si>
    <t>l9k9q6FHeX487</t>
  </si>
  <si>
    <t>j3t5nFnTULQ1</t>
  </si>
  <si>
    <t>j3t5nFnTULQ3</t>
  </si>
  <si>
    <t>LungDisease</t>
  </si>
  <si>
    <t>j3t5nFnTULQ7</t>
  </si>
  <si>
    <t>j3t5nFnTULQ9</t>
  </si>
  <si>
    <t>j3t5nFnTULQ11</t>
  </si>
  <si>
    <t>tfxB32Vb5hE1</t>
  </si>
  <si>
    <t>tfxB32Vb5hE8</t>
  </si>
  <si>
    <t>tfxB32Vb5hE10</t>
  </si>
  <si>
    <t>0fI_01yFmME1</t>
  </si>
  <si>
    <t>0fI_01yFmME3</t>
  </si>
  <si>
    <t>PulmonaryFibrosis</t>
  </si>
  <si>
    <t>0fI_01yFmME7</t>
  </si>
  <si>
    <t>Husband</t>
  </si>
  <si>
    <t>0fI_01yFmME11</t>
  </si>
  <si>
    <t>HBFn82ffSVE3</t>
  </si>
  <si>
    <t>Rest</t>
  </si>
  <si>
    <t>HBFn82ffSVE7</t>
  </si>
  <si>
    <t>HBFn82ffSVE18</t>
  </si>
  <si>
    <t>Meditation</t>
  </si>
  <si>
    <t>Anxiety</t>
  </si>
  <si>
    <t>HBFn82ffSVE25</t>
  </si>
  <si>
    <t>HBFn82ffSVE30</t>
  </si>
  <si>
    <t>llk-qgIr9Nk1</t>
  </si>
  <si>
    <t>llk-qgIr9Nk4</t>
  </si>
  <si>
    <t>llk-qgIr9Nk18</t>
  </si>
  <si>
    <t>llk-qgIr9Nk25</t>
  </si>
  <si>
    <t>llk-qgIr9Nk35</t>
  </si>
  <si>
    <t>llk-qgIr9Nk41</t>
  </si>
  <si>
    <t>llk-qgIr9Nk47</t>
  </si>
  <si>
    <t>llk-qgIr9Nk53</t>
  </si>
  <si>
    <t>llk-qgIr9Nk56</t>
  </si>
  <si>
    <t>llk-qgIr9Nk68</t>
  </si>
  <si>
    <t>llk-qgIr9Nk74</t>
  </si>
  <si>
    <t>llk-qgIr9Nk77</t>
  </si>
  <si>
    <t>llk-qgIr9Nk83</t>
  </si>
  <si>
    <t>llk-qgIr9Nk86</t>
  </si>
  <si>
    <t>llk-qgIr9Nk95</t>
  </si>
  <si>
    <t>llk-qgIr9Nk104</t>
  </si>
  <si>
    <t>llk-qgIr9Nk116</t>
  </si>
  <si>
    <t>llk-qgIr9Nk119</t>
  </si>
  <si>
    <t>Church</t>
  </si>
  <si>
    <t>Safety</t>
  </si>
  <si>
    <t>llk-qgIr9Nk128</t>
  </si>
  <si>
    <t>llk-qgIr9Nk137</t>
  </si>
  <si>
    <t>llk-qgIr9Nk143</t>
  </si>
  <si>
    <t>Traffic</t>
  </si>
  <si>
    <t>llk-qgIr9Nk155</t>
  </si>
  <si>
    <t>llk-qgIr9Nk158</t>
  </si>
  <si>
    <t>llk-qgIr9Nk161</t>
  </si>
  <si>
    <t>llk-qgIr9Nk172</t>
  </si>
  <si>
    <t>3mcWSmPXFtM1</t>
  </si>
  <si>
    <t>Drug</t>
  </si>
  <si>
    <t>bmvlK4qhAnU1</t>
  </si>
  <si>
    <t>bmvlK4qhAnU4</t>
  </si>
  <si>
    <t>bmvlK4qhAnU12</t>
  </si>
  <si>
    <t>bmvlK4qhAnU15</t>
  </si>
  <si>
    <t>bmvlK4qhAnU30</t>
  </si>
  <si>
    <t>bmvlK4qhAnU33</t>
  </si>
  <si>
    <t>bmvlK4qhAnU36</t>
  </si>
  <si>
    <t>bmvlK4qhAnU42</t>
  </si>
  <si>
    <t>bmvlK4qhAnU45</t>
  </si>
  <si>
    <t>bmvlK4qhAnU54</t>
  </si>
  <si>
    <t>bmvlK4qhAnU59</t>
  </si>
  <si>
    <t>bmvlK4qhAnU65</t>
  </si>
  <si>
    <t>bmvlK4qhAnU70</t>
  </si>
  <si>
    <t>bmvlK4qhAnU77</t>
  </si>
  <si>
    <t>bmvlK4qhAnU84</t>
  </si>
  <si>
    <t>bmvlK4qhAnU87</t>
  </si>
  <si>
    <t>bmvlK4qhAnU89</t>
  </si>
  <si>
    <t>Strength</t>
  </si>
  <si>
    <t>bmvlK4qhAnU92</t>
  </si>
  <si>
    <t>wArV8Ho_C1A1</t>
  </si>
  <si>
    <t>wArV8Ho_C1A3</t>
  </si>
  <si>
    <t>wArV8Ho_C1A5</t>
  </si>
  <si>
    <t>wArV8Ho_C1A8</t>
  </si>
  <si>
    <t>wArV8Ho_C1A10</t>
  </si>
  <si>
    <t>wArV8Ho_C1A12</t>
  </si>
  <si>
    <t>ehh89UrZtZU12</t>
  </si>
  <si>
    <t>VyGp12XbPzs1</t>
  </si>
  <si>
    <t>VyGp12XbPzs2</t>
  </si>
  <si>
    <t>VyGp12XbPzs4</t>
  </si>
  <si>
    <t>jZJTcp3d1q41</t>
  </si>
  <si>
    <t>DailyLiving</t>
  </si>
  <si>
    <t>jZJTcp3d1q413</t>
  </si>
  <si>
    <t>ZU_l9xCB-081</t>
  </si>
  <si>
    <t>Nl55TpSjWp43</t>
  </si>
  <si>
    <t>Covid</t>
  </si>
  <si>
    <t>Nl55TpSjWp45</t>
  </si>
  <si>
    <t>Nl55TpSjWp49</t>
  </si>
  <si>
    <t>Nl55TpSjWp414</t>
  </si>
  <si>
    <t>Nl55TpSjWp416</t>
  </si>
  <si>
    <t>Nl55TpSjWp422</t>
  </si>
  <si>
    <t>Determination</t>
  </si>
  <si>
    <t>6U7OpgFojaw3</t>
  </si>
  <si>
    <t>6U7OpgFojaw6</t>
  </si>
  <si>
    <t>6U7OpgFojaw8</t>
  </si>
  <si>
    <t>e0KVtXL-TjY1</t>
  </si>
  <si>
    <t>Christian</t>
  </si>
  <si>
    <t>e0KVtXL-TjY7</t>
  </si>
  <si>
    <t>PulmonaryHypertension</t>
  </si>
  <si>
    <t>e0KVtXL-TjY10</t>
  </si>
  <si>
    <t>aHAbRVZOxnk1</t>
  </si>
  <si>
    <t>aHAbRVZOxnk3</t>
  </si>
  <si>
    <t>aHAbRVZOxnk5</t>
  </si>
  <si>
    <t>aHAbRVZOxnk10</t>
  </si>
  <si>
    <t>Rehabilitation</t>
  </si>
  <si>
    <t>aHAbRVZOxnk12</t>
  </si>
  <si>
    <t>im4bTtQ99SY1</t>
  </si>
  <si>
    <t>Vaping</t>
  </si>
  <si>
    <t>im4bTtQ99SY9</t>
  </si>
  <si>
    <t>GV3Rew061FA1</t>
  </si>
  <si>
    <t>GV3Rew061FA5</t>
  </si>
  <si>
    <t>Glad</t>
  </si>
  <si>
    <t>Nxrz6_e_gwo1</t>
  </si>
  <si>
    <t>Wheezing</t>
  </si>
  <si>
    <t>Nxrz6_e_gwo8</t>
  </si>
  <si>
    <t>Nxrz6_e_gwo10</t>
  </si>
  <si>
    <t>q9xteXsPy3c1</t>
  </si>
  <si>
    <t>q9xteXsPy3c2</t>
  </si>
  <si>
    <t>Guilt</t>
  </si>
  <si>
    <t>q9xteXsPy3c3</t>
  </si>
  <si>
    <t>q9xteXsPy3c4</t>
  </si>
  <si>
    <t>q9xteXsPy3c6</t>
  </si>
  <si>
    <t>POskT8R_3t41</t>
  </si>
  <si>
    <t>POskT8R_3t43</t>
  </si>
  <si>
    <t>POskT8R_3t49</t>
  </si>
  <si>
    <t>3Fker8Nmd5Y1</t>
  </si>
  <si>
    <t>3Fker8Nmd5Y8</t>
  </si>
  <si>
    <t>OHeU3oj8nmc1</t>
  </si>
  <si>
    <t>Gym</t>
  </si>
  <si>
    <t>OHeU3oj8nmc7</t>
  </si>
  <si>
    <t>OHeU3oj8nmc14</t>
  </si>
  <si>
    <t>OHeU3oj8nmc20</t>
  </si>
  <si>
    <t>Grandchild</t>
  </si>
  <si>
    <t>OkHESl_I2O83</t>
  </si>
  <si>
    <t>OkHESl_I2O813</t>
  </si>
  <si>
    <t>4AWZD3ClqW81</t>
  </si>
  <si>
    <t>EndOfLifeCare</t>
  </si>
  <si>
    <t>4AWZD3ClqW85</t>
  </si>
  <si>
    <t>MentalHealth</t>
  </si>
  <si>
    <t>r20Ak5ZxP_41</t>
  </si>
  <si>
    <t>r20Ak5ZxP_44</t>
  </si>
  <si>
    <t>r20Ak5ZxP_47</t>
  </si>
  <si>
    <t>r20Ak5ZxP_413</t>
  </si>
  <si>
    <t>Fatigue</t>
  </si>
  <si>
    <t>r20Ak5ZxP_416</t>
  </si>
  <si>
    <t>r20Ak5ZxP_419</t>
  </si>
  <si>
    <t>r20Ak5ZxP_430</t>
  </si>
  <si>
    <t>r20Ak5ZxP_443</t>
  </si>
  <si>
    <t>r20Ak5ZxP_458</t>
  </si>
  <si>
    <t>Tension</t>
  </si>
  <si>
    <t>MjEJaR3zLjg1</t>
  </si>
  <si>
    <t>MjEJaR3zLjg4</t>
  </si>
  <si>
    <t>MjEJaR3zLjg7</t>
  </si>
  <si>
    <t>MjEJaR3zLjg10</t>
  </si>
  <si>
    <t>Asthma</t>
  </si>
  <si>
    <t>MjEJaR3zLjg19</t>
  </si>
  <si>
    <t>MjEJaR3zLjg25</t>
  </si>
  <si>
    <t>MjEJaR3zLjg33</t>
  </si>
  <si>
    <t>MjEJaR3zLjg39</t>
  </si>
  <si>
    <t>MjEJaR3zLjg52</t>
  </si>
  <si>
    <t>MjEJaR3zLjg60</t>
  </si>
  <si>
    <t>MjEJaR3zLjg63</t>
  </si>
  <si>
    <t>MjEJaR3zLjg71</t>
  </si>
  <si>
    <t>MjEJaR3zLjg80</t>
  </si>
  <si>
    <t>MjEJaR3zLjg86</t>
  </si>
  <si>
    <t>MjEJaR3zLjg101</t>
  </si>
  <si>
    <t>MjEJaR3zLjg104</t>
  </si>
  <si>
    <t>MjEJaR3zLjg107</t>
  </si>
  <si>
    <t>MjEJaR3zLjg121</t>
  </si>
  <si>
    <t>KFBT8x3DPuM1</t>
  </si>
  <si>
    <t>HCgXqdpQGhc1</t>
  </si>
  <si>
    <t>HCgXqdpQGhc4</t>
  </si>
  <si>
    <t>HCgXqdpQGhc9</t>
  </si>
  <si>
    <t>HCgXqdpQGhc15</t>
  </si>
  <si>
    <t>HCgXqdpQGhc27</t>
  </si>
  <si>
    <t>HCgXqdpQGhc35</t>
  </si>
  <si>
    <t>HCgXqdpQGhc39</t>
  </si>
  <si>
    <t>HCgXqdpQGhc45</t>
  </si>
  <si>
    <t>HCgXqdpQGhc54</t>
  </si>
  <si>
    <t>HCgXqdpQGhc57</t>
  </si>
  <si>
    <t>HCgXqdpQGhc60</t>
  </si>
  <si>
    <t>HCgXqdpQGhc66</t>
  </si>
  <si>
    <t>HCgXqdpQGhc77</t>
  </si>
  <si>
    <t>HCgXqdpQGhc80</t>
  </si>
  <si>
    <t>HCgXqdpQGhc90</t>
  </si>
  <si>
    <t>HCgXqdpQGhc98</t>
  </si>
  <si>
    <t>HCgXqdpQGhc105</t>
  </si>
  <si>
    <t>E8nRS2LxFdw1</t>
  </si>
  <si>
    <t>E8nRS2LxFdw4</t>
  </si>
  <si>
    <t>Alcohol</t>
  </si>
  <si>
    <t>Diet</t>
  </si>
  <si>
    <t>E8nRS2LxFdw7</t>
  </si>
  <si>
    <t>n7KHBGEC2Gg1</t>
  </si>
  <si>
    <t>n7KHBGEC2Gg10</t>
  </si>
  <si>
    <t>FHXbDHakK1w1</t>
  </si>
  <si>
    <t>FHXbDHakK1w4</t>
  </si>
  <si>
    <t>FHXbDHakK1w6</t>
  </si>
  <si>
    <t>FHXbDHakK1w7</t>
  </si>
  <si>
    <t>FHXbDHakK1w11</t>
  </si>
  <si>
    <t>FHXbDHakK1w13</t>
  </si>
  <si>
    <t>FHXbDHakK1w15</t>
  </si>
  <si>
    <t>FHXbDHakK1w16</t>
  </si>
  <si>
    <t>FHXbDHakK1w20</t>
  </si>
  <si>
    <t>FHXbDHakK1w22</t>
  </si>
  <si>
    <t>FHXbDHakK1w23</t>
  </si>
  <si>
    <t>FHXbDHakK1w24</t>
  </si>
  <si>
    <t>FHXbDHakK1w26</t>
  </si>
  <si>
    <t>FHXbDHakK1w28</t>
  </si>
  <si>
    <t>FHXbDHakK1w30</t>
  </si>
  <si>
    <t>FHXbDHakK1w36</t>
  </si>
  <si>
    <t>FHXbDHakK1w39</t>
  </si>
  <si>
    <t>FHXbDHakK1w40</t>
  </si>
  <si>
    <t>FHXbDHakK1w44</t>
  </si>
  <si>
    <t>WShT-I0wCO41</t>
  </si>
  <si>
    <t>WShT-I0wCO46</t>
  </si>
  <si>
    <t>WShT-I0wCO48</t>
  </si>
  <si>
    <t>WShT-I0wCO410</t>
  </si>
  <si>
    <t>WShT-I0wCO418</t>
  </si>
  <si>
    <t>Concentration</t>
  </si>
  <si>
    <t>WShT-I0wCO420</t>
  </si>
  <si>
    <t>2utaepga5uk1</t>
  </si>
  <si>
    <t>2utaepga5uk3</t>
  </si>
  <si>
    <t>2utaepga5uk11</t>
  </si>
  <si>
    <t>2utaepga5uk14</t>
  </si>
  <si>
    <t>2utaepga5uk18</t>
  </si>
  <si>
    <t>pmuUnQ5Zi4Q1</t>
  </si>
  <si>
    <t>pmuUnQ5Zi4Q4</t>
  </si>
  <si>
    <t>pmuUnQ5Zi4Q7</t>
  </si>
  <si>
    <t>dyRmGVgG7_84</t>
  </si>
  <si>
    <t>dyRmGVgG7_86</t>
  </si>
  <si>
    <t>dyRmGVgG7_89</t>
  </si>
  <si>
    <t>aREqsWoX-EY1</t>
  </si>
  <si>
    <t>aREqsWoX-EY8</t>
  </si>
  <si>
    <t>9nRhehMpODk3</t>
  </si>
  <si>
    <t>9nRhehMpODk8</t>
  </si>
  <si>
    <t>Tyo2YsA0Y01</t>
  </si>
  <si>
    <t>Tyo2YsA0Y02</t>
  </si>
  <si>
    <t>Tyo2YsA0Y03</t>
  </si>
  <si>
    <t>Tyo2YsA0Y05</t>
  </si>
  <si>
    <t>ZoEEgU6L-m81</t>
  </si>
  <si>
    <t>ZoEEgU6L-m85</t>
  </si>
  <si>
    <t>ZoEEgU6L-m87</t>
  </si>
  <si>
    <t>ZoEEgU6L-m89</t>
  </si>
  <si>
    <t>FH7aHDHnkjU1</t>
  </si>
  <si>
    <t>Mobility</t>
  </si>
  <si>
    <t>FH7aHDHnkjU7</t>
  </si>
  <si>
    <t>FH7aHDHnkjU9</t>
  </si>
  <si>
    <t>FH7aHDHnkjU14</t>
  </si>
  <si>
    <t>FH7aHDHnkjU17</t>
  </si>
  <si>
    <t>cfyb39S_CZw1</t>
  </si>
  <si>
    <t>cfyb39S_CZw5</t>
  </si>
  <si>
    <t>cfyb39S_CZw7</t>
  </si>
  <si>
    <t>mSYXddFVvHo1</t>
  </si>
  <si>
    <t>mSYXddFVvHo4</t>
  </si>
  <si>
    <t>Belief</t>
  </si>
  <si>
    <t>323hkORG0OM1</t>
  </si>
  <si>
    <t>323hkORG0OM3</t>
  </si>
  <si>
    <t>323hkORG0OM9</t>
  </si>
  <si>
    <t>LYwQdM-2ok41</t>
  </si>
  <si>
    <t>Excitement</t>
  </si>
  <si>
    <t>LYwQdM-2ok49</t>
  </si>
  <si>
    <t>LYwQdM-2ok411</t>
  </si>
  <si>
    <t>O5DOre3MFlw3</t>
  </si>
  <si>
    <t>O5DOre3MFlw8</t>
  </si>
  <si>
    <t>O5DOre3MFlw12</t>
  </si>
  <si>
    <t>O5DOre3MFlw16</t>
  </si>
  <si>
    <t>O5DOre3MFlw22</t>
  </si>
  <si>
    <t>O5DOre3MFlw24</t>
  </si>
  <si>
    <t>O5DOre3MFlw26</t>
  </si>
  <si>
    <t>O5DOre3MFlw30</t>
  </si>
  <si>
    <t>O5DOre3MFlw35</t>
  </si>
  <si>
    <t>O5DOre3MFlw37</t>
  </si>
  <si>
    <t>O5DOre3MFlw39</t>
  </si>
  <si>
    <t>O5DOre3MFlw43</t>
  </si>
  <si>
    <t>O5DOre3MFlw49</t>
  </si>
  <si>
    <t>O5DOre3MFlw65</t>
  </si>
  <si>
    <t>O5DOre3MFlw69</t>
  </si>
  <si>
    <t>bqkquNb5Z8A1</t>
  </si>
  <si>
    <t>bqkquNb5Z8A10</t>
  </si>
  <si>
    <t>bqkquNb5Z8A13</t>
  </si>
  <si>
    <t>qsAnlV8DUXo1</t>
  </si>
  <si>
    <t>qsAnlV8DUXo4</t>
  </si>
  <si>
    <t>2pzHkvmRSW81</t>
  </si>
  <si>
    <t>2pzHkvmRSW86</t>
  </si>
  <si>
    <t>2pzHkvmRSW812</t>
  </si>
  <si>
    <t>71 segments only have been used to generate the narratives</t>
  </si>
  <si>
    <t>236 segments have not been used</t>
  </si>
  <si>
    <t>A video Has Google 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</si>
</sst>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21" x14ac:knownFonts="1">
    <font>
      <sz val="10"/>
      <color rgb="FF000000"/>
      <name val="Arial"/>
      <scheme val="minor"/>
    </font>
    <font>
      <sz val="10"/>
      <color theme="1"/>
      <name val="Arial"/>
      <scheme val="minor"/>
    </font>
    <font>
      <sz val="10"/>
      <color rgb="FF0000FF"/>
      <name val="Arial"/>
    </font>
    <font>
      <b/>
      <sz val="10"/>
      <color theme="1"/>
      <name val="Arial"/>
    </font>
    <font>
      <sz val="10"/>
      <color theme="1"/>
      <name val="Arial"/>
    </font>
    <font>
      <u/>
      <sz val="10"/>
      <color rgb="FF1155CC"/>
      <name val="Arial"/>
    </font>
    <font>
      <sz val="10"/>
      <color rgb="FF000000"/>
      <name val="Arial"/>
      <family val="2"/>
      <scheme val="minor"/>
    </font>
    <font>
      <b/>
      <sz val="11"/>
      <color rgb="FF000000"/>
      <name val="Arial"/>
      <family val="2"/>
      <scheme val="minor"/>
    </font>
    <font>
      <b/>
      <sz val="10"/>
      <color theme="1"/>
      <name val="Arial"/>
      <family val="2"/>
    </font>
    <font>
      <sz val="10"/>
      <name val="Arial"/>
      <family val="2"/>
      <scheme val="minor"/>
    </font>
    <font>
      <sz val="10"/>
      <name val="Arial"/>
      <family val="2"/>
    </font>
    <font>
      <b/>
      <sz val="10"/>
      <color rgb="FF000000"/>
      <name val="Arial"/>
      <family val="2"/>
      <scheme val="minor"/>
    </font>
    <font>
      <b/>
      <sz val="10"/>
      <color theme="1"/>
      <name val="Arial"/>
      <family val="2"/>
      <scheme val="minor"/>
    </font>
    <font>
      <b/>
      <sz val="10"/>
      <name val="Arial"/>
      <family val="2"/>
      <scheme val="minor"/>
    </font>
    <font>
      <sz val="10"/>
      <color theme="1"/>
      <name val="Arial"/>
      <family val="2"/>
      <scheme val="minor"/>
    </font>
    <font>
      <b/>
      <sz val="11"/>
      <color theme="1"/>
      <name val="Arial"/>
      <family val="2"/>
      <scheme val="minor"/>
    </font>
    <font>
      <sz val="10"/>
      <color rgb="FF00B0F0"/>
      <name val="Arial"/>
      <family val="2"/>
      <scheme val="minor"/>
    </font>
    <font>
      <sz val="10"/>
      <color rgb="FFFF0000"/>
      <name val="Arial"/>
      <family val="2"/>
      <scheme val="minor"/>
    </font>
    <font>
      <b/>
      <sz val="10"/>
      <color rgb="FF203864"/>
      <name val="Arial"/>
      <family val="2"/>
      <scheme val="minor"/>
    </font>
    <font>
      <b/>
      <sz val="10"/>
      <color rgb="FFC00000"/>
      <name val="Arial"/>
      <family val="2"/>
      <scheme val="minor"/>
    </font>
    <font>
      <u/>
      <sz val="10"/>
      <color theme="10"/>
      <name val="Arial"/>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D1F1DA"/>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66">
    <xf numFmtId="0" fontId="0" fillId="0" borderId="0" xfId="0"/>
    <xf numFmtId="0" fontId="1" fillId="0" borderId="0" xfId="0" applyFont="1"/>
    <xf numFmtId="0" fontId="2" fillId="0" borderId="0" xfId="0" applyFont="1"/>
    <xf numFmtId="164" fontId="1" fillId="0" borderId="0" xfId="0" applyNumberFormat="1" applyFont="1"/>
    <xf numFmtId="0" fontId="5" fillId="0" borderId="0" xfId="0" applyFont="1"/>
    <xf numFmtId="0" fontId="0" fillId="0" borderId="0" xfId="0" applyAlignment="1">
      <alignment horizontal="left" vertical="top" wrapText="1"/>
    </xf>
    <xf numFmtId="0" fontId="1" fillId="0" borderId="0" xfId="0" applyFont="1" applyAlignment="1">
      <alignment horizontal="left" vertical="top" wrapText="1"/>
    </xf>
    <xf numFmtId="0" fontId="6" fillId="0" borderId="0" xfId="0" applyFont="1"/>
    <xf numFmtId="0" fontId="0" fillId="0" borderId="0" xfId="0" applyAlignment="1">
      <alignment horizontal="left" vertical="top"/>
    </xf>
    <xf numFmtId="0" fontId="6" fillId="0" borderId="0" xfId="0" applyFont="1" applyAlignment="1">
      <alignment horizontal="left" vertical="top"/>
    </xf>
    <xf numFmtId="0" fontId="1" fillId="0" borderId="0" xfId="0" applyFont="1" applyAlignment="1">
      <alignment horizontal="left" vertical="top"/>
    </xf>
    <xf numFmtId="165" fontId="0" fillId="0" borderId="0" xfId="0" applyNumberFormat="1" applyAlignment="1">
      <alignment horizontal="left" vertical="top"/>
    </xf>
    <xf numFmtId="0" fontId="6" fillId="0" borderId="0" xfId="0" applyFont="1" applyAlignment="1">
      <alignment horizontal="left" vertical="top" wrapText="1"/>
    </xf>
    <xf numFmtId="0" fontId="0" fillId="0" borderId="0" xfId="0" applyAlignment="1">
      <alignment vertical="top" wrapText="1"/>
    </xf>
    <xf numFmtId="0" fontId="0" fillId="0" borderId="1" xfId="0" applyBorder="1"/>
    <xf numFmtId="0" fontId="7" fillId="0" borderId="1" xfId="0" applyFont="1" applyBorder="1"/>
    <xf numFmtId="0" fontId="6" fillId="0" borderId="1" xfId="0" applyFont="1" applyBorder="1"/>
    <xf numFmtId="165" fontId="0" fillId="0" borderId="1" xfId="0" applyNumberFormat="1" applyBorder="1"/>
    <xf numFmtId="165" fontId="0" fillId="0" borderId="0" xfId="0" applyNumberFormat="1"/>
    <xf numFmtId="165" fontId="0" fillId="4" borderId="1" xfId="0" applyNumberFormat="1" applyFill="1" applyBorder="1"/>
    <xf numFmtId="165" fontId="0" fillId="4" borderId="0" xfId="0" applyNumberFormat="1" applyFill="1"/>
    <xf numFmtId="0" fontId="9" fillId="0" borderId="0" xfId="0" applyFont="1"/>
    <xf numFmtId="0" fontId="10" fillId="0" borderId="0" xfId="0" applyFont="1"/>
    <xf numFmtId="0" fontId="11" fillId="0" borderId="0" xfId="0" applyFont="1"/>
    <xf numFmtId="0" fontId="13" fillId="0" borderId="0" xfId="0" applyFont="1"/>
    <xf numFmtId="165" fontId="11" fillId="0" borderId="0" xfId="0" applyNumberFormat="1" applyFont="1"/>
    <xf numFmtId="165" fontId="13" fillId="0" borderId="0" xfId="0" applyNumberFormat="1" applyFont="1"/>
    <xf numFmtId="165" fontId="11" fillId="4" borderId="0" xfId="0" applyNumberFormat="1" applyFont="1" applyFill="1"/>
    <xf numFmtId="165" fontId="12" fillId="4" borderId="0" xfId="0" applyNumberFormat="1" applyFont="1" applyFill="1"/>
    <xf numFmtId="0" fontId="1" fillId="0" borderId="0" xfId="0" applyFont="1" applyAlignment="1">
      <alignment vertical="top" wrapText="1"/>
    </xf>
    <xf numFmtId="165" fontId="12" fillId="0" borderId="0" xfId="0" applyNumberFormat="1" applyFont="1" applyAlignment="1">
      <alignment vertical="top" wrapText="1"/>
    </xf>
    <xf numFmtId="0" fontId="9" fillId="0" borderId="0" xfId="0" applyFont="1" applyAlignment="1">
      <alignment vertical="top" wrapText="1"/>
    </xf>
    <xf numFmtId="0" fontId="15" fillId="0" borderId="0" xfId="0" applyFont="1" applyAlignment="1">
      <alignment horizontal="center"/>
    </xf>
    <xf numFmtId="0" fontId="15" fillId="0" borderId="0" xfId="0" applyFont="1" applyAlignment="1">
      <alignment horizontal="center" vertical="top" wrapText="1"/>
    </xf>
    <xf numFmtId="0" fontId="13" fillId="0" borderId="0" xfId="0" applyFont="1" applyAlignment="1">
      <alignment vertical="top" wrapText="1"/>
    </xf>
    <xf numFmtId="2" fontId="11" fillId="0" borderId="0" xfId="0" applyNumberFormat="1" applyFont="1" applyAlignment="1">
      <alignment vertical="top" wrapText="1"/>
    </xf>
    <xf numFmtId="2" fontId="13" fillId="0" borderId="0" xfId="0" applyNumberFormat="1" applyFont="1"/>
    <xf numFmtId="0" fontId="0" fillId="2" borderId="0" xfId="0" applyFill="1"/>
    <xf numFmtId="0" fontId="1" fillId="2" borderId="0" xfId="0" applyFont="1" applyFill="1"/>
    <xf numFmtId="0" fontId="9" fillId="2" borderId="0" xfId="0" applyFont="1" applyFill="1" applyAlignment="1">
      <alignment vertical="top" wrapText="1"/>
    </xf>
    <xf numFmtId="0" fontId="9" fillId="2" borderId="0" xfId="0" applyFont="1" applyFill="1"/>
    <xf numFmtId="0" fontId="12" fillId="0" borderId="0" xfId="0" applyFont="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2" fontId="0" fillId="0" borderId="0" xfId="0" applyNumberFormat="1"/>
    <xf numFmtId="0" fontId="6" fillId="5" borderId="0" xfId="0" applyFont="1" applyFill="1"/>
    <xf numFmtId="0" fontId="20" fillId="5" borderId="0" xfId="1" applyFill="1" applyAlignment="1">
      <alignment vertical="center" wrapText="1"/>
    </xf>
    <xf numFmtId="0" fontId="0" fillId="5" borderId="0" xfId="0" applyFill="1"/>
    <xf numFmtId="0" fontId="0" fillId="6" borderId="0" xfId="0" applyFill="1"/>
    <xf numFmtId="0" fontId="6" fillId="6" borderId="0" xfId="0" applyFont="1" applyFill="1"/>
    <xf numFmtId="0" fontId="20" fillId="6" borderId="0" xfId="1" applyFill="1" applyAlignment="1">
      <alignment vertical="center" wrapText="1"/>
    </xf>
    <xf numFmtId="0" fontId="0" fillId="7" borderId="0" xfId="0" applyFill="1"/>
    <xf numFmtId="0" fontId="6" fillId="7" borderId="0" xfId="0" applyFont="1" applyFill="1"/>
    <xf numFmtId="0" fontId="20" fillId="7" borderId="0" xfId="1" applyFill="1" applyAlignment="1">
      <alignment vertical="center" wrapText="1"/>
    </xf>
    <xf numFmtId="0" fontId="14" fillId="6" borderId="0" xfId="1" applyFont="1" applyFill="1"/>
    <xf numFmtId="0" fontId="20" fillId="6" borderId="0" xfId="1" applyFill="1"/>
    <xf numFmtId="0" fontId="0" fillId="8" borderId="0" xfId="0" applyFill="1"/>
    <xf numFmtId="0" fontId="0" fillId="2" borderId="1" xfId="0" applyFill="1" applyBorder="1" applyAlignment="1">
      <alignment horizontal="center"/>
    </xf>
    <xf numFmtId="0" fontId="0" fillId="3" borderId="1" xfId="0" applyFill="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1" fillId="0" borderId="0" xfId="0" applyFont="1" applyAlignment="1">
      <alignment horizontal="center"/>
    </xf>
    <xf numFmtId="0" fontId="15" fillId="0" borderId="0" xfId="0" applyFont="1" applyAlignment="1">
      <alignment horizontal="center"/>
    </xf>
    <xf numFmtId="0" fontId="0" fillId="9" borderId="0" xfId="0" applyFill="1"/>
  </cellXfs>
  <cellStyles count="2">
    <cellStyle name="Hyperlink" xfId="1" builtinId="8"/>
    <cellStyle name="Normal" xfId="0" builtinId="0"/>
  </cellStyles>
  <dxfs count="0"/>
  <tableStyles count="0" defaultTableStyle="TableStyleMedium2" defaultPivotStyle="PivotStyleLight16"/>
  <colors>
    <mruColors>
      <color rgb="FFD1F1DA"/>
      <color rgb="FFB5E3E8"/>
      <color rgb="FFFF0000"/>
      <color rgb="FFC00000"/>
      <color rgb="FF203864"/>
      <color rgb="FF2F5597"/>
      <color rgb="FF0070C0"/>
      <color rgb="FFF08892"/>
      <color rgb="FFFB5C84"/>
      <color rgb="FF0D5B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5E9E-4A91-823E-18B3C1C5742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0-5E9E-4A91-823E-18B3C1C57428}"/>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11-5E9E-4A91-823E-18B3C1C57428}"/>
              </c:ext>
            </c:extLst>
          </c:dPt>
          <c:dPt>
            <c:idx val="3"/>
            <c:bubble3D val="0"/>
            <c:spPr>
              <a:solidFill>
                <a:srgbClr val="F4B183"/>
              </a:solidFill>
              <a:ln w="19050">
                <a:solidFill>
                  <a:schemeClr val="lt1"/>
                </a:solidFill>
              </a:ln>
              <a:effectLst/>
            </c:spPr>
            <c:extLst>
              <c:ext xmlns:c16="http://schemas.microsoft.com/office/drawing/2014/chart" uri="{C3380CC4-5D6E-409C-BE32-E72D297353CC}">
                <c16:uniqueId val="{0000000E-5E9E-4A91-823E-18B3C1C57428}"/>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6-5E9E-4A91-823E-18B3C1C57428}"/>
              </c:ext>
            </c:extLst>
          </c:dPt>
          <c:val>
            <c:numRef>
              <c:f>'All NarrativesQuality-Count'!$D$55:$D$59</c:f>
              <c:numCache>
                <c:formatCode>General</c:formatCode>
                <c:ptCount val="5"/>
                <c:pt idx="0">
                  <c:v>3</c:v>
                </c:pt>
                <c:pt idx="1">
                  <c:v>6</c:v>
                </c:pt>
                <c:pt idx="2">
                  <c:v>1</c:v>
                </c:pt>
                <c:pt idx="3">
                  <c:v>2</c:v>
                </c:pt>
                <c:pt idx="4">
                  <c:v>0</c:v>
                </c:pt>
              </c:numCache>
            </c:numRef>
          </c:val>
          <c:extLst>
            <c:ext xmlns:c16="http://schemas.microsoft.com/office/drawing/2014/chart" uri="{C3380CC4-5D6E-409C-BE32-E72D297353CC}">
              <c16:uniqueId val="{00000000-5E9E-4A91-823E-18B3C1C574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4-EC06-45C9-AEE8-FBAB3EE469B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EC06-45C9-AEE8-FBAB3EE469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AE-4A43-97B7-CC6D6DC7C5A4}"/>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6-EC06-45C9-AEE8-FBAB3EE469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AE-4A43-97B7-CC6D6DC7C5A4}"/>
              </c:ext>
            </c:extLst>
          </c:dPt>
          <c:val>
            <c:numRef>
              <c:f>'All NarrativesQuality-Count'!$G$61:$G$65</c:f>
              <c:numCache>
                <c:formatCode>General</c:formatCode>
                <c:ptCount val="5"/>
                <c:pt idx="0">
                  <c:v>10</c:v>
                </c:pt>
                <c:pt idx="1">
                  <c:v>7</c:v>
                </c:pt>
                <c:pt idx="2">
                  <c:v>0</c:v>
                </c:pt>
                <c:pt idx="3">
                  <c:v>1</c:v>
                </c:pt>
                <c:pt idx="4">
                  <c:v>0</c:v>
                </c:pt>
              </c:numCache>
            </c:numRef>
          </c:val>
          <c:extLst>
            <c:ext xmlns:c16="http://schemas.microsoft.com/office/drawing/2014/chart" uri="{C3380CC4-5D6E-409C-BE32-E72D297353CC}">
              <c16:uniqueId val="{00000000-EC06-45C9-AEE8-FBAB3EE469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D27-4DF7-8CB7-C2B5E90B121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CD27-4DF7-8CB7-C2B5E90B121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D27-4DF7-8CB7-C2B5E90B12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5C-4FA1-96A1-6155DFA13E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5C-4FA1-96A1-6155DFA13EC7}"/>
              </c:ext>
            </c:extLst>
          </c:dPt>
          <c:dLbls>
            <c:delete val="1"/>
          </c:dLbls>
          <c:val>
            <c:numRef>
              <c:f>'All NarrativesQuality-Count'!$H$61:$H$65</c:f>
              <c:numCache>
                <c:formatCode>General</c:formatCode>
                <c:ptCount val="5"/>
                <c:pt idx="0">
                  <c:v>5</c:v>
                </c:pt>
                <c:pt idx="1">
                  <c:v>11</c:v>
                </c:pt>
                <c:pt idx="2">
                  <c:v>2</c:v>
                </c:pt>
                <c:pt idx="3">
                  <c:v>0</c:v>
                </c:pt>
                <c:pt idx="4">
                  <c:v>0</c:v>
                </c:pt>
              </c:numCache>
            </c:numRef>
          </c:val>
          <c:extLst>
            <c:ext xmlns:c16="http://schemas.microsoft.com/office/drawing/2014/chart" uri="{C3380CC4-5D6E-409C-BE32-E72D297353CC}">
              <c16:uniqueId val="{00000000-CD27-4DF7-8CB7-C2B5E90B121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25A-4776-9854-6EAD5EB65D2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B25A-4776-9854-6EAD5EB65D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18-40EC-83A5-CADF8C7978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18-40EC-83A5-CADF8C7978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18-40EC-83A5-CADF8C79780D}"/>
              </c:ext>
            </c:extLst>
          </c:dPt>
          <c:dLbls>
            <c:delete val="1"/>
          </c:dLbls>
          <c:val>
            <c:numRef>
              <c:f>'All NarrativesQuality-Count'!$I$61:$I$65</c:f>
              <c:numCache>
                <c:formatCode>General</c:formatCode>
                <c:ptCount val="5"/>
                <c:pt idx="0">
                  <c:v>15</c:v>
                </c:pt>
                <c:pt idx="1">
                  <c:v>3</c:v>
                </c:pt>
                <c:pt idx="2">
                  <c:v>0</c:v>
                </c:pt>
                <c:pt idx="3">
                  <c:v>0</c:v>
                </c:pt>
                <c:pt idx="4">
                  <c:v>0</c:v>
                </c:pt>
              </c:numCache>
            </c:numRef>
          </c:val>
          <c:extLst>
            <c:ext xmlns:c16="http://schemas.microsoft.com/office/drawing/2014/chart" uri="{C3380CC4-5D6E-409C-BE32-E72D297353CC}">
              <c16:uniqueId val="{00000000-B25A-4776-9854-6EAD5EB65D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7B4-47C4-B1F9-4EC3FF27D30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7B4-47C4-B1F9-4EC3FF27D301}"/>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7B4-47C4-B1F9-4EC3FF27D301}"/>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17B4-47C4-B1F9-4EC3FF27D3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75-4083-9A30-4C989D2A928C}"/>
              </c:ext>
            </c:extLst>
          </c:dPt>
          <c:val>
            <c:numRef>
              <c:f>'All NarrativesQuality-Count'!$D$67:$D$71</c:f>
              <c:numCache>
                <c:formatCode>General</c:formatCode>
                <c:ptCount val="5"/>
                <c:pt idx="0">
                  <c:v>3</c:v>
                </c:pt>
                <c:pt idx="1">
                  <c:v>3</c:v>
                </c:pt>
                <c:pt idx="2">
                  <c:v>2</c:v>
                </c:pt>
                <c:pt idx="3">
                  <c:v>1</c:v>
                </c:pt>
                <c:pt idx="4">
                  <c:v>0</c:v>
                </c:pt>
              </c:numCache>
            </c:numRef>
          </c:val>
          <c:extLst>
            <c:ext xmlns:c16="http://schemas.microsoft.com/office/drawing/2014/chart" uri="{C3380CC4-5D6E-409C-BE32-E72D297353CC}">
              <c16:uniqueId val="{00000000-17B4-47C4-B1F9-4EC3FF27D30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6D7-46F1-9FAB-30A09ED033F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6D7-46F1-9FAB-30A09ED033F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6D7-46F1-9FAB-30A09ED033F4}"/>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16D7-46F1-9FAB-30A09ED033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6F-4B00-A28A-7DFED8EC39A5}"/>
              </c:ext>
            </c:extLst>
          </c:dPt>
          <c:val>
            <c:numRef>
              <c:f>'All NarrativesQuality-Count'!$E$67:$E$71</c:f>
              <c:numCache>
                <c:formatCode>General</c:formatCode>
                <c:ptCount val="5"/>
                <c:pt idx="0">
                  <c:v>3</c:v>
                </c:pt>
                <c:pt idx="1">
                  <c:v>4</c:v>
                </c:pt>
                <c:pt idx="2">
                  <c:v>1</c:v>
                </c:pt>
                <c:pt idx="3">
                  <c:v>1</c:v>
                </c:pt>
                <c:pt idx="4">
                  <c:v>0</c:v>
                </c:pt>
              </c:numCache>
            </c:numRef>
          </c:val>
          <c:extLst>
            <c:ext xmlns:c16="http://schemas.microsoft.com/office/drawing/2014/chart" uri="{C3380CC4-5D6E-409C-BE32-E72D297353CC}">
              <c16:uniqueId val="{00000000-16D7-46F1-9FAB-30A09ED033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61-4FE1-B89A-DA55FB0E243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643-4EB9-AFAF-0AAFBF84E77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7643-4EB9-AFAF-0AAFBF84E777}"/>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7643-4EB9-AFAF-0AAFBF84E7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61-4FE1-B89A-DA55FB0E2436}"/>
              </c:ext>
            </c:extLst>
          </c:dPt>
          <c:val>
            <c:numRef>
              <c:f>'All NarrativesQuality-Count'!$F$67:$F$71</c:f>
              <c:numCache>
                <c:formatCode>General</c:formatCode>
                <c:ptCount val="5"/>
                <c:pt idx="0">
                  <c:v>0</c:v>
                </c:pt>
                <c:pt idx="1">
                  <c:v>5</c:v>
                </c:pt>
                <c:pt idx="2">
                  <c:v>3</c:v>
                </c:pt>
                <c:pt idx="3">
                  <c:v>1</c:v>
                </c:pt>
                <c:pt idx="4">
                  <c:v>0</c:v>
                </c:pt>
              </c:numCache>
            </c:numRef>
          </c:val>
          <c:extLst>
            <c:ext xmlns:c16="http://schemas.microsoft.com/office/drawing/2014/chart" uri="{C3380CC4-5D6E-409C-BE32-E72D297353CC}">
              <c16:uniqueId val="{00000000-7643-4EB9-AFAF-0AAFBF84E7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A67-433D-86EB-6E4BA58856D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A67-433D-86EB-6E4BA58856D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A67-433D-86EB-6E4BA5885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24-4347-890F-730C37B7F5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24-4347-890F-730C37B7F5D1}"/>
              </c:ext>
            </c:extLst>
          </c:dPt>
          <c:val>
            <c:numRef>
              <c:f>'All NarrativesQuality-Count'!$G$67:$G$71</c:f>
              <c:numCache>
                <c:formatCode>General</c:formatCode>
                <c:ptCount val="5"/>
                <c:pt idx="0">
                  <c:v>5</c:v>
                </c:pt>
                <c:pt idx="1">
                  <c:v>3</c:v>
                </c:pt>
                <c:pt idx="2">
                  <c:v>1</c:v>
                </c:pt>
                <c:pt idx="3">
                  <c:v>0</c:v>
                </c:pt>
                <c:pt idx="4">
                  <c:v>0</c:v>
                </c:pt>
              </c:numCache>
            </c:numRef>
          </c:val>
          <c:extLst>
            <c:ext xmlns:c16="http://schemas.microsoft.com/office/drawing/2014/chart" uri="{C3380CC4-5D6E-409C-BE32-E72D297353CC}">
              <c16:uniqueId val="{00000000-1A67-433D-86EB-6E4BA58856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CD-41EC-A67F-EF46F79CFAD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527C-49B1-90A3-317AAC1BC33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527C-49B1-90A3-317AAC1BC33C}"/>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527C-49B1-90A3-317AAC1BC3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CD-41EC-A67F-EF46F79CFAD1}"/>
              </c:ext>
            </c:extLst>
          </c:dPt>
          <c:val>
            <c:numRef>
              <c:f>'All NarrativesQuality-Count'!$H$67:$H$71</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527C-49B1-90A3-317AAC1BC3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9AF-4FC1-9D23-5CD20B0215E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9AF-4FC1-9D23-5CD20B021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53-4F08-9215-FBD6E91CD1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53-4F08-9215-FBD6E91CD1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53-4F08-9215-FBD6E91CD188}"/>
              </c:ext>
            </c:extLst>
          </c:dPt>
          <c:val>
            <c:numRef>
              <c:f>'All NarrativesQuality-Count'!$I$67:$I$71</c:f>
              <c:numCache>
                <c:formatCode>General</c:formatCode>
                <c:ptCount val="5"/>
                <c:pt idx="0">
                  <c:v>7</c:v>
                </c:pt>
                <c:pt idx="1">
                  <c:v>2</c:v>
                </c:pt>
                <c:pt idx="2">
                  <c:v>0</c:v>
                </c:pt>
                <c:pt idx="3">
                  <c:v>0</c:v>
                </c:pt>
                <c:pt idx="4">
                  <c:v>0</c:v>
                </c:pt>
              </c:numCache>
            </c:numRef>
          </c:val>
          <c:extLst>
            <c:ext xmlns:c16="http://schemas.microsoft.com/office/drawing/2014/chart" uri="{C3380CC4-5D6E-409C-BE32-E72D297353CC}">
              <c16:uniqueId val="{00000000-A9AF-4FC1-9D23-5CD20B0215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0C-42FB-9F76-D3442A00B00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BF0-4DD4-ADDE-D24CCE9EE98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ABF0-4DD4-ADDE-D24CCE9EE98E}"/>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ABF0-4DD4-ADDE-D24CCE9EE9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C-42FB-9F76-D3442A00B009}"/>
              </c:ext>
            </c:extLst>
          </c:dPt>
          <c:val>
            <c:numRef>
              <c:f>'All NarrativesQuality-Count'!$D$73:$D$77</c:f>
              <c:numCache>
                <c:formatCode>General</c:formatCode>
                <c:ptCount val="5"/>
                <c:pt idx="0">
                  <c:v>0</c:v>
                </c:pt>
                <c:pt idx="1">
                  <c:v>6</c:v>
                </c:pt>
                <c:pt idx="2">
                  <c:v>2</c:v>
                </c:pt>
                <c:pt idx="3">
                  <c:v>1</c:v>
                </c:pt>
                <c:pt idx="4">
                  <c:v>0</c:v>
                </c:pt>
              </c:numCache>
            </c:numRef>
          </c:val>
          <c:extLst>
            <c:ext xmlns:c16="http://schemas.microsoft.com/office/drawing/2014/chart" uri="{C3380CC4-5D6E-409C-BE32-E72D297353CC}">
              <c16:uniqueId val="{00000000-ABF0-4DD4-ADDE-D24CCE9EE9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8E4A-41AB-A374-95FBEFE7DC5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0A3-4E87-8514-048581344CE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20A3-4E87-8514-048581344CE6}"/>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8E4A-41AB-A374-95FBEFE7DC5F}"/>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8E4A-41AB-A374-95FBEFE7DC5F}"/>
              </c:ext>
            </c:extLst>
          </c:dPt>
          <c:val>
            <c:numRef>
              <c:f>'All NarrativesQuality-Count'!$E$55:$E$59</c:f>
              <c:numCache>
                <c:formatCode>General</c:formatCode>
                <c:ptCount val="5"/>
                <c:pt idx="0">
                  <c:v>5</c:v>
                </c:pt>
                <c:pt idx="1">
                  <c:v>2</c:v>
                </c:pt>
                <c:pt idx="2">
                  <c:v>5</c:v>
                </c:pt>
                <c:pt idx="3">
                  <c:v>0</c:v>
                </c:pt>
                <c:pt idx="4">
                  <c:v>0</c:v>
                </c:pt>
              </c:numCache>
            </c:numRef>
          </c:val>
          <c:extLst>
            <c:ext xmlns:c16="http://schemas.microsoft.com/office/drawing/2014/chart" uri="{C3380CC4-5D6E-409C-BE32-E72D297353CC}">
              <c16:uniqueId val="{00000000-20A3-4E87-8514-048581344C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7FE-4643-947F-EDFAC5F507E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7FE-4643-947F-EDFAC5F507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D2-4C77-B6AB-B151B320D2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D2-4C77-B6AB-B151B320D28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3-27FE-4643-947F-EDFAC5F507E9}"/>
              </c:ext>
            </c:extLst>
          </c:dPt>
          <c:val>
            <c:numRef>
              <c:f>'All NarrativesQuality-Count'!$E$73:$E$77</c:f>
              <c:numCache>
                <c:formatCode>General</c:formatCode>
                <c:ptCount val="5"/>
                <c:pt idx="0">
                  <c:v>3</c:v>
                </c:pt>
                <c:pt idx="1">
                  <c:v>6</c:v>
                </c:pt>
                <c:pt idx="2">
                  <c:v>0</c:v>
                </c:pt>
                <c:pt idx="3">
                  <c:v>0</c:v>
                </c:pt>
                <c:pt idx="4">
                  <c:v>0</c:v>
                </c:pt>
              </c:numCache>
            </c:numRef>
          </c:val>
          <c:extLst>
            <c:ext xmlns:c16="http://schemas.microsoft.com/office/drawing/2014/chart" uri="{C3380CC4-5D6E-409C-BE32-E72D297353CC}">
              <c16:uniqueId val="{00000000-27FE-4643-947F-EDFAC5F507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D-49F7-B5D2-3A8B046C3C9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64C-4634-8418-1F3C8B5C463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464C-4634-8418-1F3C8B5C4634}"/>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3-464C-4634-8418-1F3C8B5C46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D-49F7-B5D2-3A8B046C3C96}"/>
              </c:ext>
            </c:extLst>
          </c:dPt>
          <c:val>
            <c:numRef>
              <c:f>'All NarrativesQuality-Count'!$F$73:$F$77</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464C-4634-8418-1F3C8B5C46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A4F-4B7A-AFF9-01122D0C3D2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749-4FFD-9C4F-A52D94E9C313}"/>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0A4F-4B7A-AFF9-01122D0C3D24}"/>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0A4F-4B7A-AFF9-01122D0C3D24}"/>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0A4F-4B7A-AFF9-01122D0C3D24}"/>
              </c:ext>
            </c:extLst>
          </c:dPt>
          <c:val>
            <c:numRef>
              <c:f>'All NarrativesQuality-Count'!$G$73:$G$77</c:f>
              <c:numCache>
                <c:formatCode>General</c:formatCode>
                <c:ptCount val="5"/>
                <c:pt idx="0">
                  <c:v>4</c:v>
                </c:pt>
                <c:pt idx="1">
                  <c:v>5</c:v>
                </c:pt>
                <c:pt idx="2">
                  <c:v>0</c:v>
                </c:pt>
                <c:pt idx="3">
                  <c:v>0</c:v>
                </c:pt>
                <c:pt idx="4">
                  <c:v>0</c:v>
                </c:pt>
              </c:numCache>
            </c:numRef>
          </c:val>
          <c:extLst>
            <c:ext xmlns:c16="http://schemas.microsoft.com/office/drawing/2014/chart" uri="{C3380CC4-5D6E-409C-BE32-E72D297353CC}">
              <c16:uniqueId val="{00000000-E749-4FFD-9C4F-A52D94E9C3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C72-48BA-ADB7-F39C4F04FA5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5C72-48BA-ADB7-F39C4F04FA5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C72-48BA-ADB7-F39C4F04FA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5A-4765-8C98-CBAE73ABD0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5A-4765-8C98-CBAE73ABD035}"/>
              </c:ext>
            </c:extLst>
          </c:dPt>
          <c:val>
            <c:numRef>
              <c:f>'All NarrativesQuality-Count'!$H$73:$H$77</c:f>
              <c:numCache>
                <c:formatCode>General</c:formatCode>
                <c:ptCount val="5"/>
                <c:pt idx="0">
                  <c:v>1</c:v>
                </c:pt>
                <c:pt idx="1">
                  <c:v>6</c:v>
                </c:pt>
                <c:pt idx="2">
                  <c:v>2</c:v>
                </c:pt>
                <c:pt idx="3">
                  <c:v>0</c:v>
                </c:pt>
                <c:pt idx="4">
                  <c:v>0</c:v>
                </c:pt>
              </c:numCache>
            </c:numRef>
          </c:val>
          <c:extLst>
            <c:ext xmlns:c16="http://schemas.microsoft.com/office/drawing/2014/chart" uri="{C3380CC4-5D6E-409C-BE32-E72D297353CC}">
              <c16:uniqueId val="{00000000-5C72-48BA-ADB7-F39C4F04FA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5C0-47EE-85A9-C536C5DE5B8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5C0-47EE-85A9-C536C5DE5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07-45E7-A6F3-FF72A2972B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07-45E7-A6F3-FF72A2972B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07-45E7-A6F3-FF72A2972BD9}"/>
              </c:ext>
            </c:extLst>
          </c:dPt>
          <c:val>
            <c:numRef>
              <c:f>'All NarrativesQuality-Count'!$I$73:$I$77</c:f>
              <c:numCache>
                <c:formatCode>General</c:formatCode>
                <c:ptCount val="5"/>
                <c:pt idx="0">
                  <c:v>6</c:v>
                </c:pt>
                <c:pt idx="1">
                  <c:v>3</c:v>
                </c:pt>
                <c:pt idx="2">
                  <c:v>0</c:v>
                </c:pt>
                <c:pt idx="3">
                  <c:v>0</c:v>
                </c:pt>
                <c:pt idx="4">
                  <c:v>0</c:v>
                </c:pt>
              </c:numCache>
            </c:numRef>
          </c:val>
          <c:extLst>
            <c:ext xmlns:c16="http://schemas.microsoft.com/office/drawing/2014/chart" uri="{C3380CC4-5D6E-409C-BE32-E72D297353CC}">
              <c16:uniqueId val="{00000000-35C0-47EE-85A9-C536C5DE5B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D-Perceived</a:t>
            </a:r>
            <a:r>
              <a:rPr lang="en-GB" baseline="0"/>
              <a:t> Usefulness 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1-551C-448A-AB8C-BF32471CC25D}"/>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2-551C-448A-AB8C-BF32471CC25D}"/>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3-551C-448A-AB8C-BF32471CC25D}"/>
              </c:ext>
            </c:extLst>
          </c:dPt>
          <c:dLbls>
            <c:delete val="1"/>
          </c:dLbls>
          <c:val>
            <c:numRef>
              <c:f>'Narratives Usefullness analysis'!$D$39:$D$41</c:f>
              <c:numCache>
                <c:formatCode>General</c:formatCode>
                <c:ptCount val="3"/>
                <c:pt idx="0">
                  <c:v>6</c:v>
                </c:pt>
                <c:pt idx="1">
                  <c:v>7</c:v>
                </c:pt>
                <c:pt idx="2">
                  <c:v>7</c:v>
                </c:pt>
              </c:numCache>
            </c:numRef>
          </c:val>
          <c:extLst>
            <c:ext xmlns:c16="http://schemas.microsoft.com/office/drawing/2014/chart" uri="{C3380CC4-5D6E-409C-BE32-E72D297353CC}">
              <c16:uniqueId val="{00000000-551C-448A-AB8C-BF32471CC25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D-Perceived Usefulness</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08892"/>
              </a:solidFill>
              <a:ln w="19050">
                <a:solidFill>
                  <a:schemeClr val="lt1"/>
                </a:solidFill>
              </a:ln>
              <a:effectLst/>
            </c:spPr>
            <c:extLst>
              <c:ext xmlns:c16="http://schemas.microsoft.com/office/drawing/2014/chart" uri="{C3380CC4-5D6E-409C-BE32-E72D297353CC}">
                <c16:uniqueId val="{00000001-40A4-41BC-9DB5-91E10AA4B7DE}"/>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2-40A4-41BC-9DB5-91E10AA4B7DE}"/>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3-40A4-41BC-9DB5-91E10AA4B7DE}"/>
              </c:ext>
            </c:extLst>
          </c:dPt>
          <c:val>
            <c:numRef>
              <c:f>'Narratives Usefullness analysis'!$E$39:$E$41</c:f>
              <c:numCache>
                <c:formatCode>General</c:formatCode>
                <c:ptCount val="3"/>
                <c:pt idx="0">
                  <c:v>4</c:v>
                </c:pt>
                <c:pt idx="1">
                  <c:v>6</c:v>
                </c:pt>
                <c:pt idx="2">
                  <c:v>6</c:v>
                </c:pt>
              </c:numCache>
            </c:numRef>
          </c:val>
          <c:extLst>
            <c:ext xmlns:c16="http://schemas.microsoft.com/office/drawing/2014/chart" uri="{C3380CC4-5D6E-409C-BE32-E72D297353CC}">
              <c16:uniqueId val="{00000000-40A4-41BC-9DB5-91E10AA4B7D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D-Perceived Usefulness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2F5597"/>
            </a:solidFill>
          </c:spPr>
          <c:dPt>
            <c:idx val="0"/>
            <c:bubble3D val="0"/>
            <c:spPr>
              <a:solidFill>
                <a:srgbClr val="2F5597"/>
              </a:solidFill>
              <a:ln w="19050">
                <a:solidFill>
                  <a:schemeClr val="lt1"/>
                </a:solidFill>
              </a:ln>
              <a:effectLst/>
            </c:spPr>
            <c:extLst>
              <c:ext xmlns:c16="http://schemas.microsoft.com/office/drawing/2014/chart" uri="{C3380CC4-5D6E-409C-BE32-E72D297353CC}">
                <c16:uniqueId val="{00000001-479E-410E-9C53-D51709D48CB2}"/>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3-479E-410E-9C53-D51709D48CB2}"/>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2-479E-410E-9C53-D51709D48CB2}"/>
              </c:ext>
            </c:extLst>
          </c:dPt>
          <c:val>
            <c:numRef>
              <c:f>'Narratives Usefullness analysis'!$F$39:$F$41</c:f>
              <c:numCache>
                <c:formatCode>General</c:formatCode>
                <c:ptCount val="3"/>
                <c:pt idx="0">
                  <c:v>6</c:v>
                </c:pt>
                <c:pt idx="1">
                  <c:v>7</c:v>
                </c:pt>
                <c:pt idx="2">
                  <c:v>7</c:v>
                </c:pt>
              </c:numCache>
            </c:numRef>
          </c:val>
          <c:extLst>
            <c:ext xmlns:c16="http://schemas.microsoft.com/office/drawing/2014/chart" uri="{C3380CC4-5D6E-409C-BE32-E72D297353CC}">
              <c16:uniqueId val="{00000000-479E-410E-9C53-D51709D48C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D-Perceived Usefulness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70C0"/>
              </a:solidFill>
              <a:ln w="19050">
                <a:solidFill>
                  <a:schemeClr val="lt1"/>
                </a:solidFill>
              </a:ln>
              <a:effectLst/>
            </c:spPr>
            <c:extLst>
              <c:ext xmlns:c16="http://schemas.microsoft.com/office/drawing/2014/chart" uri="{C3380CC4-5D6E-409C-BE32-E72D297353CC}">
                <c16:uniqueId val="{00000001-C9EA-4ADE-90C0-AE2B52380319}"/>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2-C9EA-4ADE-90C0-AE2B52380319}"/>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3-C9EA-4ADE-90C0-AE2B52380319}"/>
              </c:ext>
            </c:extLst>
          </c:dPt>
          <c:val>
            <c:numRef>
              <c:f>'Narratives Usefullness analysis'!$G$39:$G$41</c:f>
              <c:numCache>
                <c:formatCode>General</c:formatCode>
                <c:ptCount val="3"/>
                <c:pt idx="0">
                  <c:v>5</c:v>
                </c:pt>
                <c:pt idx="1">
                  <c:v>6</c:v>
                </c:pt>
                <c:pt idx="2">
                  <c:v>6</c:v>
                </c:pt>
              </c:numCache>
            </c:numRef>
          </c:val>
          <c:extLst>
            <c:ext xmlns:c16="http://schemas.microsoft.com/office/drawing/2014/chart" uri="{C3380CC4-5D6E-409C-BE32-E72D297353CC}">
              <c16:uniqueId val="{00000000-C9EA-4ADE-90C0-AE2B5238031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S-Perceived Usefulness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2F5597"/>
            </a:solidFill>
          </c:spPr>
          <c:dPt>
            <c:idx val="0"/>
            <c:bubble3D val="0"/>
            <c:spPr>
              <a:solidFill>
                <a:srgbClr val="2F5597"/>
              </a:solidFill>
              <a:ln w="19050">
                <a:solidFill>
                  <a:schemeClr val="lt1"/>
                </a:solidFill>
              </a:ln>
              <a:effectLst/>
            </c:spPr>
            <c:extLst>
              <c:ext xmlns:c16="http://schemas.microsoft.com/office/drawing/2014/chart" uri="{C3380CC4-5D6E-409C-BE32-E72D297353CC}">
                <c16:uniqueId val="{00000001-AD99-4D7E-A411-225407E96A56}"/>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2-EFD0-4A98-B1FD-5EBBBAD8B460}"/>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1-EFD0-4A98-B1FD-5EBBBAD8B460}"/>
              </c:ext>
            </c:extLst>
          </c:dPt>
          <c:val>
            <c:numRef>
              <c:f>'Narratives Usefullness analysis'!$D$42:$D$44</c:f>
              <c:numCache>
                <c:formatCode>General</c:formatCode>
                <c:ptCount val="3"/>
                <c:pt idx="0">
                  <c:v>6</c:v>
                </c:pt>
                <c:pt idx="1">
                  <c:v>7</c:v>
                </c:pt>
                <c:pt idx="2">
                  <c:v>7</c:v>
                </c:pt>
              </c:numCache>
            </c:numRef>
          </c:val>
          <c:extLst>
            <c:ext xmlns:c16="http://schemas.microsoft.com/office/drawing/2014/chart" uri="{C3380CC4-5D6E-409C-BE32-E72D297353CC}">
              <c16:uniqueId val="{00000000-EFD0-4A98-B1FD-5EBBBAD8B4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C60-40EE-91A1-CBD6587B7E4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BC60-40EE-91A1-CBD6587B7E4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BC60-40EE-91A1-CBD6587B7E4E}"/>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BC60-40EE-91A1-CBD6587B7E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ED-4BE1-AE4F-BEA55140D26C}"/>
              </c:ext>
            </c:extLst>
          </c:dPt>
          <c:val>
            <c:numRef>
              <c:f>'All NarrativesQuality-Count'!$F$55:$F$59</c:f>
              <c:numCache>
                <c:formatCode>General</c:formatCode>
                <c:ptCount val="5"/>
                <c:pt idx="0">
                  <c:v>3</c:v>
                </c:pt>
                <c:pt idx="1">
                  <c:v>4</c:v>
                </c:pt>
                <c:pt idx="2">
                  <c:v>3</c:v>
                </c:pt>
                <c:pt idx="3">
                  <c:v>2</c:v>
                </c:pt>
                <c:pt idx="4">
                  <c:v>0</c:v>
                </c:pt>
              </c:numCache>
            </c:numRef>
          </c:val>
          <c:extLst>
            <c:ext xmlns:c16="http://schemas.microsoft.com/office/drawing/2014/chart" uri="{C3380CC4-5D6E-409C-BE32-E72D297353CC}">
              <c16:uniqueId val="{00000000-BC60-40EE-91A1-CBD6587B7E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S-Perceived</a:t>
            </a:r>
            <a:r>
              <a:rPr lang="en-GB" baseline="0"/>
              <a:t> Usefulness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1-4DF4-4922-8458-59389A51DBC5}"/>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2-4DF4-4922-8458-59389A51DBC5}"/>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3-4DF4-4922-8458-59389A51DBC5}"/>
              </c:ext>
            </c:extLst>
          </c:dPt>
          <c:val>
            <c:numRef>
              <c:f>'Narratives Usefullness analysis'!$E$42:$E$44</c:f>
              <c:numCache>
                <c:formatCode>General</c:formatCode>
                <c:ptCount val="3"/>
                <c:pt idx="0">
                  <c:v>6</c:v>
                </c:pt>
                <c:pt idx="1">
                  <c:v>6</c:v>
                </c:pt>
                <c:pt idx="2">
                  <c:v>6</c:v>
                </c:pt>
              </c:numCache>
            </c:numRef>
          </c:val>
          <c:extLst>
            <c:ext xmlns:c16="http://schemas.microsoft.com/office/drawing/2014/chart" uri="{C3380CC4-5D6E-409C-BE32-E72D297353CC}">
              <c16:uniqueId val="{00000000-4DF4-4922-8458-59389A51DB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S-Perceived Usefulness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1-8E01-4871-8615-792252DB2552}"/>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2-8E01-4871-8615-792252DB2552}"/>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3-8E01-4871-8615-792252DB2552}"/>
              </c:ext>
            </c:extLst>
          </c:dPt>
          <c:val>
            <c:numRef>
              <c:f>'Narratives Usefullness analysis'!$F$42:$F$44</c:f>
              <c:numCache>
                <c:formatCode>General</c:formatCode>
                <c:ptCount val="3"/>
                <c:pt idx="0">
                  <c:v>6</c:v>
                </c:pt>
                <c:pt idx="1">
                  <c:v>7</c:v>
                </c:pt>
                <c:pt idx="2">
                  <c:v>7</c:v>
                </c:pt>
              </c:numCache>
            </c:numRef>
          </c:val>
          <c:extLst>
            <c:ext xmlns:c16="http://schemas.microsoft.com/office/drawing/2014/chart" uri="{C3380CC4-5D6E-409C-BE32-E72D297353CC}">
              <c16:uniqueId val="{00000000-8E01-4871-8615-792252DB25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 Perceived Usefulness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08892"/>
              </a:solidFill>
              <a:ln w="19050">
                <a:solidFill>
                  <a:schemeClr val="lt1"/>
                </a:solidFill>
              </a:ln>
              <a:effectLst/>
            </c:spPr>
            <c:extLst>
              <c:ext xmlns:c16="http://schemas.microsoft.com/office/drawing/2014/chart" uri="{C3380CC4-5D6E-409C-BE32-E72D297353CC}">
                <c16:uniqueId val="{00000003-7A91-4E5B-AC78-B6A5F9D098A9}"/>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1-7A91-4E5B-AC78-B6A5F9D098A9}"/>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2-7A91-4E5B-AC78-B6A5F9D098A9}"/>
              </c:ext>
            </c:extLst>
          </c:dPt>
          <c:val>
            <c:numRef>
              <c:f>'Narratives Usefullness analysis'!$G$42:$G$44</c:f>
              <c:numCache>
                <c:formatCode>General</c:formatCode>
                <c:ptCount val="3"/>
                <c:pt idx="0">
                  <c:v>4</c:v>
                </c:pt>
                <c:pt idx="1">
                  <c:v>6</c:v>
                </c:pt>
                <c:pt idx="2">
                  <c:v>6</c:v>
                </c:pt>
              </c:numCache>
            </c:numRef>
          </c:val>
          <c:extLst>
            <c:ext xmlns:c16="http://schemas.microsoft.com/office/drawing/2014/chart" uri="{C3380CC4-5D6E-409C-BE32-E72D297353CC}">
              <c16:uniqueId val="{00000000-7A91-4E5B-AC78-B6A5F9D098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 Perceived Usefulness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1-9D12-4DEF-9AD8-8798B6AE646D}"/>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2-9D12-4DEF-9AD8-8798B6AE646D}"/>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3-9D12-4DEF-9AD8-8798B6AE646D}"/>
              </c:ext>
            </c:extLst>
          </c:dPt>
          <c:val>
            <c:numRef>
              <c:f>'Narratives Usefullness analysis'!$D$45:$D$47</c:f>
              <c:numCache>
                <c:formatCode>General</c:formatCode>
                <c:ptCount val="3"/>
                <c:pt idx="0">
                  <c:v>6</c:v>
                </c:pt>
                <c:pt idx="1">
                  <c:v>7</c:v>
                </c:pt>
                <c:pt idx="2">
                  <c:v>7</c:v>
                </c:pt>
              </c:numCache>
            </c:numRef>
          </c:val>
          <c:extLst>
            <c:ext xmlns:c16="http://schemas.microsoft.com/office/drawing/2014/chart" uri="{C3380CC4-5D6E-409C-BE32-E72D297353CC}">
              <c16:uniqueId val="{00000000-9D12-4DEF-9AD8-8798B6AE646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CO-Perceived Usefulness</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2F5597"/>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2-C5C5-4224-8D17-416D1951E89F}"/>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3-E6B9-42E9-93D0-DBB3EA515F8E}"/>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1-C5C5-4224-8D17-416D1951E89F}"/>
              </c:ext>
            </c:extLst>
          </c:dPt>
          <c:val>
            <c:numRef>
              <c:f>'Narratives Usefullness analysis'!$E$45:$E$47</c:f>
              <c:numCache>
                <c:formatCode>General</c:formatCode>
                <c:ptCount val="3"/>
                <c:pt idx="0">
                  <c:v>5</c:v>
                </c:pt>
                <c:pt idx="1">
                  <c:v>6</c:v>
                </c:pt>
                <c:pt idx="2">
                  <c:v>7</c:v>
                </c:pt>
              </c:numCache>
            </c:numRef>
          </c:val>
          <c:extLst>
            <c:ext xmlns:c16="http://schemas.microsoft.com/office/drawing/2014/chart" uri="{C3380CC4-5D6E-409C-BE32-E72D297353CC}">
              <c16:uniqueId val="{00000000-C5C5-4224-8D17-416D1951E89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CO-Perceived Usefulness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2-2AF4-4E24-990D-E31A71E948BC}"/>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2AF4-4E24-990D-E31A71E948BC}"/>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1-2AF4-4E24-990D-E31A71E948BC}"/>
              </c:ext>
            </c:extLst>
          </c:dPt>
          <c:val>
            <c:numRef>
              <c:f>'Narratives Usefullness analysis'!$F$45:$F$47</c:f>
              <c:numCache>
                <c:formatCode>General</c:formatCode>
                <c:ptCount val="3"/>
                <c:pt idx="0">
                  <c:v>6</c:v>
                </c:pt>
                <c:pt idx="1">
                  <c:v>5</c:v>
                </c:pt>
                <c:pt idx="2">
                  <c:v>7</c:v>
                </c:pt>
              </c:numCache>
            </c:numRef>
          </c:val>
          <c:extLst>
            <c:ext xmlns:c16="http://schemas.microsoft.com/office/drawing/2014/chart" uri="{C3380CC4-5D6E-409C-BE32-E72D297353CC}">
              <c16:uniqueId val="{00000000-2AF4-4E24-990D-E31A71E948B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a:t>
            </a:r>
            <a:r>
              <a:rPr lang="en-GB" baseline="0"/>
              <a:t>Perceived Usefulness 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08892"/>
              </a:solidFill>
              <a:ln w="19050">
                <a:solidFill>
                  <a:schemeClr val="lt1"/>
                </a:solidFill>
              </a:ln>
              <a:effectLst/>
            </c:spPr>
            <c:extLst>
              <c:ext xmlns:c16="http://schemas.microsoft.com/office/drawing/2014/chart" uri="{C3380CC4-5D6E-409C-BE32-E72D297353CC}">
                <c16:uniqueId val="{00000003-7ABC-4D89-AA0D-C087BFD28618}"/>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2-7ABC-4D89-AA0D-C087BFD28618}"/>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1-7ABC-4D89-AA0D-C087BFD28618}"/>
              </c:ext>
            </c:extLst>
          </c:dPt>
          <c:val>
            <c:numRef>
              <c:f>'Narratives Usefullness analysis'!$G$45:$G$47</c:f>
              <c:numCache>
                <c:formatCode>General</c:formatCode>
                <c:ptCount val="3"/>
                <c:pt idx="0">
                  <c:v>4</c:v>
                </c:pt>
                <c:pt idx="1">
                  <c:v>6</c:v>
                </c:pt>
                <c:pt idx="2">
                  <c:v>7</c:v>
                </c:pt>
              </c:numCache>
            </c:numRef>
          </c:val>
          <c:extLst>
            <c:ext xmlns:c16="http://schemas.microsoft.com/office/drawing/2014/chart" uri="{C3380CC4-5D6E-409C-BE32-E72D297353CC}">
              <c16:uniqueId val="{00000000-7ABC-4D89-AA0D-C087BFD286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CR-Perceived</a:t>
            </a:r>
            <a:r>
              <a:rPr lang="en-GB" baseline="0"/>
              <a:t> Usefulness 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03864"/>
              </a:solidFill>
              <a:ln w="19050">
                <a:solidFill>
                  <a:schemeClr val="lt1"/>
                </a:solidFill>
              </a:ln>
              <a:effectLst/>
            </c:spPr>
            <c:extLst>
              <c:ext xmlns:c16="http://schemas.microsoft.com/office/drawing/2014/chart" uri="{C3380CC4-5D6E-409C-BE32-E72D297353CC}">
                <c16:uniqueId val="{00000001-B48E-4720-BCBB-67E094624569}"/>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2-B48E-4720-BCBB-67E094624569}"/>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3-B48E-4720-BCBB-67E094624569}"/>
              </c:ext>
            </c:extLst>
          </c:dPt>
          <c:val>
            <c:numRef>
              <c:f>'Narratives Usefullness analysis'!$D$48:$D$50</c:f>
              <c:numCache>
                <c:formatCode>General</c:formatCode>
                <c:ptCount val="3"/>
                <c:pt idx="0">
                  <c:v>7</c:v>
                </c:pt>
                <c:pt idx="1">
                  <c:v>7</c:v>
                </c:pt>
                <c:pt idx="2">
                  <c:v>6</c:v>
                </c:pt>
              </c:numCache>
            </c:numRef>
          </c:val>
          <c:extLst>
            <c:ext xmlns:c16="http://schemas.microsoft.com/office/drawing/2014/chart" uri="{C3380CC4-5D6E-409C-BE32-E72D297353CC}">
              <c16:uniqueId val="{00000000-B48E-4720-BCBB-67E0946245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CR-Perceived Usefulness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1-C8E5-43B7-8974-6B0F2951C448}"/>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2-C8E5-43B7-8974-6B0F2951C44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3-C8E5-43B7-8974-6B0F2951C448}"/>
              </c:ext>
            </c:extLst>
          </c:dPt>
          <c:val>
            <c:numRef>
              <c:f>'Narratives Usefullness analysis'!$E$48:$E$50</c:f>
              <c:numCache>
                <c:formatCode>General</c:formatCode>
                <c:ptCount val="3"/>
                <c:pt idx="0">
                  <c:v>6</c:v>
                </c:pt>
                <c:pt idx="1">
                  <c:v>6</c:v>
                </c:pt>
                <c:pt idx="2">
                  <c:v>5</c:v>
                </c:pt>
              </c:numCache>
            </c:numRef>
          </c:val>
          <c:extLst>
            <c:ext xmlns:c16="http://schemas.microsoft.com/office/drawing/2014/chart" uri="{C3380CC4-5D6E-409C-BE32-E72D297353CC}">
              <c16:uniqueId val="{00000000-C8E5-43B7-8974-6B0F2951C44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CR-Perceived</a:t>
            </a:r>
            <a:r>
              <a:rPr lang="en-GB" baseline="0"/>
              <a:t> Usefulness 3</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F5597"/>
              </a:solidFill>
              <a:ln w="19050">
                <a:solidFill>
                  <a:schemeClr val="lt1"/>
                </a:solidFill>
              </a:ln>
              <a:effectLst/>
            </c:spPr>
            <c:extLst>
              <c:ext xmlns:c16="http://schemas.microsoft.com/office/drawing/2014/chart" uri="{C3380CC4-5D6E-409C-BE32-E72D297353CC}">
                <c16:uniqueId val="{00000002-3CBE-4C3A-AFA5-46CA2FDDA685}"/>
              </c:ext>
            </c:extLst>
          </c:dPt>
          <c:dPt>
            <c:idx val="1"/>
            <c:bubble3D val="0"/>
            <c:spPr>
              <a:solidFill>
                <a:srgbClr val="203864"/>
              </a:solidFill>
              <a:ln w="19050">
                <a:solidFill>
                  <a:schemeClr val="lt1"/>
                </a:solidFill>
              </a:ln>
              <a:effectLst/>
            </c:spPr>
            <c:extLst>
              <c:ext xmlns:c16="http://schemas.microsoft.com/office/drawing/2014/chart" uri="{C3380CC4-5D6E-409C-BE32-E72D297353CC}">
                <c16:uniqueId val="{00000001-3CBE-4C3A-AFA5-46CA2FDDA685}"/>
              </c:ext>
            </c:extLst>
          </c:dPt>
          <c:dPt>
            <c:idx val="2"/>
            <c:bubble3D val="0"/>
            <c:spPr>
              <a:solidFill>
                <a:srgbClr val="2F5597"/>
              </a:solidFill>
              <a:ln w="19050">
                <a:solidFill>
                  <a:schemeClr val="lt1"/>
                </a:solidFill>
              </a:ln>
              <a:effectLst/>
            </c:spPr>
            <c:extLst>
              <c:ext xmlns:c16="http://schemas.microsoft.com/office/drawing/2014/chart" uri="{C3380CC4-5D6E-409C-BE32-E72D297353CC}">
                <c16:uniqueId val="{00000003-3CBE-4C3A-AFA5-46CA2FDDA685}"/>
              </c:ext>
            </c:extLst>
          </c:dPt>
          <c:val>
            <c:numRef>
              <c:f>'Narratives Usefullness analysis'!$F$48:$F$50</c:f>
              <c:numCache>
                <c:formatCode>General</c:formatCode>
                <c:ptCount val="3"/>
                <c:pt idx="0">
                  <c:v>6</c:v>
                </c:pt>
                <c:pt idx="1">
                  <c:v>7</c:v>
                </c:pt>
                <c:pt idx="2">
                  <c:v>6</c:v>
                </c:pt>
              </c:numCache>
            </c:numRef>
          </c:val>
          <c:extLst>
            <c:ext xmlns:c16="http://schemas.microsoft.com/office/drawing/2014/chart" uri="{C3380CC4-5D6E-409C-BE32-E72D297353CC}">
              <c16:uniqueId val="{00000000-3CBE-4C3A-AFA5-46CA2FDDA68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DAB-4751-A628-A2DBA73EC13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DAB-4751-A628-A2DBA73EC13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ADAB-4751-A628-A2DBA73EC13F}"/>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ADAB-4751-A628-A2DBA73EC1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FE-48C5-97E6-A4D815EAB92E}"/>
              </c:ext>
            </c:extLst>
          </c:dPt>
          <c:dLbls>
            <c:delete val="1"/>
          </c:dLbls>
          <c:val>
            <c:numRef>
              <c:f>'All NarrativesQuality-Count'!$G$55:$G$59</c:f>
              <c:numCache>
                <c:formatCode>General</c:formatCode>
                <c:ptCount val="5"/>
                <c:pt idx="0">
                  <c:v>6</c:v>
                </c:pt>
                <c:pt idx="1">
                  <c:v>3</c:v>
                </c:pt>
                <c:pt idx="2">
                  <c:v>1</c:v>
                </c:pt>
                <c:pt idx="3">
                  <c:v>2</c:v>
                </c:pt>
                <c:pt idx="4">
                  <c:v>0</c:v>
                </c:pt>
              </c:numCache>
            </c:numRef>
          </c:val>
          <c:extLst>
            <c:ext xmlns:c16="http://schemas.microsoft.com/office/drawing/2014/chart" uri="{C3380CC4-5D6E-409C-BE32-E72D297353CC}">
              <c16:uniqueId val="{00000000-ADAB-4751-A628-A2DBA73EC1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CR-Perceived Usefulness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03864"/>
              </a:solidFill>
              <a:ln w="19050">
                <a:solidFill>
                  <a:schemeClr val="lt1"/>
                </a:solidFill>
              </a:ln>
              <a:effectLst/>
            </c:spPr>
            <c:extLst>
              <c:ext xmlns:c16="http://schemas.microsoft.com/office/drawing/2014/chart" uri="{C3380CC4-5D6E-409C-BE32-E72D297353CC}">
                <c16:uniqueId val="{00000001-82B1-4D08-BD5D-15D9DC5F5AE6}"/>
              </c:ext>
            </c:extLst>
          </c:dPt>
          <c:dPt>
            <c:idx val="1"/>
            <c:bubble3D val="0"/>
            <c:spPr>
              <a:solidFill>
                <a:srgbClr val="2F5597"/>
              </a:solidFill>
              <a:ln w="19050">
                <a:solidFill>
                  <a:schemeClr val="lt1"/>
                </a:solidFill>
              </a:ln>
              <a:effectLst/>
            </c:spPr>
            <c:extLst>
              <c:ext xmlns:c16="http://schemas.microsoft.com/office/drawing/2014/chart" uri="{C3380CC4-5D6E-409C-BE32-E72D297353CC}">
                <c16:uniqueId val="{00000003-82B1-4D08-BD5D-15D9DC5F5AE6}"/>
              </c:ext>
            </c:extLst>
          </c:dPt>
          <c:dPt>
            <c:idx val="2"/>
            <c:bubble3D val="0"/>
            <c:spPr>
              <a:solidFill>
                <a:srgbClr val="203864"/>
              </a:solidFill>
              <a:ln w="19050">
                <a:solidFill>
                  <a:schemeClr val="lt1"/>
                </a:solidFill>
              </a:ln>
              <a:effectLst/>
            </c:spPr>
            <c:extLst>
              <c:ext xmlns:c16="http://schemas.microsoft.com/office/drawing/2014/chart" uri="{C3380CC4-5D6E-409C-BE32-E72D297353CC}">
                <c16:uniqueId val="{00000002-82B1-4D08-BD5D-15D9DC5F5AE6}"/>
              </c:ext>
            </c:extLst>
          </c:dPt>
          <c:val>
            <c:numRef>
              <c:f>'Narratives Usefullness analysis'!$G$48:$G$50</c:f>
              <c:numCache>
                <c:formatCode>General</c:formatCode>
                <c:ptCount val="3"/>
                <c:pt idx="0">
                  <c:v>7</c:v>
                </c:pt>
                <c:pt idx="1">
                  <c:v>6</c:v>
                </c:pt>
                <c:pt idx="2">
                  <c:v>7</c:v>
                </c:pt>
              </c:numCache>
            </c:numRef>
          </c:val>
          <c:extLst>
            <c:ext xmlns:c16="http://schemas.microsoft.com/office/drawing/2014/chart" uri="{C3380CC4-5D6E-409C-BE32-E72D297353CC}">
              <c16:uniqueId val="{00000000-82B1-4D08-BD5D-15D9DC5F5A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Derivative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('Cognitive load(Mental,etc)'!$C$7,'Cognitive load(Mental,etc)'!$E$7,'Cognitive load(Mental,etc)'!$G$7,'Cognitive load(Mental,etc)'!$I$7)</c:f>
              <c:numCache>
                <c:formatCode>0.00</c:formatCode>
                <c:ptCount val="4"/>
                <c:pt idx="0">
                  <c:v>4.333333333333333</c:v>
                </c:pt>
                <c:pt idx="1">
                  <c:v>4.333333333333333</c:v>
                </c:pt>
                <c:pt idx="2">
                  <c:v>1</c:v>
                </c:pt>
                <c:pt idx="3">
                  <c:v>13.333333333333334</c:v>
                </c:pt>
              </c:numCache>
            </c:numRef>
          </c:val>
          <c:extLst>
            <c:ext xmlns:c16="http://schemas.microsoft.com/office/drawing/2014/chart" uri="{C3380CC4-5D6E-409C-BE32-E72D297353CC}">
              <c16:uniqueId val="{00000000-0A13-4E38-9E2C-F977BDB4E392}"/>
            </c:ext>
          </c:extLst>
        </c:ser>
        <c:ser>
          <c:idx val="1"/>
          <c:order val="1"/>
          <c:tx>
            <c:v>Super Ordinate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('Cognitive load(Mental,etc)'!$C$16,'Cognitive load(Mental,etc)'!$E$16,'Cognitive load(Mental,etc)'!$G$16,'Cognitive load(Mental,etc)'!$I$16)</c:f>
              <c:numCache>
                <c:formatCode>0.00</c:formatCode>
                <c:ptCount val="4"/>
                <c:pt idx="0">
                  <c:v>4</c:v>
                </c:pt>
                <c:pt idx="1">
                  <c:v>3</c:v>
                </c:pt>
                <c:pt idx="2">
                  <c:v>2.3333333333333335</c:v>
                </c:pt>
                <c:pt idx="3">
                  <c:v>13.333333333333334</c:v>
                </c:pt>
              </c:numCache>
            </c:numRef>
          </c:val>
          <c:extLst>
            <c:ext xmlns:c16="http://schemas.microsoft.com/office/drawing/2014/chart" uri="{C3380CC4-5D6E-409C-BE32-E72D297353CC}">
              <c16:uniqueId val="{00000001-0A13-4E38-9E2C-F977BDB4E392}"/>
            </c:ext>
          </c:extLst>
        </c:ser>
        <c:ser>
          <c:idx val="2"/>
          <c:order val="2"/>
          <c:tx>
            <c:v>Combinational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('Cognitive load(Mental,etc)'!$C$26,'Cognitive load(Mental,etc)'!$E$26,'Cognitive load(Mental,etc)'!$G$26,'Cognitive load(Mental,etc)'!$I$26)</c:f>
              <c:numCache>
                <c:formatCode>0.00</c:formatCode>
                <c:ptCount val="4"/>
                <c:pt idx="0">
                  <c:v>3</c:v>
                </c:pt>
                <c:pt idx="1">
                  <c:v>1.6666666666666667</c:v>
                </c:pt>
                <c:pt idx="2">
                  <c:v>5</c:v>
                </c:pt>
                <c:pt idx="3">
                  <c:v>11.666666666666666</c:v>
                </c:pt>
              </c:numCache>
            </c:numRef>
          </c:val>
          <c:extLst>
            <c:ext xmlns:c16="http://schemas.microsoft.com/office/drawing/2014/chart" uri="{C3380CC4-5D6E-409C-BE32-E72D297353CC}">
              <c16:uniqueId val="{00000002-0A13-4E38-9E2C-F977BDB4E392}"/>
            </c:ext>
          </c:extLst>
        </c:ser>
        <c:ser>
          <c:idx val="3"/>
          <c:order val="3"/>
          <c:tx>
            <c:v>Correlative</c:v>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('Cognitive load(Mental,etc)'!$C$34,'Cognitive load(Mental,etc)'!$E$34,'Cognitive load(Mental,etc)'!$G$34,'Cognitive load(Mental,etc)'!$I$34)</c:f>
              <c:numCache>
                <c:formatCode>0.00</c:formatCode>
                <c:ptCount val="4"/>
                <c:pt idx="0">
                  <c:v>2</c:v>
                </c:pt>
                <c:pt idx="1">
                  <c:v>2</c:v>
                </c:pt>
                <c:pt idx="2">
                  <c:v>2</c:v>
                </c:pt>
                <c:pt idx="3">
                  <c:v>15</c:v>
                </c:pt>
              </c:numCache>
            </c:numRef>
          </c:val>
          <c:extLst>
            <c:ext xmlns:c16="http://schemas.microsoft.com/office/drawing/2014/chart" uri="{C3380CC4-5D6E-409C-BE32-E72D297353CC}">
              <c16:uniqueId val="{00000003-0A13-4E38-9E2C-F977BDB4E392}"/>
            </c:ext>
          </c:extLst>
        </c:ser>
        <c:dLbls>
          <c:dLblPos val="outEnd"/>
          <c:showLegendKey val="0"/>
          <c:showVal val="1"/>
          <c:showCatName val="0"/>
          <c:showSerName val="0"/>
          <c:showPercent val="0"/>
          <c:showBubbleSize val="0"/>
        </c:dLbls>
        <c:gapWidth val="182"/>
        <c:axId val="582346752"/>
        <c:axId val="578299824"/>
      </c:barChart>
      <c:catAx>
        <c:axId val="5823467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99824"/>
        <c:crosses val="autoZero"/>
        <c:auto val="1"/>
        <c:lblAlgn val="ctr"/>
        <c:lblOffset val="100"/>
        <c:noMultiLvlLbl val="0"/>
      </c:catAx>
      <c:valAx>
        <c:axId val="57829982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998578079980326"/>
          <c:y val="0.44298610020317569"/>
          <c:w val="0.12372094017779346"/>
          <c:h val="0.33826326900558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96E0-40AD-A13D-9DA5774AC9A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96E0-40AD-A13D-9DA5774AC9A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96E0-40AD-A13D-9DA5774AC9A7}"/>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96E0-40AD-A13D-9DA5774AC9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72-4039-A4D7-31AC6A3C9062}"/>
              </c:ext>
            </c:extLst>
          </c:dPt>
          <c:dLbls>
            <c:delete val="1"/>
          </c:dLbls>
          <c:val>
            <c:numRef>
              <c:f>'All NarrativesQuality-Count'!$H$55:$H$59</c:f>
              <c:numCache>
                <c:formatCode>General</c:formatCode>
                <c:ptCount val="5"/>
                <c:pt idx="0">
                  <c:v>2</c:v>
                </c:pt>
                <c:pt idx="1">
                  <c:v>7</c:v>
                </c:pt>
                <c:pt idx="2">
                  <c:v>2</c:v>
                </c:pt>
                <c:pt idx="3">
                  <c:v>1</c:v>
                </c:pt>
                <c:pt idx="4">
                  <c:v>0</c:v>
                </c:pt>
              </c:numCache>
            </c:numRef>
          </c:val>
          <c:extLst>
            <c:ext xmlns:c16="http://schemas.microsoft.com/office/drawing/2014/chart" uri="{C3380CC4-5D6E-409C-BE32-E72D297353CC}">
              <c16:uniqueId val="{00000000-96E0-40AD-A13D-9DA5774AC9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C07-4592-B947-9A4437C9E83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C07-4592-B947-9A4437C9E83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3C07-4592-B947-9A4437C9E8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9B-417B-A111-36DDAF5BD7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9B-417B-A111-36DDAF5BD7CD}"/>
              </c:ext>
            </c:extLst>
          </c:dPt>
          <c:dLbls>
            <c:delete val="1"/>
          </c:dLbls>
          <c:val>
            <c:numRef>
              <c:f>'All NarrativesQuality-Count'!$I$55:$I$59</c:f>
              <c:numCache>
                <c:formatCode>General</c:formatCode>
                <c:ptCount val="5"/>
                <c:pt idx="0">
                  <c:v>9</c:v>
                </c:pt>
                <c:pt idx="1">
                  <c:v>1</c:v>
                </c:pt>
                <c:pt idx="2">
                  <c:v>2</c:v>
                </c:pt>
                <c:pt idx="3">
                  <c:v>0</c:v>
                </c:pt>
                <c:pt idx="4">
                  <c:v>0</c:v>
                </c:pt>
              </c:numCache>
            </c:numRef>
          </c:val>
          <c:extLst>
            <c:ext xmlns:c16="http://schemas.microsoft.com/office/drawing/2014/chart" uri="{C3380CC4-5D6E-409C-BE32-E72D297353CC}">
              <c16:uniqueId val="{00000000-3C07-4592-B947-9A4437C9E8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E06-442F-A99D-8444F1DEB8F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E06-442F-A99D-8444F1DEB8FB}"/>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2E06-442F-A99D-8444F1DEB8FB}"/>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4-2E06-442F-A99D-8444F1DEB8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C-4EF5-8E8E-4E656DB2F6B8}"/>
              </c:ext>
            </c:extLst>
          </c:dPt>
          <c:dLbls>
            <c:delete val="1"/>
          </c:dLbls>
          <c:val>
            <c:numRef>
              <c:f>'All NarrativesQuality-Count'!$D$61:$D$65</c:f>
              <c:numCache>
                <c:formatCode>General</c:formatCode>
                <c:ptCount val="5"/>
                <c:pt idx="0">
                  <c:v>8</c:v>
                </c:pt>
                <c:pt idx="1">
                  <c:v>7</c:v>
                </c:pt>
                <c:pt idx="2">
                  <c:v>2</c:v>
                </c:pt>
                <c:pt idx="3">
                  <c:v>1</c:v>
                </c:pt>
                <c:pt idx="4">
                  <c:v>0</c:v>
                </c:pt>
              </c:numCache>
            </c:numRef>
          </c:val>
          <c:extLst>
            <c:ext xmlns:c16="http://schemas.microsoft.com/office/drawing/2014/chart" uri="{C3380CC4-5D6E-409C-BE32-E72D297353CC}">
              <c16:uniqueId val="{00000000-2E06-442F-A99D-8444F1DEB8F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CC74-4038-97EC-5CF867DACA6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C74-4038-97EC-5CF867DACA6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CC74-4038-97EC-5CF867DACA66}"/>
              </c:ext>
            </c:extLst>
          </c:dPt>
          <c:dPt>
            <c:idx val="3"/>
            <c:bubble3D val="0"/>
            <c:spPr>
              <a:solidFill>
                <a:srgbClr val="FFBC89"/>
              </a:solidFill>
              <a:ln w="19050">
                <a:solidFill>
                  <a:schemeClr val="lt1"/>
                </a:solidFill>
              </a:ln>
              <a:effectLst/>
            </c:spPr>
            <c:extLst>
              <c:ext xmlns:c16="http://schemas.microsoft.com/office/drawing/2014/chart" uri="{C3380CC4-5D6E-409C-BE32-E72D297353CC}">
                <c16:uniqueId val="{00000005-CC74-4038-97EC-5CF867DACA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01-4DC1-9662-B088F63E508C}"/>
              </c:ext>
            </c:extLst>
          </c:dPt>
          <c:dLbls>
            <c:delete val="1"/>
          </c:dLbls>
          <c:val>
            <c:numRef>
              <c:f>'All NarrativesQuality-Count'!$E$61:$E$65</c:f>
              <c:numCache>
                <c:formatCode>General</c:formatCode>
                <c:ptCount val="5"/>
                <c:pt idx="0">
                  <c:v>9</c:v>
                </c:pt>
                <c:pt idx="1">
                  <c:v>7</c:v>
                </c:pt>
                <c:pt idx="2">
                  <c:v>1</c:v>
                </c:pt>
                <c:pt idx="3">
                  <c:v>1</c:v>
                </c:pt>
                <c:pt idx="4">
                  <c:v>0</c:v>
                </c:pt>
              </c:numCache>
            </c:numRef>
          </c:val>
          <c:extLst>
            <c:ext xmlns:c16="http://schemas.microsoft.com/office/drawing/2014/chart" uri="{C3380CC4-5D6E-409C-BE32-E72D297353CC}">
              <c16:uniqueId val="{00000000-CC74-4038-97EC-5CF867DACA6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245-422C-9DBD-F1DEBB18DB5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6245-422C-9DBD-F1DEBB18DB5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6245-422C-9DBD-F1DEBB18DB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EC-48CD-ABD1-C6BD5D2B77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EC-48CD-ABD1-C6BD5D2B773A}"/>
              </c:ext>
            </c:extLst>
          </c:dPt>
          <c:val>
            <c:numRef>
              <c:f>'All NarrativesQuality-Count'!$F$61:$F$65</c:f>
              <c:numCache>
                <c:formatCode>General</c:formatCode>
                <c:ptCount val="5"/>
                <c:pt idx="0">
                  <c:v>13</c:v>
                </c:pt>
                <c:pt idx="1">
                  <c:v>1</c:v>
                </c:pt>
                <c:pt idx="2">
                  <c:v>4</c:v>
                </c:pt>
                <c:pt idx="3">
                  <c:v>0</c:v>
                </c:pt>
                <c:pt idx="4">
                  <c:v>0</c:v>
                </c:pt>
              </c:numCache>
            </c:numRef>
          </c:val>
          <c:extLst>
            <c:ext xmlns:c16="http://schemas.microsoft.com/office/drawing/2014/chart" uri="{C3380CC4-5D6E-409C-BE32-E72D297353CC}">
              <c16:uniqueId val="{00000000-6245-422C-9DBD-F1DEBB18DB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3" Type="http://schemas.openxmlformats.org/officeDocument/2006/relationships/chart" Target="../charts/chart27.xml"/><Relationship Id="rId7" Type="http://schemas.openxmlformats.org/officeDocument/2006/relationships/chart" Target="../charts/chart31.xml"/><Relationship Id="rId12" Type="http://schemas.openxmlformats.org/officeDocument/2006/relationships/chart" Target="../charts/chart36.xml"/><Relationship Id="rId2" Type="http://schemas.openxmlformats.org/officeDocument/2006/relationships/chart" Target="../charts/chart26.xml"/><Relationship Id="rId16" Type="http://schemas.openxmlformats.org/officeDocument/2006/relationships/chart" Target="../charts/chart40.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5" Type="http://schemas.openxmlformats.org/officeDocument/2006/relationships/chart" Target="../charts/chart29.xml"/><Relationship Id="rId15" Type="http://schemas.openxmlformats.org/officeDocument/2006/relationships/chart" Target="../charts/chart39.xml"/><Relationship Id="rId10" Type="http://schemas.openxmlformats.org/officeDocument/2006/relationships/chart" Target="../charts/chart34.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9</xdr:col>
      <xdr:colOff>85725</xdr:colOff>
      <xdr:row>53</xdr:row>
      <xdr:rowOff>128587</xdr:rowOff>
    </xdr:from>
    <xdr:to>
      <xdr:col>14</xdr:col>
      <xdr:colOff>60750</xdr:colOff>
      <xdr:row>60</xdr:row>
      <xdr:rowOff>39412</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128587</xdr:colOff>
      <xdr:row>53</xdr:row>
      <xdr:rowOff>128587</xdr:rowOff>
    </xdr:from>
    <xdr:to>
      <xdr:col>19</xdr:col>
      <xdr:colOff>284587</xdr:colOff>
      <xdr:row>60</xdr:row>
      <xdr:rowOff>39412</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357187</xdr:colOff>
      <xdr:row>53</xdr:row>
      <xdr:rowOff>119062</xdr:rowOff>
    </xdr:from>
    <xdr:to>
      <xdr:col>24</xdr:col>
      <xdr:colOff>513187</xdr:colOff>
      <xdr:row>60</xdr:row>
      <xdr:rowOff>29887</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590550</xdr:colOff>
      <xdr:row>53</xdr:row>
      <xdr:rowOff>95250</xdr:rowOff>
    </xdr:from>
    <xdr:to>
      <xdr:col>30</xdr:col>
      <xdr:colOff>136950</xdr:colOff>
      <xdr:row>60</xdr:row>
      <xdr:rowOff>6075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242887</xdr:colOff>
      <xdr:row>53</xdr:row>
      <xdr:rowOff>114300</xdr:rowOff>
    </xdr:from>
    <xdr:to>
      <xdr:col>35</xdr:col>
      <xdr:colOff>398887</xdr:colOff>
      <xdr:row>60</xdr:row>
      <xdr:rowOff>25125</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519112</xdr:colOff>
      <xdr:row>53</xdr:row>
      <xdr:rowOff>104775</xdr:rowOff>
    </xdr:from>
    <xdr:to>
      <xdr:col>41</xdr:col>
      <xdr:colOff>65512</xdr:colOff>
      <xdr:row>60</xdr:row>
      <xdr:rowOff>15600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66675</xdr:colOff>
      <xdr:row>60</xdr:row>
      <xdr:rowOff>114300</xdr:rowOff>
    </xdr:from>
    <xdr:to>
      <xdr:col>14</xdr:col>
      <xdr:colOff>222675</xdr:colOff>
      <xdr:row>71</xdr:row>
      <xdr:rowOff>25125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319087</xdr:colOff>
      <xdr:row>60</xdr:row>
      <xdr:rowOff>114300</xdr:rowOff>
    </xdr:from>
    <xdr:to>
      <xdr:col>19</xdr:col>
      <xdr:colOff>475087</xdr:colOff>
      <xdr:row>71</xdr:row>
      <xdr:rowOff>25125</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571500</xdr:colOff>
      <xdr:row>60</xdr:row>
      <xdr:rowOff>85725</xdr:rowOff>
    </xdr:from>
    <xdr:to>
      <xdr:col>25</xdr:col>
      <xdr:colOff>117900</xdr:colOff>
      <xdr:row>70</xdr:row>
      <xdr:rowOff>158475</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209550</xdr:colOff>
      <xdr:row>60</xdr:row>
      <xdr:rowOff>104775</xdr:rowOff>
    </xdr:from>
    <xdr:to>
      <xdr:col>30</xdr:col>
      <xdr:colOff>365550</xdr:colOff>
      <xdr:row>71</xdr:row>
      <xdr:rowOff>15600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447675</xdr:colOff>
      <xdr:row>60</xdr:row>
      <xdr:rowOff>95250</xdr:rowOff>
    </xdr:from>
    <xdr:to>
      <xdr:col>35</xdr:col>
      <xdr:colOff>603675</xdr:colOff>
      <xdr:row>71</xdr:row>
      <xdr:rowOff>6075</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100012</xdr:colOff>
      <xdr:row>60</xdr:row>
      <xdr:rowOff>85725</xdr:rowOff>
    </xdr:from>
    <xdr:to>
      <xdr:col>41</xdr:col>
      <xdr:colOff>256012</xdr:colOff>
      <xdr:row>70</xdr:row>
      <xdr:rowOff>158475</xdr:rowOff>
    </xdr:to>
    <xdr:graphicFrame macro="">
      <xdr:nvGraphicFramePr>
        <xdr:cNvPr id="13" name="Chart 12">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47625</xdr:colOff>
      <xdr:row>71</xdr:row>
      <xdr:rowOff>85725</xdr:rowOff>
    </xdr:from>
    <xdr:to>
      <xdr:col>14</xdr:col>
      <xdr:colOff>203625</xdr:colOff>
      <xdr:row>81</xdr:row>
      <xdr:rowOff>158475</xdr:rowOff>
    </xdr:to>
    <xdr:graphicFrame macro="">
      <xdr:nvGraphicFramePr>
        <xdr:cNvPr id="14" name="Chart 13">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338137</xdr:colOff>
      <xdr:row>71</xdr:row>
      <xdr:rowOff>123825</xdr:rowOff>
    </xdr:from>
    <xdr:to>
      <xdr:col>19</xdr:col>
      <xdr:colOff>494137</xdr:colOff>
      <xdr:row>82</xdr:row>
      <xdr:rowOff>34650</xdr:rowOff>
    </xdr:to>
    <xdr:graphicFrame macro="">
      <xdr:nvGraphicFramePr>
        <xdr:cNvPr id="15" name="Chart 14">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595312</xdr:colOff>
      <xdr:row>71</xdr:row>
      <xdr:rowOff>123825</xdr:rowOff>
    </xdr:from>
    <xdr:to>
      <xdr:col>25</xdr:col>
      <xdr:colOff>141712</xdr:colOff>
      <xdr:row>82</xdr:row>
      <xdr:rowOff>34650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25</xdr:col>
      <xdr:colOff>247650</xdr:colOff>
      <xdr:row>71</xdr:row>
      <xdr:rowOff>142875</xdr:rowOff>
    </xdr:from>
    <xdr:to>
      <xdr:col>30</xdr:col>
      <xdr:colOff>403650</xdr:colOff>
      <xdr:row>82</xdr:row>
      <xdr:rowOff>53700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30</xdr:col>
      <xdr:colOff>495300</xdr:colOff>
      <xdr:row>71</xdr:row>
      <xdr:rowOff>123825</xdr:rowOff>
    </xdr:from>
    <xdr:to>
      <xdr:col>36</xdr:col>
      <xdr:colOff>41700</xdr:colOff>
      <xdr:row>82</xdr:row>
      <xdr:rowOff>34650</xdr:rowOff>
    </xdr:to>
    <xdr:graphicFrame macro="">
      <xdr:nvGraphicFramePr>
        <xdr:cNvPr id="18" name="Chart 17">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36</xdr:col>
      <xdr:colOff>123825</xdr:colOff>
      <xdr:row>71</xdr:row>
      <xdr:rowOff>123825</xdr:rowOff>
    </xdr:from>
    <xdr:to>
      <xdr:col>41</xdr:col>
      <xdr:colOff>279825</xdr:colOff>
      <xdr:row>82</xdr:row>
      <xdr:rowOff>34650</xdr:rowOff>
    </xdr:to>
    <xdr:graphicFrame macro="">
      <xdr:nvGraphicFramePr>
        <xdr:cNvPr id="19" name="Chart 18">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19050</xdr:colOff>
      <xdr:row>82</xdr:row>
      <xdr:rowOff>95250</xdr:rowOff>
    </xdr:from>
    <xdr:to>
      <xdr:col>14</xdr:col>
      <xdr:colOff>175050</xdr:colOff>
      <xdr:row>93</xdr:row>
      <xdr:rowOff>6075</xdr:rowOff>
    </xdr:to>
    <xdr:graphicFrame macro="">
      <xdr:nvGraphicFramePr>
        <xdr:cNvPr id="20" name="Chart 19">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271462</xdr:colOff>
      <xdr:row>82</xdr:row>
      <xdr:rowOff>76200</xdr:rowOff>
    </xdr:from>
    <xdr:to>
      <xdr:col>19</xdr:col>
      <xdr:colOff>427462</xdr:colOff>
      <xdr:row>92</xdr:row>
      <xdr:rowOff>148950</xdr:rowOff>
    </xdr:to>
    <xdr:graphicFrame macro="">
      <xdr:nvGraphicFramePr>
        <xdr:cNvPr id="21" name="Chart 20">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509587</xdr:colOff>
      <xdr:row>82</xdr:row>
      <xdr:rowOff>76200</xdr:rowOff>
    </xdr:from>
    <xdr:to>
      <xdr:col>25</xdr:col>
      <xdr:colOff>55987</xdr:colOff>
      <xdr:row>92</xdr:row>
      <xdr:rowOff>148950</xdr:rowOff>
    </xdr:to>
    <xdr:graphicFrame macro="">
      <xdr:nvGraphicFramePr>
        <xdr:cNvPr id="22" name="Chart 21">
          <a:extLst>
            <a:ext uri="{FF2B5EF4-FFF2-40B4-BE49-F238E27FC236}">
              <a16:creationId xmlns:a16="http://schemas.microsoft.com/office/drawing/2014/main" id="{00000000-0008-0000-05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25</xdr:col>
      <xdr:colOff>147637</xdr:colOff>
      <xdr:row>82</xdr:row>
      <xdr:rowOff>76200</xdr:rowOff>
    </xdr:from>
    <xdr:to>
      <xdr:col>30</xdr:col>
      <xdr:colOff>303637</xdr:colOff>
      <xdr:row>92</xdr:row>
      <xdr:rowOff>148950</xdr:rowOff>
    </xdr:to>
    <xdr:graphicFrame macro="">
      <xdr:nvGraphicFramePr>
        <xdr:cNvPr id="23" name="Chart 22">
          <a:extLst>
            <a:ext uri="{FF2B5EF4-FFF2-40B4-BE49-F238E27FC236}">
              <a16:creationId xmlns:a16="http://schemas.microsoft.com/office/drawing/2014/main" id="{00000000-0008-0000-05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366712</xdr:colOff>
      <xdr:row>82</xdr:row>
      <xdr:rowOff>85725</xdr:rowOff>
    </xdr:from>
    <xdr:to>
      <xdr:col>35</xdr:col>
      <xdr:colOff>522712</xdr:colOff>
      <xdr:row>92</xdr:row>
      <xdr:rowOff>158475</xdr:rowOff>
    </xdr:to>
    <xdr:graphicFrame macro="">
      <xdr:nvGraphicFramePr>
        <xdr:cNvPr id="24" name="Chart 23">
          <a:extLst>
            <a:ext uri="{FF2B5EF4-FFF2-40B4-BE49-F238E27FC236}">
              <a16:creationId xmlns:a16="http://schemas.microsoft.com/office/drawing/2014/main" id="{00000000-0008-0000-05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36</xdr:col>
      <xdr:colOff>42862</xdr:colOff>
      <xdr:row>82</xdr:row>
      <xdr:rowOff>114300</xdr:rowOff>
    </xdr:from>
    <xdr:to>
      <xdr:col>41</xdr:col>
      <xdr:colOff>198862</xdr:colOff>
      <xdr:row>93</xdr:row>
      <xdr:rowOff>25125</xdr:rowOff>
    </xdr:to>
    <xdr:graphicFrame macro="">
      <xdr:nvGraphicFramePr>
        <xdr:cNvPr id="25" name="Chart 24">
          <a:extLst>
            <a:ext uri="{FF2B5EF4-FFF2-40B4-BE49-F238E27FC236}">
              <a16:creationId xmlns:a16="http://schemas.microsoft.com/office/drawing/2014/main" id="{00000000-0008-0000-05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55</xdr:row>
      <xdr:rowOff>100012</xdr:rowOff>
    </xdr:from>
    <xdr:to>
      <xdr:col>2</xdr:col>
      <xdr:colOff>1860975</xdr:colOff>
      <xdr:row>66</xdr:row>
      <xdr:rowOff>10837</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xdr:colOff>
      <xdr:row>66</xdr:row>
      <xdr:rowOff>71437</xdr:rowOff>
    </xdr:from>
    <xdr:to>
      <xdr:col>2</xdr:col>
      <xdr:colOff>1846687</xdr:colOff>
      <xdr:row>76</xdr:row>
      <xdr:rowOff>144187</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180976</xdr:colOff>
      <xdr:row>50</xdr:row>
      <xdr:rowOff>90488</xdr:rowOff>
    </xdr:from>
    <xdr:to>
      <xdr:col>1</xdr:col>
      <xdr:colOff>723376</xdr:colOff>
      <xdr:row>51</xdr:row>
      <xdr:rowOff>144563</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180976" y="11187113"/>
          <a:ext cx="1152000" cy="216000"/>
        </a:xfrm>
        <a:prstGeom prst="rect">
          <a:avLst/>
        </a:prstGeom>
        <a:solidFill>
          <a:srgbClr val="2038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1</xdr:col>
      <xdr:colOff>722313</xdr:colOff>
      <xdr:row>50</xdr:row>
      <xdr:rowOff>90488</xdr:rowOff>
    </xdr:from>
    <xdr:to>
      <xdr:col>2</xdr:col>
      <xdr:colOff>1026588</xdr:colOff>
      <xdr:row>51</xdr:row>
      <xdr:rowOff>144563</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331913" y="11187113"/>
          <a:ext cx="1152000" cy="216000"/>
        </a:xfrm>
        <a:prstGeom prst="rect">
          <a:avLst/>
        </a:prstGeom>
        <a:solidFill>
          <a:srgbClr val="2F559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2</xdr:col>
      <xdr:colOff>1025525</xdr:colOff>
      <xdr:row>50</xdr:row>
      <xdr:rowOff>90488</xdr:rowOff>
    </xdr:from>
    <xdr:to>
      <xdr:col>2</xdr:col>
      <xdr:colOff>2177525</xdr:colOff>
      <xdr:row>51</xdr:row>
      <xdr:rowOff>144563</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82850" y="11187113"/>
          <a:ext cx="1152000" cy="216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3</xdr:col>
      <xdr:colOff>1573211</xdr:colOff>
      <xdr:row>50</xdr:row>
      <xdr:rowOff>90488</xdr:rowOff>
    </xdr:from>
    <xdr:to>
      <xdr:col>3</xdr:col>
      <xdr:colOff>2725211</xdr:colOff>
      <xdr:row>51</xdr:row>
      <xdr:rowOff>144563</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5935661" y="11187113"/>
          <a:ext cx="1152000" cy="216000"/>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unlikely</a:t>
          </a:r>
        </a:p>
      </xdr:txBody>
    </xdr:sp>
    <xdr:clientData/>
  </xdr:twoCellAnchor>
  <xdr:twoCellAnchor>
    <xdr:from>
      <xdr:col>2</xdr:col>
      <xdr:colOff>2176462</xdr:colOff>
      <xdr:row>50</xdr:row>
      <xdr:rowOff>90488</xdr:rowOff>
    </xdr:from>
    <xdr:to>
      <xdr:col>3</xdr:col>
      <xdr:colOff>423337</xdr:colOff>
      <xdr:row>51</xdr:row>
      <xdr:rowOff>144563</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3633787" y="11187113"/>
          <a:ext cx="1152000" cy="216000"/>
        </a:xfrm>
        <a:prstGeom prst="rect">
          <a:avLst/>
        </a:prstGeom>
        <a:solidFill>
          <a:srgbClr val="F088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3</xdr:col>
      <xdr:colOff>2724150</xdr:colOff>
      <xdr:row>50</xdr:row>
      <xdr:rowOff>90488</xdr:rowOff>
    </xdr:from>
    <xdr:to>
      <xdr:col>4</xdr:col>
      <xdr:colOff>1094850</xdr:colOff>
      <xdr:row>51</xdr:row>
      <xdr:rowOff>144563</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7086600" y="11187113"/>
          <a:ext cx="1152000" cy="2160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unlikely</a:t>
          </a:r>
        </a:p>
      </xdr:txBody>
    </xdr:sp>
    <xdr:clientData/>
  </xdr:twoCellAnchor>
  <xdr:twoCellAnchor>
    <xdr:from>
      <xdr:col>3</xdr:col>
      <xdr:colOff>422274</xdr:colOff>
      <xdr:row>50</xdr:row>
      <xdr:rowOff>90488</xdr:rowOff>
    </xdr:from>
    <xdr:to>
      <xdr:col>3</xdr:col>
      <xdr:colOff>1574274</xdr:colOff>
      <xdr:row>51</xdr:row>
      <xdr:rowOff>144563</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4784724" y="11187113"/>
          <a:ext cx="1152000" cy="216000"/>
        </a:xfrm>
        <a:prstGeom prst="rect">
          <a:avLst/>
        </a:prstGeom>
        <a:solidFill>
          <a:srgbClr val="FB5C84">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unlikely</a:t>
          </a:r>
        </a:p>
      </xdr:txBody>
    </xdr:sp>
    <xdr:clientData/>
  </xdr:twoCellAnchor>
  <xdr:twoCellAnchor>
    <xdr:from>
      <xdr:col>0</xdr:col>
      <xdr:colOff>90487</xdr:colOff>
      <xdr:row>77</xdr:row>
      <xdr:rowOff>52387</xdr:rowOff>
    </xdr:from>
    <xdr:to>
      <xdr:col>2</xdr:col>
      <xdr:colOff>1837162</xdr:colOff>
      <xdr:row>87</xdr:row>
      <xdr:rowOff>125137</xdr:rowOff>
    </xdr:to>
    <xdr:graphicFrame macro="">
      <xdr:nvGraphicFramePr>
        <xdr:cNvPr id="19" name="Chart 18">
          <a:extLst>
            <a:ext uri="{FF2B5EF4-FFF2-40B4-BE49-F238E27FC236}">
              <a16:creationId xmlns:a16="http://schemas.microsoft.com/office/drawing/2014/main" id="{00000000-0008-0000-08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90487</xdr:colOff>
      <xdr:row>88</xdr:row>
      <xdr:rowOff>33337</xdr:rowOff>
    </xdr:from>
    <xdr:to>
      <xdr:col>2</xdr:col>
      <xdr:colOff>1837162</xdr:colOff>
      <xdr:row>98</xdr:row>
      <xdr:rowOff>106087</xdr:rowOff>
    </xdr:to>
    <xdr:graphicFrame macro="">
      <xdr:nvGraphicFramePr>
        <xdr:cNvPr id="20" name="Chart 19">
          <a:extLst>
            <a:ext uri="{FF2B5EF4-FFF2-40B4-BE49-F238E27FC236}">
              <a16:creationId xmlns:a16="http://schemas.microsoft.com/office/drawing/2014/main" id="{00000000-0008-0000-08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2052637</xdr:colOff>
      <xdr:row>55</xdr:row>
      <xdr:rowOff>109537</xdr:rowOff>
    </xdr:from>
    <xdr:to>
      <xdr:col>3</xdr:col>
      <xdr:colOff>2351512</xdr:colOff>
      <xdr:row>66</xdr:row>
      <xdr:rowOff>20362</xdr:rowOff>
    </xdr:to>
    <xdr:graphicFrame macro="">
      <xdr:nvGraphicFramePr>
        <xdr:cNvPr id="29" name="Chart 28">
          <a:extLst>
            <a:ext uri="{FF2B5EF4-FFF2-40B4-BE49-F238E27FC236}">
              <a16:creationId xmlns:a16="http://schemas.microsoft.com/office/drawing/2014/main" id="{00000000-0008-0000-08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2043112</xdr:colOff>
      <xdr:row>66</xdr:row>
      <xdr:rowOff>109537</xdr:rowOff>
    </xdr:from>
    <xdr:to>
      <xdr:col>3</xdr:col>
      <xdr:colOff>2341987</xdr:colOff>
      <xdr:row>77</xdr:row>
      <xdr:rowOff>20362</xdr:rowOff>
    </xdr:to>
    <xdr:graphicFrame macro="">
      <xdr:nvGraphicFramePr>
        <xdr:cNvPr id="30" name="Chart 29">
          <a:extLst>
            <a:ext uri="{FF2B5EF4-FFF2-40B4-BE49-F238E27FC236}">
              <a16:creationId xmlns:a16="http://schemas.microsoft.com/office/drawing/2014/main" id="{00000000-0008-0000-08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2024062</xdr:colOff>
      <xdr:row>77</xdr:row>
      <xdr:rowOff>90487</xdr:rowOff>
    </xdr:from>
    <xdr:to>
      <xdr:col>3</xdr:col>
      <xdr:colOff>2322937</xdr:colOff>
      <xdr:row>88</xdr:row>
      <xdr:rowOff>1312</xdr:rowOff>
    </xdr:to>
    <xdr:graphicFrame macro="">
      <xdr:nvGraphicFramePr>
        <xdr:cNvPr id="31" name="Chart 30">
          <a:extLst>
            <a:ext uri="{FF2B5EF4-FFF2-40B4-BE49-F238E27FC236}">
              <a16:creationId xmlns:a16="http://schemas.microsoft.com/office/drawing/2014/main" id="{00000000-0008-0000-08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1966912</xdr:colOff>
      <xdr:row>88</xdr:row>
      <xdr:rowOff>90487</xdr:rowOff>
    </xdr:from>
    <xdr:to>
      <xdr:col>3</xdr:col>
      <xdr:colOff>2265787</xdr:colOff>
      <xdr:row>99</xdr:row>
      <xdr:rowOff>1312</xdr:rowOff>
    </xdr:to>
    <xdr:graphicFrame macro="">
      <xdr:nvGraphicFramePr>
        <xdr:cNvPr id="32" name="Chart 31">
          <a:extLst>
            <a:ext uri="{FF2B5EF4-FFF2-40B4-BE49-F238E27FC236}">
              <a16:creationId xmlns:a16="http://schemas.microsoft.com/office/drawing/2014/main" id="{00000000-0008-0000-08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2471737</xdr:colOff>
      <xdr:row>55</xdr:row>
      <xdr:rowOff>119062</xdr:rowOff>
    </xdr:from>
    <xdr:to>
      <xdr:col>5</xdr:col>
      <xdr:colOff>417937</xdr:colOff>
      <xdr:row>66</xdr:row>
      <xdr:rowOff>29887</xdr:rowOff>
    </xdr:to>
    <xdr:graphicFrame macro="">
      <xdr:nvGraphicFramePr>
        <xdr:cNvPr id="33" name="Chart 32">
          <a:extLst>
            <a:ext uri="{FF2B5EF4-FFF2-40B4-BE49-F238E27FC236}">
              <a16:creationId xmlns:a16="http://schemas.microsoft.com/office/drawing/2014/main" id="{00000000-0008-0000-08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2471737</xdr:colOff>
      <xdr:row>66</xdr:row>
      <xdr:rowOff>109537</xdr:rowOff>
    </xdr:from>
    <xdr:to>
      <xdr:col>5</xdr:col>
      <xdr:colOff>417937</xdr:colOff>
      <xdr:row>77</xdr:row>
      <xdr:rowOff>20362</xdr:rowOff>
    </xdr:to>
    <xdr:graphicFrame macro="">
      <xdr:nvGraphicFramePr>
        <xdr:cNvPr id="34" name="Chart 33">
          <a:extLst>
            <a:ext uri="{FF2B5EF4-FFF2-40B4-BE49-F238E27FC236}">
              <a16:creationId xmlns:a16="http://schemas.microsoft.com/office/drawing/2014/main" id="{00000000-0008-0000-08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2433637</xdr:colOff>
      <xdr:row>77</xdr:row>
      <xdr:rowOff>80962</xdr:rowOff>
    </xdr:from>
    <xdr:to>
      <xdr:col>5</xdr:col>
      <xdr:colOff>379837</xdr:colOff>
      <xdr:row>87</xdr:row>
      <xdr:rowOff>153712</xdr:rowOff>
    </xdr:to>
    <xdr:graphicFrame macro="">
      <xdr:nvGraphicFramePr>
        <xdr:cNvPr id="35" name="Chart 34">
          <a:extLst>
            <a:ext uri="{FF2B5EF4-FFF2-40B4-BE49-F238E27FC236}">
              <a16:creationId xmlns:a16="http://schemas.microsoft.com/office/drawing/2014/main" id="{00000000-0008-0000-08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2433637</xdr:colOff>
      <xdr:row>88</xdr:row>
      <xdr:rowOff>61912</xdr:rowOff>
    </xdr:from>
    <xdr:to>
      <xdr:col>5</xdr:col>
      <xdr:colOff>379837</xdr:colOff>
      <xdr:row>98</xdr:row>
      <xdr:rowOff>134662</xdr:rowOff>
    </xdr:to>
    <xdr:graphicFrame macro="">
      <xdr:nvGraphicFramePr>
        <xdr:cNvPr id="36" name="Chart 35">
          <a:extLst>
            <a:ext uri="{FF2B5EF4-FFF2-40B4-BE49-F238E27FC236}">
              <a16:creationId xmlns:a16="http://schemas.microsoft.com/office/drawing/2014/main" id="{00000000-0008-0000-08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538162</xdr:colOff>
      <xdr:row>55</xdr:row>
      <xdr:rowOff>138112</xdr:rowOff>
    </xdr:from>
    <xdr:to>
      <xdr:col>6</xdr:col>
      <xdr:colOff>1379962</xdr:colOff>
      <xdr:row>66</xdr:row>
      <xdr:rowOff>48937</xdr:rowOff>
    </xdr:to>
    <xdr:graphicFrame macro="">
      <xdr:nvGraphicFramePr>
        <xdr:cNvPr id="37" name="Chart 36">
          <a:extLst>
            <a:ext uri="{FF2B5EF4-FFF2-40B4-BE49-F238E27FC236}">
              <a16:creationId xmlns:a16="http://schemas.microsoft.com/office/drawing/2014/main" id="{00000000-0008-0000-08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528637</xdr:colOff>
      <xdr:row>66</xdr:row>
      <xdr:rowOff>119062</xdr:rowOff>
    </xdr:from>
    <xdr:to>
      <xdr:col>6</xdr:col>
      <xdr:colOff>1370437</xdr:colOff>
      <xdr:row>77</xdr:row>
      <xdr:rowOff>29887</xdr:rowOff>
    </xdr:to>
    <xdr:graphicFrame macro="">
      <xdr:nvGraphicFramePr>
        <xdr:cNvPr id="38" name="Chart 37">
          <a:extLst>
            <a:ext uri="{FF2B5EF4-FFF2-40B4-BE49-F238E27FC236}">
              <a16:creationId xmlns:a16="http://schemas.microsoft.com/office/drawing/2014/main" id="{00000000-0008-0000-08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500062</xdr:colOff>
      <xdr:row>77</xdr:row>
      <xdr:rowOff>90487</xdr:rowOff>
    </xdr:from>
    <xdr:to>
      <xdr:col>6</xdr:col>
      <xdr:colOff>1341862</xdr:colOff>
      <xdr:row>88</xdr:row>
      <xdr:rowOff>1312</xdr:rowOff>
    </xdr:to>
    <xdr:graphicFrame macro="">
      <xdr:nvGraphicFramePr>
        <xdr:cNvPr id="39" name="Chart 38">
          <a:extLst>
            <a:ext uri="{FF2B5EF4-FFF2-40B4-BE49-F238E27FC236}">
              <a16:creationId xmlns:a16="http://schemas.microsoft.com/office/drawing/2014/main" id="{00000000-0008-0000-08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490537</xdr:colOff>
      <xdr:row>88</xdr:row>
      <xdr:rowOff>71437</xdr:rowOff>
    </xdr:from>
    <xdr:to>
      <xdr:col>6</xdr:col>
      <xdr:colOff>1332337</xdr:colOff>
      <xdr:row>98</xdr:row>
      <xdr:rowOff>144187</xdr:rowOff>
    </xdr:to>
    <xdr:graphicFrame macro="">
      <xdr:nvGraphicFramePr>
        <xdr:cNvPr id="40" name="Chart 39">
          <a:extLst>
            <a:ext uri="{FF2B5EF4-FFF2-40B4-BE49-F238E27FC236}">
              <a16:creationId xmlns:a16="http://schemas.microsoft.com/office/drawing/2014/main" id="{00000000-0008-0000-08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257174</xdr:colOff>
      <xdr:row>10</xdr:row>
      <xdr:rowOff>33336</xdr:rowOff>
    </xdr:from>
    <xdr:to>
      <xdr:col>11</xdr:col>
      <xdr:colOff>552450</xdr:colOff>
      <xdr:row>36</xdr:row>
      <xdr:rowOff>133349</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209549</xdr:colOff>
      <xdr:row>0</xdr:row>
      <xdr:rowOff>38100</xdr:rowOff>
    </xdr:from>
    <xdr:to>
      <xdr:col>8</xdr:col>
      <xdr:colOff>1838325</xdr:colOff>
      <xdr:row>1</xdr:row>
      <xdr:rowOff>76200</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11925299" y="38100"/>
          <a:ext cx="1628776" cy="200025"/>
        </a:xfrm>
        <a:prstGeom prst="rect">
          <a:avLst/>
        </a:prstGeom>
        <a:solidFill>
          <a:srgbClr val="B5E3E8"/>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Second</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2009774</xdr:colOff>
      <xdr:row>0</xdr:row>
      <xdr:rowOff>28576</xdr:rowOff>
    </xdr:from>
    <xdr:to>
      <xdr:col>8</xdr:col>
      <xdr:colOff>3876675</xdr:colOff>
      <xdr:row>1</xdr:row>
      <xdr:rowOff>57151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13725524" y="28576"/>
          <a:ext cx="1866901" cy="190500"/>
        </a:xfrm>
        <a:prstGeom prst="rect">
          <a:avLst/>
        </a:prstGeom>
        <a:solidFill>
          <a:srgbClr val="D1F1DA"/>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First</a:t>
          </a:r>
          <a:r>
            <a:rPr lang="en-GB" sz="700">
              <a:solidFill>
                <a:sysClr val="windowText" lastClr="000000"/>
              </a:solidFill>
            </a:rPr>
            <a:t> expert</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3971925</xdr:colOff>
      <xdr:row>0</xdr:row>
      <xdr:rowOff>28576</xdr:rowOff>
    </xdr:from>
    <xdr:to>
      <xdr:col>9</xdr:col>
      <xdr:colOff>180976</xdr:colOff>
      <xdr:row>1</xdr:row>
      <xdr:rowOff>57150</xdr:rowOff>
    </xdr:to>
    <xdr:sp macro="" textlink="">
      <xdr:nvSpPr>
        <xdr:cNvPr id="4" name="Rectangle 3">
          <a:extLst>
            <a:ext uri="{FF2B5EF4-FFF2-40B4-BE49-F238E27FC236}">
              <a16:creationId xmlns:a16="http://schemas.microsoft.com/office/drawing/2014/main" id="{00000000-0008-0000-0C00-000004000000}"/>
            </a:ext>
          </a:extLst>
        </xdr:cNvPr>
        <xdr:cNvSpPr/>
      </xdr:nvSpPr>
      <xdr:spPr>
        <a:xfrm>
          <a:off x="15687675" y="28576"/>
          <a:ext cx="1400176" cy="190499"/>
        </a:xfrm>
        <a:prstGeom prst="rect">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Not selected in</a:t>
          </a:r>
          <a:r>
            <a:rPr lang="en-GB" sz="700" baseline="0">
              <a:solidFill>
                <a:sysClr val="windowText" lastClr="000000"/>
              </a:solidFill>
            </a:rPr>
            <a:t> any evaluation</a:t>
          </a:r>
          <a:endParaRPr lang="en-GB" sz="700">
            <a:solidFill>
              <a:sysClr val="windowText" lastClr="000000"/>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2.html" TargetMode="External"/><Relationship Id="rId21" Type="http://schemas.openxmlformats.org/officeDocument/2006/relationships/hyperlink" Target="https://healthnarratives-respiratoryillness.on.drv.tw/Health%20Narratives-May2023/SuperOrdinateNarrativeWebPage-Trail-3.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16" Type="http://schemas.openxmlformats.org/officeDocument/2006/relationships/hyperlink" Target="https://healthnarratives-respiratoryillness.on.drv.tw/Health%20Narratives-May2023/DerivativeNarrativeWebPage-Trial2_1.html" TargetMode="External"/><Relationship Id="rId11" Type="http://schemas.openxmlformats.org/officeDocument/2006/relationships/hyperlink" Target="https://healthnarratives-respiratoryillness.on.drv.tw/Health%20Narratives-May2023/DerivativeNarrativeWebPage-Trial2_2.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39" Type="http://schemas.openxmlformats.org/officeDocument/2006/relationships/hyperlink" Target="https://healthnarratives-respiratoryillness.on.drv.tw/Health%20Narratives-May2023/CombinationalNarrativeWebPage-Trial-May10.html" TargetMode="External"/><Relationship Id="rId34" Type="http://schemas.openxmlformats.org/officeDocument/2006/relationships/hyperlink" Target="https://healthnarratives-respiratoryillness.on.drv.tw/Health%20Narratives-May2023/SuperOrdinateNarrativeWebPage-Trail-1.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76" Type="http://schemas.openxmlformats.org/officeDocument/2006/relationships/hyperlink" Target="https://healthnarratives-respiratoryillness.on.drv.tw/Health%20Narratives-May2023/CorrelativeNarrativeWebPage17.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SuperOrdinateNarrativeWebPage-Trail-3.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66" Type="http://schemas.openxmlformats.org/officeDocument/2006/relationships/hyperlink" Target="https://healthnarratives-respiratoryillness.on.drv.tw/Health%20Narratives-May2023/CorrelativeNarrativeWebPage10.html" TargetMode="External"/><Relationship Id="rId87" Type="http://schemas.openxmlformats.org/officeDocument/2006/relationships/hyperlink" Target="https://healthnarratives-respiratoryillness.on.drv.tw/Health%20Narratives-May2023/CorrelativeNarrativeWebPage24.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56" Type="http://schemas.openxmlformats.org/officeDocument/2006/relationships/hyperlink" Target="https://healthnarratives-respiratoryillness.on.drv.tw/Health%20Narratives-May2023/CombinationalNarrativeWebPage-Trial-May8.html" TargetMode="External"/><Relationship Id="rId77" Type="http://schemas.openxmlformats.org/officeDocument/2006/relationships/hyperlink" Target="https://healthnarratives-respiratoryillness.on.drv.tw/Health%20Narratives-May2023/CorrelativeNarrativeWebPage17.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rrelativeNarrativeWebPage17.html" TargetMode="External"/><Relationship Id="rId18" Type="http://schemas.openxmlformats.org/officeDocument/2006/relationships/hyperlink" Target="file:///C:\Users\scam\OneDrive%20-%20University%20of%20Leeds\From%202022%20Health%20domain%20work\Narratives%20Work%20-%20Copy\CorrelativeNarrativeWebPage2.html" TargetMode="External"/><Relationship Id="rId26" Type="http://schemas.openxmlformats.org/officeDocument/2006/relationships/hyperlink" Target="file:///C:\Users\scam\OneDrive%20-%20University%20of%20Leeds\From%202022%20Health%20domain%20work\Narratives%20Work%20-%20Copy\CorrelativeNarrativeWebPage11.html" TargetMode="External"/><Relationship Id="rId39" Type="http://schemas.openxmlformats.org/officeDocument/2006/relationships/hyperlink" Target="file:///C:\Users\scam\OneDrive%20-%20University%20of%20Leeds\From%202022%20Health%20domain%20work\Narratives%20Work%20-%20Copy\CorrelativeNarrativeWebPage28.html" TargetMode="External"/><Relationship Id="rId21" Type="http://schemas.openxmlformats.org/officeDocument/2006/relationships/hyperlink" Target="file:///C:\Users\scam\OneDrive%20-%20University%20of%20Leeds\From%202022%20Health%20domain%20work\Narratives%20Work%20-%20Copy\CorrelativeNarrativeWebPage5.html" TargetMode="External"/><Relationship Id="rId34" Type="http://schemas.openxmlformats.org/officeDocument/2006/relationships/hyperlink" Target="file:///C:\Users\scam\OneDrive%20-%20University%20of%20Leeds\From%202022%20Health%20domain%20work\Narratives%20Work%20-%20Copy\CorrelativeNarrativeWebPage22.html" TargetMode="External"/><Relationship Id="rId42" Type="http://schemas.openxmlformats.org/officeDocument/2006/relationships/hyperlink" Target="file:///C:\Users\scam\OneDrive%20-%20University%20of%20Leeds\From%202022%20Health%20domain%20work\Narratives%20Work%20-%20Copy\CorrelativeNarrativeWebPage32.html" TargetMode="External"/><Relationship Id="rId47" Type="http://schemas.openxmlformats.org/officeDocument/2006/relationships/hyperlink" Target="file:///C:\Users\scam\OneDrive%20-%20University%20of%20Leeds\From%202022%20Health%20domain%20work\Narratives%20Work%20-%20Copy\CorrelativeNarrativeWebPage37.html" TargetMode="External"/><Relationship Id="rId50" Type="http://schemas.openxmlformats.org/officeDocument/2006/relationships/hyperlink" Target="file:///C:\Users\scam\OneDrive%20-%20University%20of%20Leeds\From%202022%20Health%20domain%20work\Narratives%20Work%20-%20Copy\CorrelativeNarrativeWebPage40.html" TargetMode="External"/><Relationship Id="rId55" Type="http://schemas.openxmlformats.org/officeDocument/2006/relationships/drawing" Target="../drawings/drawing4.xml"/><Relationship Id="rId7" Type="http://schemas.openxmlformats.org/officeDocument/2006/relationships/hyperlink" Target="file:///C:\Users\Main\OneDrive%20-%20University%20of%20Leeds\From%202022%20Health%20domain%20work\Narratives%20Work%20-%20Copy\CombinationalNarrativeWebPage-Trial-May3.html" TargetMode="External"/><Relationship Id="rId2" Type="http://schemas.openxmlformats.org/officeDocument/2006/relationships/hyperlink" Target="file:///C:\Users\Main\OneDrive%20-%20University%20of%20Leeds\From%202022%20Health%20domain%20work\Narratives%20Work%20-%20Copy\CombinationalNarrativeWebPage-Trial-May2.html" TargetMode="External"/><Relationship Id="rId16" Type="http://schemas.openxmlformats.org/officeDocument/2006/relationships/hyperlink" Target="https://healthnarratives-respiratoryillness.on.drv.tw/Health%20Narratives-May2023/CorrelativeNarrativeWebPage29.html" TargetMode="External"/><Relationship Id="rId29" Type="http://schemas.openxmlformats.org/officeDocument/2006/relationships/hyperlink" Target="file:///C:\Users\scam\OneDrive%20-%20University%20of%20Leeds\From%202022%20Health%20domain%20work\Narratives%20Work%20-%20Copy\CorrelativeNarrativeWebPage14.html" TargetMode="External"/><Relationship Id="rId11" Type="http://schemas.openxmlformats.org/officeDocument/2006/relationships/hyperlink" Target="https://healthnarratives-respiratoryillness.on.drv.tw/Health%20Narratives-May2023/CorrelativeNarrativeWebPage10.html" TargetMode="External"/><Relationship Id="rId24" Type="http://schemas.openxmlformats.org/officeDocument/2006/relationships/hyperlink" Target="file:///C:\Users\scam\OneDrive%20-%20University%20of%20Leeds\From%202022%20Health%20domain%20work\Narratives%20Work%20-%20Copy\CorrelativeNarrativeWebPage8.html" TargetMode="External"/><Relationship Id="rId32" Type="http://schemas.openxmlformats.org/officeDocument/2006/relationships/hyperlink" Target="file:///C:\Users\scam\OneDrive%20-%20University%20of%20Leeds\From%202022%20Health%20domain%20work\Narratives%20Work%20-%20Copy\CorrelativeNarrativeWebPage20.html" TargetMode="External"/><Relationship Id="rId37" Type="http://schemas.openxmlformats.org/officeDocument/2006/relationships/hyperlink" Target="file:///C:\Users\scam\OneDrive%20-%20University%20of%20Leeds\From%202022%20Health%20domain%20work\Narratives%20Work%20-%20Copy\CorrelativeNarrativeWebPage26.html" TargetMode="External"/><Relationship Id="rId40" Type="http://schemas.openxmlformats.org/officeDocument/2006/relationships/hyperlink" Target="file:///C:\Users\scam\OneDrive%20-%20University%20of%20Leeds\From%202022%20Health%20domain%20work\Narratives%20Work%20-%20Copy\CorrelativeNarrativeWebPage30.html" TargetMode="External"/><Relationship Id="rId45" Type="http://schemas.openxmlformats.org/officeDocument/2006/relationships/hyperlink" Target="file:///C:\Users\scam\OneDrive%20-%20University%20of%20Leeds\From%202022%20Health%20domain%20work\Narratives%20Work%20-%20Copy\CorrelativeNarrativeWebPage35.html" TargetMode="External"/><Relationship Id="rId53" Type="http://schemas.openxmlformats.org/officeDocument/2006/relationships/hyperlink" Target="file:///C:\Users\scam\OneDrive%20-%20University%20of%20Leeds\From%202022%20Health%20domain%20work\Narratives%20Work%20-%20Copy\CorrelativeNarrativeWebPage43.html" TargetMode="External"/><Relationship Id="rId5" Type="http://schemas.openxmlformats.org/officeDocument/2006/relationships/hyperlink" Target="https://healthnarratives-respiratoryillness.on.drv.tw/Health%20Narratives-May2023/CombinationalNarrativeWebPage-Trial-May9.html" TargetMode="External"/><Relationship Id="rId10" Type="http://schemas.openxmlformats.org/officeDocument/2006/relationships/hyperlink" Target="file:///C:\Users\Main\OneDrive%20-%20University%20of%20Leeds\From%202022%20Health%20domain%20work\Narratives%20Work%20-%20Copy\CombinationalNarrativeWebPage-Trial-May7.html" TargetMode="External"/><Relationship Id="rId19" Type="http://schemas.openxmlformats.org/officeDocument/2006/relationships/hyperlink" Target="file:///C:\Users\scam\OneDrive%20-%20University%20of%20Leeds\From%202022%20Health%20domain%20work\Narratives%20Work%20-%20Copy\CorrelativeNarrativeWebPage3.html" TargetMode="External"/><Relationship Id="rId31" Type="http://schemas.openxmlformats.org/officeDocument/2006/relationships/hyperlink" Target="file:///C:\Users\scam\OneDrive%20-%20University%20of%20Leeds\From%202022%20Health%20domain%20work\Narratives%20Work%20-%20Copy\CorrelativeNarrativeWebPage18.html" TargetMode="External"/><Relationship Id="rId44" Type="http://schemas.openxmlformats.org/officeDocument/2006/relationships/hyperlink" Target="file:///C:\Users\scam\OneDrive%20-%20University%20of%20Leeds\From%202022%20Health%20domain%20work\Narratives%20Work%20-%20Copy\CorrelativeNarrativeWebPage34.html" TargetMode="External"/><Relationship Id="rId52" Type="http://schemas.openxmlformats.org/officeDocument/2006/relationships/hyperlink" Target="file:///C:\Users\scam\OneDrive%20-%20University%20of%20Leeds\From%202022%20Health%20domain%20work\Narratives%20Work%20-%20Copy\CorrelativeNarrativeWebPage42.html" TargetMode="External"/><Relationship Id="rId4" Type="http://schemas.openxmlformats.org/officeDocument/2006/relationships/hyperlink" Target="https://healthnarratives-respiratoryillness.on.drv.tw/Health%20Narratives-May2023/CombinationalNarrativeWebPage-Trial-May5.html" TargetMode="External"/><Relationship Id="rId9" Type="http://schemas.openxmlformats.org/officeDocument/2006/relationships/hyperlink" Target="file:///C:\Users\Main\OneDrive%20-%20University%20of%20Leeds\From%202022%20Health%20domain%20work\Narratives%20Work%20-%20Copy\CombinationalNarrativeWebPage-Trial-May6.html" TargetMode="External"/><Relationship Id="rId14" Type="http://schemas.openxmlformats.org/officeDocument/2006/relationships/hyperlink" Target="https://healthnarratives-respiratoryillness.on.drv.tw/Health%20Narratives-May2023/CorrelativeNarrativeWebPage19.html" TargetMode="External"/><Relationship Id="rId22" Type="http://schemas.openxmlformats.org/officeDocument/2006/relationships/hyperlink" Target="file:///C:\Users\scam\OneDrive%20-%20University%20of%20Leeds\From%202022%20Health%20domain%20work\Narratives%20Work%20-%20Copy\CorrelativeNarrativeWebPage6.html" TargetMode="External"/><Relationship Id="rId27" Type="http://schemas.openxmlformats.org/officeDocument/2006/relationships/hyperlink" Target="file:///C:\Users\scam\OneDrive%20-%20University%20of%20Leeds\From%202022%20Health%20domain%20work\Narratives%20Work%20-%20Copy\CorrelativeNarrativeWebPage12.html" TargetMode="External"/><Relationship Id="rId30" Type="http://schemas.openxmlformats.org/officeDocument/2006/relationships/hyperlink" Target="file:///C:\Users\scam\OneDrive%20-%20University%20of%20Leeds\From%202022%20Health%20domain%20work\Narratives%20Work%20-%20Copy\CorrelativeNarrativeWebPage15.html" TargetMode="External"/><Relationship Id="rId35" Type="http://schemas.openxmlformats.org/officeDocument/2006/relationships/hyperlink" Target="file:///C:\Users\scam\OneDrive%20-%20University%20of%20Leeds\From%202022%20Health%20domain%20work\Narratives%20Work%20-%20Copy\CorrelativeNarrativeWebPage23.html" TargetMode="External"/><Relationship Id="rId43" Type="http://schemas.openxmlformats.org/officeDocument/2006/relationships/hyperlink" Target="file:///C:\Users\scam\OneDrive%20-%20University%20of%20Leeds\From%202022%20Health%20domain%20work\Narratives%20Work%20-%20Copy\CorrelativeNarrativeWebPage33.html" TargetMode="External"/><Relationship Id="rId48" Type="http://schemas.openxmlformats.org/officeDocument/2006/relationships/hyperlink" Target="file:///C:\Users\scam\OneDrive%20-%20University%20of%20Leeds\From%202022%20Health%20domain%20work\Narratives%20Work%20-%20Copy\CorrelativeNarrativeWebPage38.html" TargetMode="External"/><Relationship Id="rId8" Type="http://schemas.openxmlformats.org/officeDocument/2006/relationships/hyperlink" Target="file:///C:\Users\Main\OneDrive%20-%20University%20of%20Leeds\From%202022%20Health%20domain%20work\Narratives%20Work%20-%20Copy\CombinationalNarrativeWebPage-Trial-May4.html" TargetMode="External"/><Relationship Id="rId51" Type="http://schemas.openxmlformats.org/officeDocument/2006/relationships/hyperlink" Target="file:///C:\Users\scam\OneDrive%20-%20University%20of%20Leeds\From%202022%20Health%20domain%20work\Narratives%20Work%20-%20Copy\CorrelativeNarrativeWebPage41.html" TargetMode="External"/><Relationship Id="rId3" Type="http://schemas.openxmlformats.org/officeDocument/2006/relationships/hyperlink" Target="https://healthnarratives-respiratoryillness.on.drv.tw/Health%20Narratives-May2023/CombinationalNarrativeWebPage-Trial-May10.html" TargetMode="External"/><Relationship Id="rId12" Type="http://schemas.openxmlformats.org/officeDocument/2006/relationships/hyperlink" Target="https://healthnarratives-respiratoryillness.on.drv.tw/Health%20Narratives-May2023/CorrelativeNarrativeWebPage16.html" TargetMode="External"/><Relationship Id="rId17" Type="http://schemas.openxmlformats.org/officeDocument/2006/relationships/hyperlink" Target="file:///C:\Users\scam\OneDrive%20-%20University%20of%20Leeds\From%202022%20Health%20domain%20work\Narratives%20Work%20-%20Copy\CorrelativeNarrativeWebPage1.html" TargetMode="External"/><Relationship Id="rId25" Type="http://schemas.openxmlformats.org/officeDocument/2006/relationships/hyperlink" Target="file:///C:\Users\scam\OneDrive%20-%20University%20of%20Leeds\From%202022%20Health%20domain%20work\Narratives%20Work%20-%20Copy\CorrelativeNarrativeWebPage9.html" TargetMode="External"/><Relationship Id="rId33" Type="http://schemas.openxmlformats.org/officeDocument/2006/relationships/hyperlink" Target="file:///C:\Users\scam\OneDrive%20-%20University%20of%20Leeds\From%202022%20Health%20domain%20work\Narratives%20Work%20-%20Copy\CorrelativeNarrativeWebPage21.html" TargetMode="External"/><Relationship Id="rId38" Type="http://schemas.openxmlformats.org/officeDocument/2006/relationships/hyperlink" Target="file:///C:\Users\scam\OneDrive%20-%20University%20of%20Leeds\From%202022%20Health%20domain%20work\Narratives%20Work%20-%20Copy\CorrelativeNarrativeWebPage27.html" TargetMode="External"/><Relationship Id="rId46" Type="http://schemas.openxmlformats.org/officeDocument/2006/relationships/hyperlink" Target="file:///C:\Users\scam\OneDrive%20-%20University%20of%20Leeds\From%202022%20Health%20domain%20work\Narratives%20Work%20-%20Copy\CorrelativeNarrativeWebPage36.html" TargetMode="External"/><Relationship Id="rId20" Type="http://schemas.openxmlformats.org/officeDocument/2006/relationships/hyperlink" Target="file:///C:\Users\scam\OneDrive%20-%20University%20of%20Leeds\From%202022%20Health%20domain%20work\Narratives%20Work%20-%20Copy\CorrelativeNarrativeWebPage4.html" TargetMode="External"/><Relationship Id="rId41" Type="http://schemas.openxmlformats.org/officeDocument/2006/relationships/hyperlink" Target="file:///C:\Users\scam\OneDrive%20-%20University%20of%20Leeds\From%202022%20Health%20domain%20work\Narratives%20Work%20-%20Copy\CorrelativeNarrativeWebPage31.html" TargetMode="External"/><Relationship Id="rId54" Type="http://schemas.openxmlformats.org/officeDocument/2006/relationships/printerSettings" Target="../printerSettings/printerSettings7.bin"/><Relationship Id="rId1" Type="http://schemas.openxmlformats.org/officeDocument/2006/relationships/hyperlink" Target="Link%20the%20topics%20PHYSICAL%20HEALTH%20and%20ENVIRONMENT" TargetMode="External"/><Relationship Id="rId6" Type="http://schemas.openxmlformats.org/officeDocument/2006/relationships/hyperlink" Target="https://healthnarratives-respiratoryillness.on.drv.tw/Health%20Narratives-May2023/CombinationalNarrativeWebPage-Trial-May8.html" TargetMode="External"/><Relationship Id="rId15" Type="http://schemas.openxmlformats.org/officeDocument/2006/relationships/hyperlink" Target="https://healthnarratives-respiratoryillness.on.drv.tw/Health%20Narratives-May2023/CorrelativeNarrativeWebPage24.html" TargetMode="External"/><Relationship Id="rId23" Type="http://schemas.openxmlformats.org/officeDocument/2006/relationships/hyperlink" Target="file:///C:\Users\scam\OneDrive%20-%20University%20of%20Leeds\From%202022%20Health%20domain%20work\Narratives%20Work%20-%20Copy\CorrelativeNarrativeWebPage7.html" TargetMode="External"/><Relationship Id="rId28" Type="http://schemas.openxmlformats.org/officeDocument/2006/relationships/hyperlink" Target="file:///C:\Users\scam\OneDrive%20-%20University%20of%20Leeds\From%202022%20Health%20domain%20work\Narratives%20Work%20-%20Copy\CorrelativeNarrativeWebPage13.html" TargetMode="External"/><Relationship Id="rId36" Type="http://schemas.openxmlformats.org/officeDocument/2006/relationships/hyperlink" Target="file:///C:\Users\scam\OneDrive%20-%20University%20of%20Leeds\From%202022%20Health%20domain%20work\Narratives%20Work%20-%20Copy\CorrelativeNarrativeWebPage25.html" TargetMode="External"/><Relationship Id="rId49" Type="http://schemas.openxmlformats.org/officeDocument/2006/relationships/hyperlink" Target="file:///C:\Users\scam\OneDrive%20-%20University%20of%20Leeds\From%202022%20Health%20domain%20work\Narratives%20Work%20-%20Copy\CorrelativeNarrativeWebPage39.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2.html" TargetMode="External"/><Relationship Id="rId21" Type="http://schemas.openxmlformats.org/officeDocument/2006/relationships/hyperlink" Target="https://healthnarratives-respiratoryillness.on.drv.tw/Health%20Narratives-May2023/SuperOrdinateNarrativeWebPage-Trail-3.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16" Type="http://schemas.openxmlformats.org/officeDocument/2006/relationships/hyperlink" Target="https://healthnarratives-respiratoryillness.on.drv.tw/Health%20Narratives-May2023/DerivativeNarrativeWebPage-Trial2_1.html" TargetMode="External"/><Relationship Id="rId11" Type="http://schemas.openxmlformats.org/officeDocument/2006/relationships/hyperlink" Target="https://healthnarratives-respiratoryillness.on.drv.tw/Health%20Narratives-May2023/DerivativeNarrativeWebPage-Trial2_2.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39" Type="http://schemas.openxmlformats.org/officeDocument/2006/relationships/hyperlink" Target="https://healthnarratives-respiratoryillness.on.drv.tw/Health%20Narratives-May2023/CombinationalNarrativeWebPage-Trial-May10.html" TargetMode="External"/><Relationship Id="rId34" Type="http://schemas.openxmlformats.org/officeDocument/2006/relationships/hyperlink" Target="https://healthnarratives-respiratoryillness.on.drv.tw/Health%20Narratives-May2023/SuperOrdinateNarrativeWebPage-Trail-1.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76" Type="http://schemas.openxmlformats.org/officeDocument/2006/relationships/hyperlink" Target="https://healthnarratives-respiratoryillness.on.drv.tw/Health%20Narratives-May2023/CorrelativeNarrativeWebPage17.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SuperOrdinateNarrativeWebPage-Trail-3.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66" Type="http://schemas.openxmlformats.org/officeDocument/2006/relationships/hyperlink" Target="https://healthnarratives-respiratoryillness.on.drv.tw/Health%20Narratives-May2023/CorrelativeNarrativeWebPage10.html" TargetMode="External"/><Relationship Id="rId87" Type="http://schemas.openxmlformats.org/officeDocument/2006/relationships/hyperlink" Target="https://healthnarratives-respiratoryillness.on.drv.tw/Health%20Narratives-May2023/CorrelativeNarrativeWebPage24.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56" Type="http://schemas.openxmlformats.org/officeDocument/2006/relationships/hyperlink" Target="https://healthnarratives-respiratoryillness.on.drv.tw/Health%20Narratives-May2023/CombinationalNarrativeWebPage-Trial-May8.html" TargetMode="External"/><Relationship Id="rId77" Type="http://schemas.openxmlformats.org/officeDocument/2006/relationships/hyperlink" Target="https://healthnarratives-respiratoryillness.on.drv.tw/Health%20Narratives-May2023/CorrelativeNarrativeWebPage17.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printerSettings" Target="../printerSettings/printerSettings1.bin"/><Relationship Id="rId7" Type="http://schemas.openxmlformats.org/officeDocument/2006/relationships/hyperlink" Target="https://healthnarratives-respiratoryillness.on.drv.tw/Health%20Narratives-May2023/DerivativeNarrativeWebPage-Trial2_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10" Type="http://schemas.openxmlformats.org/officeDocument/2006/relationships/hyperlink" Target="https://healthnarratives-respiratoryillness.on.drv.tw/Health%20Narratives-May2023/SuperOrdinateNarrativeWebPage-Trail-3.html" TargetMode="External"/><Relationship Id="rId19" Type="http://schemas.openxmlformats.org/officeDocument/2006/relationships/hyperlink" Target="https://healthnarratives-respiratoryillness.on.drv.tw/Health%20Narratives-May2023/CorrelativeNarrativeWebPage17.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7" Type="http://schemas.openxmlformats.org/officeDocument/2006/relationships/hyperlink" Target="https://healthnarratives-respiratoryillness.on.drv.tw/Health%20Narratives-May2023/DerivativeNarrativeWebPage-Trial2_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10" Type="http://schemas.openxmlformats.org/officeDocument/2006/relationships/hyperlink" Target="https://healthnarratives-respiratoryillness.on.drv.tw/Health%20Narratives-May2023/SuperOrdinateNarrativeWebPage-Trail-3.html" TargetMode="External"/><Relationship Id="rId19" Type="http://schemas.openxmlformats.org/officeDocument/2006/relationships/hyperlink" Target="https://healthnarratives-respiratoryillness.on.drv.tw/Health%20Narratives-May2023/CorrelativeNarrativeWebPage17.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7" Type="http://schemas.openxmlformats.org/officeDocument/2006/relationships/hyperlink" Target="https://healthnarratives-respiratoryillness.on.drv.tw/Health%20Narratives-May2023/DerivativeNarrativeWebPage-Trial2_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10" Type="http://schemas.openxmlformats.org/officeDocument/2006/relationships/hyperlink" Target="https://healthnarratives-respiratoryillness.on.drv.tw/Health%20Narratives-May2023/SuperOrdinateNarrativeWebPage-Trail-3.html" TargetMode="External"/><Relationship Id="rId19" Type="http://schemas.openxmlformats.org/officeDocument/2006/relationships/hyperlink" Target="https://healthnarratives-respiratoryillness.on.drv.tw/Health%20Narratives-May2023/CorrelativeNarrativeWebPage17.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printerSettings" Target="../printerSettings/printerSettings2.bin"/><Relationship Id="rId7" Type="http://schemas.openxmlformats.org/officeDocument/2006/relationships/hyperlink" Target="https://healthnarratives-respiratoryillness.on.drv.tw/Health%20Narratives-May2023/DerivativeNarrativeWebPage-Trial2_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10" Type="http://schemas.openxmlformats.org/officeDocument/2006/relationships/hyperlink" Target="https://healthnarratives-respiratoryillness.on.drv.tw/Health%20Narratives-May2023/SuperOrdinateNarrativeWebPage-Trail-3.html" TargetMode="External"/><Relationship Id="rId19" Type="http://schemas.openxmlformats.org/officeDocument/2006/relationships/hyperlink" Target="https://healthnarratives-respiratoryillness.on.drv.tw/Health%20Narratives-May2023/CorrelativeNarrativeWebPage17.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drawing" Target="../drawings/drawing1.xm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printerSettings" Target="../printerSettings/printerSettings3.bin"/><Relationship Id="rId7" Type="http://schemas.openxmlformats.org/officeDocument/2006/relationships/hyperlink" Target="https://healthnarratives-respiratoryillness.on.drv.tw/Health%20Narratives-May2023/DerivativeNarrativeWebPage-Trial2_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10" Type="http://schemas.openxmlformats.org/officeDocument/2006/relationships/hyperlink" Target="https://healthnarratives-respiratoryillness.on.drv.tw/Health%20Narratives-May2023/SuperOrdinateNarrativeWebPage-Trail-3.html" TargetMode="External"/><Relationship Id="rId19" Type="http://schemas.openxmlformats.org/officeDocument/2006/relationships/hyperlink" Target="https://healthnarratives-respiratoryillness.on.drv.tw/Health%20Narratives-May2023/CorrelativeNarrativeWebPage17.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healthnarratives-respiratoryillness.on.drv.tw/Health%20Narratives-May2023/SuperOrdinateNarrativeWebPage-Trail-2.html" TargetMode="External"/><Relationship Id="rId21" Type="http://schemas.openxmlformats.org/officeDocument/2006/relationships/hyperlink" Target="https://healthnarratives-respiratoryillness.on.drv.tw/Health%20Narratives-May2023/SuperOrdinateNarrativeWebPage-Trail-3.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16" Type="http://schemas.openxmlformats.org/officeDocument/2006/relationships/hyperlink" Target="https://healthnarratives-respiratoryillness.on.drv.tw/Health%20Narratives-May2023/DerivativeNarrativeWebPage-Trial2_1.html" TargetMode="External"/><Relationship Id="rId11" Type="http://schemas.openxmlformats.org/officeDocument/2006/relationships/hyperlink" Target="https://healthnarratives-respiratoryillness.on.drv.tw/Health%20Narratives-May2023/DerivativeNarrativeWebPage-Trial2_2.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5" Type="http://schemas.openxmlformats.org/officeDocument/2006/relationships/hyperlink" Target="https://healthnarratives-respiratoryillness.on.drv.tw/Health%20Narratives-May2023/DerivativeNarrativeWebPage-Trial2_3.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39" Type="http://schemas.openxmlformats.org/officeDocument/2006/relationships/hyperlink" Target="https://healthnarratives-respiratoryillness.on.drv.tw/Health%20Narratives-May2023/CombinationalNarrativeWebPage-Trial-May10.html" TargetMode="External"/><Relationship Id="rId34" Type="http://schemas.openxmlformats.org/officeDocument/2006/relationships/hyperlink" Target="https://healthnarratives-respiratoryillness.on.drv.tw/Health%20Narratives-May2023/SuperOrdinateNarrativeWebPage-Trail-1.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76" Type="http://schemas.openxmlformats.org/officeDocument/2006/relationships/hyperlink" Target="https://healthnarratives-respiratoryillness.on.drv.tw/Health%20Narratives-May2023/CorrelativeNarrativeWebPage17.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29"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SuperOrdinateNarrativeWebPage-Trail-3.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66" Type="http://schemas.openxmlformats.org/officeDocument/2006/relationships/hyperlink" Target="https://healthnarratives-respiratoryillness.on.drv.tw/Health%20Narratives-May2023/CorrelativeNarrativeWebPage10.html" TargetMode="External"/><Relationship Id="rId87" Type="http://schemas.openxmlformats.org/officeDocument/2006/relationships/hyperlink" Target="https://healthnarratives-respiratoryillness.on.drv.tw/Health%20Narratives-May2023/CorrelativeNarrativeWebPage24.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56" Type="http://schemas.openxmlformats.org/officeDocument/2006/relationships/hyperlink" Target="https://healthnarratives-respiratoryillness.on.drv.tw/Health%20Narratives-May2023/CombinationalNarrativeWebPage-Trial-May8.html" TargetMode="External"/><Relationship Id="rId77" Type="http://schemas.openxmlformats.org/officeDocument/2006/relationships/hyperlink" Target="https://healthnarratives-respiratoryillness.on.drv.tw/Health%20Narratives-May2023/CorrelativeNarrativeWebPage1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Z4"/>
  <sheetViews>
    <sheetView workbookViewId="0">
      <pane ySplit="1" topLeftCell="A2" activePane="bottomLeft" state="frozen"/>
      <selection pane="bottomLeft" sqref="A1:XFD1048576"/>
    </sheetView>
  </sheetViews>
  <sheetFormatPr defaultColWidth="12.5703125" defaultRowHeight="15.75" customHeight="1" x14ac:dyDescent="0.2"/>
  <cols>
    <col min="1" max="2" width="18.85546875" customWidth="1"/>
    <col min="3" max="3" width="32.42578125" customWidth="1"/>
    <col min="4" max="4" width="32.5703125" customWidth="1"/>
    <col min="5" max="5" width="140.85546875" bestFit="1" customWidth="1"/>
    <col min="6" max="6" width="18.85546875" customWidth="1"/>
    <col min="7" max="7" width="136" bestFit="1" customWidth="1"/>
    <col min="8" max="8" width="136.140625" bestFit="1" customWidth="1"/>
    <col min="9" max="162" width="18.85546875" customWidth="1"/>
  </cols>
  <sheetData>
    <row r="1" spans="1:156" x14ac:dyDescent="0.2">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1" t="s">
        <v>22</v>
      </c>
      <c r="X1" s="1" t="s">
        <v>23</v>
      </c>
      <c r="Y1" s="1" t="s">
        <v>24</v>
      </c>
      <c r="Z1" s="1" t="s">
        <v>25</v>
      </c>
      <c r="AA1" s="1" t="s">
        <v>26</v>
      </c>
      <c r="AB1" s="1" t="s">
        <v>27</v>
      </c>
      <c r="AC1" s="1" t="s">
        <v>28</v>
      </c>
      <c r="AD1" s="1" t="s">
        <v>29</v>
      </c>
      <c r="AE1" s="1" t="s">
        <v>30</v>
      </c>
      <c r="AF1" s="1" t="s">
        <v>29</v>
      </c>
      <c r="AG1" s="1" t="s">
        <v>31</v>
      </c>
      <c r="AH1" s="1" t="s">
        <v>29</v>
      </c>
      <c r="AI1" s="1" t="s">
        <v>32</v>
      </c>
      <c r="AJ1" s="1" t="s">
        <v>29</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1" t="s">
        <v>51</v>
      </c>
      <c r="BD1" s="1" t="s">
        <v>52</v>
      </c>
      <c r="BE1" s="1" t="s">
        <v>53</v>
      </c>
      <c r="BF1" s="1" t="s">
        <v>54</v>
      </c>
      <c r="BG1" s="1" t="s">
        <v>55</v>
      </c>
      <c r="BH1" s="1" t="s">
        <v>56</v>
      </c>
      <c r="BI1" s="1" t="s">
        <v>28</v>
      </c>
      <c r="BJ1" s="1" t="s">
        <v>29</v>
      </c>
      <c r="BK1" s="1" t="s">
        <v>57</v>
      </c>
      <c r="BL1" s="1" t="s">
        <v>29</v>
      </c>
      <c r="BM1" s="1" t="s">
        <v>58</v>
      </c>
      <c r="BN1" s="1" t="s">
        <v>29</v>
      </c>
      <c r="BO1" s="1" t="s">
        <v>59</v>
      </c>
      <c r="BP1" s="1" t="s">
        <v>29</v>
      </c>
      <c r="BQ1" s="2" t="s">
        <v>60</v>
      </c>
      <c r="BR1" s="2" t="s">
        <v>61</v>
      </c>
      <c r="BS1" s="2" t="s">
        <v>62</v>
      </c>
      <c r="BT1" s="2" t="s">
        <v>63</v>
      </c>
      <c r="BU1" s="2" t="s">
        <v>64</v>
      </c>
      <c r="BV1" s="2" t="s">
        <v>65</v>
      </c>
      <c r="BW1" s="2" t="s">
        <v>66</v>
      </c>
      <c r="BX1" s="2" t="s">
        <v>67</v>
      </c>
      <c r="BY1" s="2" t="s">
        <v>68</v>
      </c>
      <c r="BZ1" s="2" t="s">
        <v>69</v>
      </c>
      <c r="CA1" s="2" t="s">
        <v>70</v>
      </c>
      <c r="CB1" s="2" t="s">
        <v>71</v>
      </c>
      <c r="CC1" s="2" t="s">
        <v>72</v>
      </c>
      <c r="CD1" s="2" t="s">
        <v>73</v>
      </c>
      <c r="CE1" s="2" t="s">
        <v>74</v>
      </c>
      <c r="CF1" s="2" t="s">
        <v>75</v>
      </c>
      <c r="CG1" s="2" t="s">
        <v>76</v>
      </c>
      <c r="CH1" s="2" t="s">
        <v>77</v>
      </c>
      <c r="CI1" s="2" t="s">
        <v>78</v>
      </c>
      <c r="CJ1" s="2" t="s">
        <v>79</v>
      </c>
      <c r="CK1" s="2" t="s">
        <v>80</v>
      </c>
      <c r="CL1" s="2" t="s">
        <v>81</v>
      </c>
      <c r="CM1" s="2" t="s">
        <v>82</v>
      </c>
      <c r="CN1" s="2" t="s">
        <v>83</v>
      </c>
      <c r="CO1" s="1" t="s">
        <v>84</v>
      </c>
      <c r="CP1" s="1" t="s">
        <v>85</v>
      </c>
      <c r="CQ1" s="1" t="s">
        <v>86</v>
      </c>
      <c r="CR1" s="1" t="s">
        <v>87</v>
      </c>
      <c r="CS1" s="1" t="s">
        <v>88</v>
      </c>
      <c r="CT1" s="1" t="s">
        <v>89</v>
      </c>
      <c r="CU1" s="1" t="s">
        <v>28</v>
      </c>
      <c r="CV1" s="1" t="s">
        <v>29</v>
      </c>
      <c r="CW1" s="1" t="s">
        <v>90</v>
      </c>
      <c r="CX1" s="1" t="s">
        <v>29</v>
      </c>
      <c r="CY1" s="1" t="s">
        <v>91</v>
      </c>
      <c r="CZ1" s="1" t="s">
        <v>29</v>
      </c>
      <c r="DA1" s="1" t="s">
        <v>92</v>
      </c>
      <c r="DB1" s="1" t="s">
        <v>29</v>
      </c>
      <c r="DC1" s="2" t="s">
        <v>93</v>
      </c>
      <c r="DD1" s="2" t="s">
        <v>94</v>
      </c>
      <c r="DE1" s="2" t="s">
        <v>95</v>
      </c>
      <c r="DF1" s="2" t="s">
        <v>96</v>
      </c>
      <c r="DG1" s="2" t="s">
        <v>97</v>
      </c>
      <c r="DH1" s="2" t="s">
        <v>98</v>
      </c>
      <c r="DI1" s="2" t="s">
        <v>99</v>
      </c>
      <c r="DJ1" s="2" t="s">
        <v>100</v>
      </c>
      <c r="DK1" s="2" t="s">
        <v>101</v>
      </c>
      <c r="DL1" s="2" t="s">
        <v>102</v>
      </c>
      <c r="DM1" s="2" t="s">
        <v>103</v>
      </c>
      <c r="DN1" s="2" t="s">
        <v>104</v>
      </c>
      <c r="DO1" s="2" t="s">
        <v>105</v>
      </c>
      <c r="DP1" s="2" t="s">
        <v>106</v>
      </c>
      <c r="DQ1" s="2" t="s">
        <v>107</v>
      </c>
      <c r="DR1" s="2" t="s">
        <v>108</v>
      </c>
      <c r="DS1" s="2" t="s">
        <v>109</v>
      </c>
      <c r="DT1" s="2" t="s">
        <v>110</v>
      </c>
      <c r="DU1" s="2" t="s">
        <v>111</v>
      </c>
      <c r="DV1" s="2" t="s">
        <v>112</v>
      </c>
      <c r="DW1" s="2" t="s">
        <v>113</v>
      </c>
      <c r="DX1" s="2" t="s">
        <v>114</v>
      </c>
      <c r="DY1" s="2" t="s">
        <v>115</v>
      </c>
      <c r="DZ1" s="2" t="s">
        <v>116</v>
      </c>
      <c r="EA1" s="2" t="s">
        <v>117</v>
      </c>
      <c r="EB1" s="2" t="s">
        <v>118</v>
      </c>
      <c r="EC1" s="2" t="s">
        <v>119</v>
      </c>
      <c r="ED1" s="2" t="s">
        <v>120</v>
      </c>
      <c r="EE1" s="2" t="s">
        <v>121</v>
      </c>
      <c r="EF1" s="2" t="s">
        <v>122</v>
      </c>
      <c r="EG1" s="2" t="s">
        <v>123</v>
      </c>
      <c r="EH1" s="2" t="s">
        <v>124</v>
      </c>
      <c r="EI1" s="2" t="s">
        <v>125</v>
      </c>
      <c r="EJ1" s="2" t="s">
        <v>126</v>
      </c>
      <c r="EK1" s="2" t="s">
        <v>127</v>
      </c>
      <c r="EL1" s="2" t="s">
        <v>128</v>
      </c>
      <c r="EM1" s="1" t="s">
        <v>129</v>
      </c>
      <c r="EN1" s="1" t="s">
        <v>130</v>
      </c>
      <c r="EO1" s="1" t="s">
        <v>131</v>
      </c>
      <c r="EP1" s="1" t="s">
        <v>132</v>
      </c>
      <c r="EQ1" s="1" t="s">
        <v>133</v>
      </c>
      <c r="ER1" s="1" t="s">
        <v>134</v>
      </c>
      <c r="ES1" s="1" t="s">
        <v>28</v>
      </c>
      <c r="ET1" s="1" t="s">
        <v>135</v>
      </c>
      <c r="EU1" s="1" t="s">
        <v>90</v>
      </c>
      <c r="EV1" s="1" t="s">
        <v>135</v>
      </c>
      <c r="EW1" s="1" t="s">
        <v>91</v>
      </c>
      <c r="EX1" s="1" t="s">
        <v>135</v>
      </c>
      <c r="EY1" s="1" t="s">
        <v>92</v>
      </c>
      <c r="EZ1" s="1" t="s">
        <v>135</v>
      </c>
    </row>
    <row r="2" spans="1:156" x14ac:dyDescent="0.2">
      <c r="A2" s="3">
        <v>45068.594658530092</v>
      </c>
      <c r="B2" s="1" t="s">
        <v>136</v>
      </c>
      <c r="C2" s="1" t="s">
        <v>137</v>
      </c>
      <c r="D2" s="1" t="s">
        <v>138</v>
      </c>
      <c r="E2" s="1" t="s">
        <v>136</v>
      </c>
      <c r="F2" s="1" t="s">
        <v>136</v>
      </c>
      <c r="G2" s="1" t="s">
        <v>139</v>
      </c>
      <c r="H2" s="1" t="s">
        <v>140</v>
      </c>
      <c r="I2" s="1" t="s">
        <v>136</v>
      </c>
      <c r="J2" s="1" t="s">
        <v>140</v>
      </c>
      <c r="K2" s="1" t="s">
        <v>139</v>
      </c>
      <c r="L2" s="1" t="s">
        <v>139</v>
      </c>
      <c r="M2" s="1" t="s">
        <v>141</v>
      </c>
      <c r="N2" s="1" t="s">
        <v>136</v>
      </c>
      <c r="O2" s="1" t="s">
        <v>136</v>
      </c>
      <c r="P2" s="1" t="s">
        <v>140</v>
      </c>
      <c r="Q2" s="1" t="s">
        <v>141</v>
      </c>
      <c r="R2" s="1" t="s">
        <v>141</v>
      </c>
      <c r="S2" s="1" t="s">
        <v>139</v>
      </c>
      <c r="T2" s="1" t="s">
        <v>139</v>
      </c>
      <c r="U2" s="1" t="s">
        <v>141</v>
      </c>
      <c r="V2" s="1" t="s">
        <v>136</v>
      </c>
      <c r="W2" s="1" t="s">
        <v>142</v>
      </c>
      <c r="X2" s="1" t="s">
        <v>139</v>
      </c>
      <c r="Y2" s="1" t="s">
        <v>142</v>
      </c>
      <c r="Z2" s="1" t="s">
        <v>143</v>
      </c>
      <c r="AA2" s="1" t="s">
        <v>144</v>
      </c>
      <c r="AB2" s="1" t="s">
        <v>145</v>
      </c>
      <c r="AC2" s="1">
        <v>5</v>
      </c>
      <c r="AD2" s="1" t="s">
        <v>146</v>
      </c>
      <c r="AE2" s="1">
        <v>5</v>
      </c>
      <c r="AF2" s="1" t="s">
        <v>146</v>
      </c>
      <c r="AG2" s="1">
        <v>1</v>
      </c>
      <c r="AH2" s="1" t="s">
        <v>147</v>
      </c>
      <c r="AI2" s="1">
        <v>15</v>
      </c>
      <c r="AJ2" s="1" t="s">
        <v>148</v>
      </c>
      <c r="AK2" s="1" t="s">
        <v>141</v>
      </c>
      <c r="AL2" s="1" t="s">
        <v>136</v>
      </c>
      <c r="AM2" s="1" t="s">
        <v>141</v>
      </c>
      <c r="AN2" s="1" t="s">
        <v>136</v>
      </c>
      <c r="AO2" s="1" t="s">
        <v>139</v>
      </c>
      <c r="AP2" s="1" t="s">
        <v>140</v>
      </c>
      <c r="AQ2" s="1" t="s">
        <v>136</v>
      </c>
      <c r="AR2" s="1" t="s">
        <v>136</v>
      </c>
      <c r="AS2" s="1" t="s">
        <v>136</v>
      </c>
      <c r="AT2" s="1" t="s">
        <v>136</v>
      </c>
      <c r="AU2" s="1" t="s">
        <v>136</v>
      </c>
      <c r="AV2" s="1" t="s">
        <v>140</v>
      </c>
      <c r="AW2" s="1" t="s">
        <v>136</v>
      </c>
      <c r="AX2" s="1" t="s">
        <v>140</v>
      </c>
      <c r="AY2" s="1" t="s">
        <v>136</v>
      </c>
      <c r="AZ2" s="1" t="s">
        <v>140</v>
      </c>
      <c r="BA2" s="1" t="s">
        <v>140</v>
      </c>
      <c r="BB2" s="1" t="s">
        <v>140</v>
      </c>
      <c r="BC2" s="1" t="s">
        <v>142</v>
      </c>
      <c r="BD2" s="1" t="s">
        <v>142</v>
      </c>
      <c r="BE2" s="1" t="s">
        <v>142</v>
      </c>
      <c r="BF2" s="1" t="s">
        <v>139</v>
      </c>
      <c r="BG2" s="1" t="s">
        <v>149</v>
      </c>
      <c r="BH2" s="1" t="s">
        <v>150</v>
      </c>
      <c r="BI2" s="1">
        <v>2</v>
      </c>
      <c r="BJ2" s="1" t="s">
        <v>151</v>
      </c>
      <c r="BK2" s="1">
        <v>2</v>
      </c>
      <c r="BL2" s="1" t="s">
        <v>151</v>
      </c>
      <c r="BM2" s="1">
        <v>1</v>
      </c>
      <c r="BN2" s="1" t="s">
        <v>152</v>
      </c>
      <c r="BO2" s="1">
        <v>15</v>
      </c>
      <c r="BP2" s="1" t="s">
        <v>153</v>
      </c>
      <c r="BQ2" s="1" t="s">
        <v>136</v>
      </c>
      <c r="BR2" s="1" t="s">
        <v>139</v>
      </c>
      <c r="BS2" s="1" t="s">
        <v>136</v>
      </c>
      <c r="BT2" s="1" t="s">
        <v>136</v>
      </c>
      <c r="BU2" s="1" t="s">
        <v>136</v>
      </c>
      <c r="BV2" s="1" t="s">
        <v>140</v>
      </c>
      <c r="BW2" s="1" t="s">
        <v>141</v>
      </c>
      <c r="BX2" s="1" t="s">
        <v>139</v>
      </c>
      <c r="BY2" s="1" t="s">
        <v>139</v>
      </c>
      <c r="BZ2" s="1" t="s">
        <v>141</v>
      </c>
      <c r="CA2" s="1" t="s">
        <v>141</v>
      </c>
      <c r="CB2" s="1" t="s">
        <v>139</v>
      </c>
      <c r="CC2" s="1" t="s">
        <v>140</v>
      </c>
      <c r="CD2" s="1" t="s">
        <v>140</v>
      </c>
      <c r="CE2" s="1" t="s">
        <v>140</v>
      </c>
      <c r="CF2" s="1" t="s">
        <v>140</v>
      </c>
      <c r="CG2" s="1" t="s">
        <v>140</v>
      </c>
      <c r="CH2" s="1" t="s">
        <v>140</v>
      </c>
      <c r="CI2" s="1" t="s">
        <v>136</v>
      </c>
      <c r="CJ2" s="1" t="s">
        <v>139</v>
      </c>
      <c r="CK2" s="1" t="s">
        <v>139</v>
      </c>
      <c r="CL2" s="1" t="s">
        <v>136</v>
      </c>
      <c r="CM2" s="1" t="s">
        <v>136</v>
      </c>
      <c r="CN2" s="1" t="s">
        <v>140</v>
      </c>
      <c r="CO2" s="1" t="s">
        <v>142</v>
      </c>
      <c r="CP2" s="1" t="s">
        <v>143</v>
      </c>
      <c r="CQ2" s="1" t="s">
        <v>142</v>
      </c>
      <c r="CR2" s="1" t="s">
        <v>139</v>
      </c>
      <c r="CS2" s="1" t="s">
        <v>154</v>
      </c>
      <c r="CT2" s="1" t="s">
        <v>155</v>
      </c>
      <c r="CU2" s="1">
        <v>3</v>
      </c>
      <c r="CV2" s="1" t="s">
        <v>156</v>
      </c>
      <c r="CW2" s="1">
        <v>3</v>
      </c>
      <c r="CX2" s="1" t="s">
        <v>156</v>
      </c>
      <c r="CY2" s="1">
        <v>12</v>
      </c>
      <c r="CZ2" s="1" t="s">
        <v>157</v>
      </c>
      <c r="DA2" s="1">
        <v>10</v>
      </c>
      <c r="DB2" s="1" t="s">
        <v>158</v>
      </c>
      <c r="DC2" s="1" t="s">
        <v>141</v>
      </c>
      <c r="DD2" s="1" t="s">
        <v>136</v>
      </c>
      <c r="DE2" s="1" t="s">
        <v>139</v>
      </c>
      <c r="DF2" s="1" t="s">
        <v>136</v>
      </c>
      <c r="DG2" s="1" t="s">
        <v>136</v>
      </c>
      <c r="DH2" s="1" t="s">
        <v>136</v>
      </c>
      <c r="DI2" s="1" t="s">
        <v>136</v>
      </c>
      <c r="DJ2" s="1" t="s">
        <v>136</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140</v>
      </c>
      <c r="EA2" s="1" t="s">
        <v>136</v>
      </c>
      <c r="EB2" s="1" t="s">
        <v>141</v>
      </c>
      <c r="EC2" s="1" t="s">
        <v>139</v>
      </c>
      <c r="ED2" s="1" t="s">
        <v>141</v>
      </c>
      <c r="EE2" s="1" t="s">
        <v>139</v>
      </c>
      <c r="EF2" s="1" t="s">
        <v>136</v>
      </c>
      <c r="EG2" s="1" t="s">
        <v>136</v>
      </c>
      <c r="EH2" s="1" t="s">
        <v>136</v>
      </c>
      <c r="EI2" s="1" t="s">
        <v>140</v>
      </c>
      <c r="EJ2" s="1" t="s">
        <v>140</v>
      </c>
      <c r="EK2" s="1" t="s">
        <v>140</v>
      </c>
      <c r="EL2" s="1" t="s">
        <v>140</v>
      </c>
      <c r="EM2" s="1" t="s">
        <v>159</v>
      </c>
      <c r="EN2" s="1" t="s">
        <v>142</v>
      </c>
      <c r="EO2" s="1" t="s">
        <v>142</v>
      </c>
      <c r="EP2" s="1" t="s">
        <v>159</v>
      </c>
      <c r="EQ2" s="1" t="s">
        <v>160</v>
      </c>
      <c r="ER2" s="1" t="s">
        <v>161</v>
      </c>
      <c r="ES2" s="1">
        <v>2</v>
      </c>
      <c r="ET2" s="1" t="s">
        <v>162</v>
      </c>
      <c r="EU2" s="1">
        <v>2</v>
      </c>
      <c r="EV2" s="1" t="s">
        <v>162</v>
      </c>
      <c r="EW2" s="1">
        <v>2</v>
      </c>
      <c r="EX2" s="1" t="s">
        <v>152</v>
      </c>
      <c r="EY2" s="1">
        <v>15</v>
      </c>
    </row>
    <row r="3" spans="1:156" x14ac:dyDescent="0.2">
      <c r="A3" s="3">
        <v>45069.572719548611</v>
      </c>
      <c r="B3" s="1" t="s">
        <v>136</v>
      </c>
      <c r="C3" s="1" t="s">
        <v>163</v>
      </c>
      <c r="D3" s="1" t="s">
        <v>164</v>
      </c>
      <c r="E3" s="1" t="s">
        <v>136</v>
      </c>
      <c r="F3" s="1" t="s">
        <v>136</v>
      </c>
      <c r="G3" s="1" t="s">
        <v>136</v>
      </c>
      <c r="H3" s="1" t="s">
        <v>136</v>
      </c>
      <c r="I3" s="1" t="s">
        <v>136</v>
      </c>
      <c r="J3" s="1" t="s">
        <v>140</v>
      </c>
      <c r="K3" s="1" t="s">
        <v>136</v>
      </c>
      <c r="L3" s="1" t="s">
        <v>136</v>
      </c>
      <c r="M3" s="1" t="s">
        <v>139</v>
      </c>
      <c r="N3" s="1" t="s">
        <v>140</v>
      </c>
      <c r="O3" s="1" t="s">
        <v>136</v>
      </c>
      <c r="P3" s="1" t="s">
        <v>140</v>
      </c>
      <c r="Q3" s="1" t="s">
        <v>139</v>
      </c>
      <c r="R3" s="1" t="s">
        <v>136</v>
      </c>
      <c r="S3" s="1" t="s">
        <v>136</v>
      </c>
      <c r="T3" s="1" t="s">
        <v>136</v>
      </c>
      <c r="U3" s="1" t="s">
        <v>139</v>
      </c>
      <c r="V3" s="1" t="s">
        <v>140</v>
      </c>
      <c r="W3" s="1" t="s">
        <v>159</v>
      </c>
      <c r="X3" s="1" t="s">
        <v>142</v>
      </c>
      <c r="Y3" s="1" t="s">
        <v>159</v>
      </c>
      <c r="Z3" s="1" t="s">
        <v>142</v>
      </c>
      <c r="AC3" s="1">
        <v>5</v>
      </c>
      <c r="AD3" s="1" t="s">
        <v>165</v>
      </c>
      <c r="AE3" s="1">
        <v>5</v>
      </c>
      <c r="AF3" s="1" t="s">
        <v>166</v>
      </c>
      <c r="AG3" s="1">
        <v>1</v>
      </c>
      <c r="AI3" s="1">
        <v>10</v>
      </c>
      <c r="AK3" s="1" t="s">
        <v>136</v>
      </c>
      <c r="AL3" s="1" t="s">
        <v>136</v>
      </c>
      <c r="AM3" s="1" t="s">
        <v>136</v>
      </c>
      <c r="AN3" s="1" t="s">
        <v>136</v>
      </c>
      <c r="AO3" s="1" t="s">
        <v>136</v>
      </c>
      <c r="AP3" s="1" t="s">
        <v>140</v>
      </c>
      <c r="AQ3" s="1" t="s">
        <v>139</v>
      </c>
      <c r="AR3" s="1" t="s">
        <v>136</v>
      </c>
      <c r="AS3" s="1" t="s">
        <v>136</v>
      </c>
      <c r="AT3" s="1" t="s">
        <v>136</v>
      </c>
      <c r="AU3" s="1" t="s">
        <v>136</v>
      </c>
      <c r="AV3" s="1" t="s">
        <v>136</v>
      </c>
      <c r="AW3" s="1" t="s">
        <v>136</v>
      </c>
      <c r="AX3" s="1" t="s">
        <v>136</v>
      </c>
      <c r="AY3" s="1" t="s">
        <v>136</v>
      </c>
      <c r="AZ3" s="1" t="s">
        <v>136</v>
      </c>
      <c r="BA3" s="1" t="s">
        <v>136</v>
      </c>
      <c r="BB3" s="1" t="s">
        <v>136</v>
      </c>
      <c r="BC3" s="1" t="s">
        <v>159</v>
      </c>
      <c r="BD3" s="1" t="s">
        <v>142</v>
      </c>
      <c r="BE3" s="1" t="s">
        <v>159</v>
      </c>
      <c r="BF3" s="1" t="s">
        <v>142</v>
      </c>
      <c r="BI3" s="1">
        <v>5</v>
      </c>
      <c r="BK3" s="1">
        <v>5</v>
      </c>
      <c r="BM3" s="1">
        <v>1</v>
      </c>
      <c r="BO3" s="1">
        <v>10</v>
      </c>
      <c r="BQ3" s="1" t="s">
        <v>136</v>
      </c>
      <c r="BR3" s="1" t="s">
        <v>139</v>
      </c>
      <c r="BS3" s="1" t="s">
        <v>139</v>
      </c>
      <c r="BT3" s="1" t="s">
        <v>141</v>
      </c>
      <c r="BU3" s="1" t="s">
        <v>139</v>
      </c>
      <c r="BV3" s="1" t="s">
        <v>139</v>
      </c>
      <c r="BW3" s="1" t="s">
        <v>141</v>
      </c>
      <c r="BX3" s="1" t="s">
        <v>139</v>
      </c>
      <c r="BY3" s="1" t="s">
        <v>141</v>
      </c>
      <c r="BZ3" s="1" t="s">
        <v>139</v>
      </c>
      <c r="CA3" s="1" t="s">
        <v>139</v>
      </c>
      <c r="CB3" s="1" t="s">
        <v>136</v>
      </c>
      <c r="CC3" s="1" t="s">
        <v>140</v>
      </c>
      <c r="CD3" s="1" t="s">
        <v>136</v>
      </c>
      <c r="CE3" s="1" t="s">
        <v>136</v>
      </c>
      <c r="CF3" s="1" t="s">
        <v>140</v>
      </c>
      <c r="CG3" s="1" t="s">
        <v>136</v>
      </c>
      <c r="CH3" s="1" t="s">
        <v>140</v>
      </c>
      <c r="CI3" s="1" t="s">
        <v>139</v>
      </c>
      <c r="CJ3" s="1" t="s">
        <v>136</v>
      </c>
      <c r="CK3" s="1" t="s">
        <v>141</v>
      </c>
      <c r="CL3" s="1" t="s">
        <v>136</v>
      </c>
      <c r="CM3" s="1" t="s">
        <v>136</v>
      </c>
      <c r="CN3" s="1" t="s">
        <v>140</v>
      </c>
      <c r="CO3" s="1" t="s">
        <v>159</v>
      </c>
      <c r="CP3" s="1" t="s">
        <v>142</v>
      </c>
      <c r="CQ3" s="1" t="s">
        <v>143</v>
      </c>
      <c r="CR3" s="1" t="s">
        <v>142</v>
      </c>
      <c r="CU3" s="1">
        <v>5</v>
      </c>
      <c r="CW3" s="1">
        <v>1</v>
      </c>
      <c r="CY3" s="1">
        <v>1</v>
      </c>
      <c r="DA3" s="1">
        <v>10</v>
      </c>
      <c r="DC3" s="1" t="s">
        <v>136</v>
      </c>
      <c r="DD3" s="1" t="s">
        <v>140</v>
      </c>
      <c r="DE3" s="1" t="s">
        <v>140</v>
      </c>
      <c r="DF3" s="1" t="s">
        <v>136</v>
      </c>
      <c r="DG3" s="1" t="s">
        <v>136</v>
      </c>
      <c r="DH3" s="1" t="s">
        <v>140</v>
      </c>
      <c r="DI3" s="1" t="s">
        <v>136</v>
      </c>
      <c r="DJ3" s="1" t="s">
        <v>136</v>
      </c>
      <c r="DK3" s="1" t="s">
        <v>140</v>
      </c>
      <c r="DL3" s="1" t="s">
        <v>140</v>
      </c>
      <c r="DM3" s="1" t="s">
        <v>140</v>
      </c>
      <c r="DN3" s="1" t="s">
        <v>140</v>
      </c>
      <c r="DO3" s="1" t="s">
        <v>136</v>
      </c>
      <c r="DP3" s="1" t="s">
        <v>140</v>
      </c>
      <c r="DQ3" s="1" t="s">
        <v>140</v>
      </c>
      <c r="DR3" s="1" t="s">
        <v>136</v>
      </c>
      <c r="DS3" s="1" t="s">
        <v>136</v>
      </c>
      <c r="DT3" s="1" t="s">
        <v>140</v>
      </c>
      <c r="DU3" s="1" t="s">
        <v>139</v>
      </c>
      <c r="DV3" s="1" t="s">
        <v>139</v>
      </c>
      <c r="DW3" s="1" t="s">
        <v>139</v>
      </c>
      <c r="DX3" s="1" t="s">
        <v>136</v>
      </c>
      <c r="DY3" s="1" t="s">
        <v>136</v>
      </c>
      <c r="DZ3" s="1" t="s">
        <v>136</v>
      </c>
      <c r="EA3" s="1" t="s">
        <v>139</v>
      </c>
      <c r="EB3" s="1" t="s">
        <v>136</v>
      </c>
      <c r="EC3" s="1" t="s">
        <v>139</v>
      </c>
      <c r="ED3" s="1" t="s">
        <v>136</v>
      </c>
      <c r="EE3" s="1" t="s">
        <v>139</v>
      </c>
      <c r="EF3" s="1" t="s">
        <v>140</v>
      </c>
      <c r="EG3" s="1" t="s">
        <v>136</v>
      </c>
      <c r="EH3" s="1" t="s">
        <v>136</v>
      </c>
      <c r="EI3" s="1" t="s">
        <v>136</v>
      </c>
      <c r="EJ3" s="1" t="s">
        <v>136</v>
      </c>
      <c r="EK3" s="1" t="s">
        <v>136</v>
      </c>
      <c r="EL3" s="1" t="s">
        <v>140</v>
      </c>
      <c r="EM3" s="1" t="s">
        <v>159</v>
      </c>
      <c r="EN3" s="1" t="s">
        <v>142</v>
      </c>
      <c r="EO3" s="1" t="s">
        <v>159</v>
      </c>
      <c r="EP3" s="1" t="s">
        <v>142</v>
      </c>
      <c r="ES3" s="1">
        <v>1</v>
      </c>
      <c r="EU3" s="1">
        <v>1</v>
      </c>
      <c r="EW3" s="1">
        <v>1</v>
      </c>
      <c r="EY3" s="1">
        <v>15</v>
      </c>
    </row>
    <row r="4" spans="1:156" x14ac:dyDescent="0.2">
      <c r="A4" s="3">
        <v>45075.444143912042</v>
      </c>
      <c r="B4" s="1" t="s">
        <v>136</v>
      </c>
      <c r="C4" s="1" t="s">
        <v>167</v>
      </c>
      <c r="D4" s="1" t="s">
        <v>168</v>
      </c>
      <c r="E4" s="1" t="s">
        <v>140</v>
      </c>
      <c r="F4" s="1" t="s">
        <v>140</v>
      </c>
      <c r="G4" s="1" t="s">
        <v>136</v>
      </c>
      <c r="H4" s="1" t="s">
        <v>140</v>
      </c>
      <c r="I4" s="1" t="s">
        <v>136</v>
      </c>
      <c r="J4" s="1" t="s">
        <v>140</v>
      </c>
      <c r="K4" s="1" t="s">
        <v>140</v>
      </c>
      <c r="L4" s="1" t="s">
        <v>140</v>
      </c>
      <c r="M4" s="1" t="s">
        <v>136</v>
      </c>
      <c r="N4" s="1" t="s">
        <v>140</v>
      </c>
      <c r="O4" s="1" t="s">
        <v>136</v>
      </c>
      <c r="P4" s="1" t="s">
        <v>140</v>
      </c>
      <c r="Q4" s="1" t="s">
        <v>140</v>
      </c>
      <c r="R4" s="1" t="s">
        <v>140</v>
      </c>
      <c r="S4" s="1" t="s">
        <v>136</v>
      </c>
      <c r="T4" s="1" t="s">
        <v>140</v>
      </c>
      <c r="U4" s="1" t="s">
        <v>136</v>
      </c>
      <c r="V4" s="1" t="s">
        <v>136</v>
      </c>
      <c r="W4" s="1" t="s">
        <v>159</v>
      </c>
      <c r="X4" s="1" t="s">
        <v>142</v>
      </c>
      <c r="Y4" s="1" t="s">
        <v>159</v>
      </c>
      <c r="Z4" s="1" t="s">
        <v>142</v>
      </c>
      <c r="AA4" s="1" t="s">
        <v>169</v>
      </c>
      <c r="AB4" s="1" t="s">
        <v>170</v>
      </c>
      <c r="AC4" s="1">
        <v>3</v>
      </c>
      <c r="AD4" s="1" t="s">
        <v>171</v>
      </c>
      <c r="AE4" s="1">
        <v>3</v>
      </c>
      <c r="AF4" s="1" t="s">
        <v>172</v>
      </c>
      <c r="AG4" s="1">
        <v>1</v>
      </c>
      <c r="AH4" s="1" t="s">
        <v>173</v>
      </c>
      <c r="AI4" s="1">
        <v>15</v>
      </c>
      <c r="AJ4" s="1" t="s">
        <v>174</v>
      </c>
      <c r="AK4" s="1" t="s">
        <v>136</v>
      </c>
      <c r="AL4" s="1" t="s">
        <v>140</v>
      </c>
      <c r="AM4" s="1" t="s">
        <v>136</v>
      </c>
      <c r="AN4" s="1" t="s">
        <v>140</v>
      </c>
      <c r="AO4" s="1" t="s">
        <v>136</v>
      </c>
      <c r="AP4" s="1" t="s">
        <v>140</v>
      </c>
      <c r="AQ4" s="1" t="s">
        <v>136</v>
      </c>
      <c r="AR4" s="1" t="s">
        <v>140</v>
      </c>
      <c r="AS4" s="1" t="s">
        <v>136</v>
      </c>
      <c r="AT4" s="1" t="s">
        <v>140</v>
      </c>
      <c r="AU4" s="1" t="s">
        <v>136</v>
      </c>
      <c r="AV4" s="1" t="s">
        <v>140</v>
      </c>
      <c r="AW4" s="1" t="s">
        <v>139</v>
      </c>
      <c r="AX4" s="1" t="s">
        <v>136</v>
      </c>
      <c r="AY4" s="1" t="s">
        <v>139</v>
      </c>
      <c r="AZ4" s="1" t="s">
        <v>140</v>
      </c>
      <c r="BA4" s="1" t="s">
        <v>139</v>
      </c>
      <c r="BB4" s="1" t="s">
        <v>136</v>
      </c>
      <c r="BC4" s="1" t="s">
        <v>159</v>
      </c>
      <c r="BD4" s="1" t="s">
        <v>142</v>
      </c>
      <c r="BE4" s="1" t="s">
        <v>159</v>
      </c>
      <c r="BF4" s="1" t="s">
        <v>142</v>
      </c>
      <c r="BG4" s="1" t="s">
        <v>175</v>
      </c>
      <c r="BH4" s="1" t="s">
        <v>176</v>
      </c>
      <c r="BI4" s="1">
        <v>5</v>
      </c>
      <c r="BJ4" s="1" t="s">
        <v>177</v>
      </c>
      <c r="BK4" s="1">
        <v>2</v>
      </c>
      <c r="BL4" s="1" t="s">
        <v>178</v>
      </c>
      <c r="BM4" s="1">
        <v>5</v>
      </c>
      <c r="BN4" s="1" t="s">
        <v>179</v>
      </c>
      <c r="BO4" s="1">
        <v>15</v>
      </c>
      <c r="BP4" s="1" t="s">
        <v>180</v>
      </c>
      <c r="BQ4" s="1" t="s">
        <v>136</v>
      </c>
      <c r="BR4" s="1" t="s">
        <v>140</v>
      </c>
      <c r="BS4" s="1" t="s">
        <v>136</v>
      </c>
      <c r="BT4" s="1" t="s">
        <v>140</v>
      </c>
      <c r="BU4" s="1" t="s">
        <v>136</v>
      </c>
      <c r="BV4" s="1" t="s">
        <v>140</v>
      </c>
      <c r="BW4" s="1" t="s">
        <v>136</v>
      </c>
      <c r="BX4" s="1" t="s">
        <v>140</v>
      </c>
      <c r="BY4" s="1" t="s">
        <v>136</v>
      </c>
      <c r="BZ4" s="1" t="s">
        <v>140</v>
      </c>
      <c r="CA4" s="1" t="s">
        <v>136</v>
      </c>
      <c r="CB4" s="1" t="s">
        <v>140</v>
      </c>
      <c r="CC4" s="1" t="s">
        <v>136</v>
      </c>
      <c r="CD4" s="1" t="s">
        <v>140</v>
      </c>
      <c r="CE4" s="1" t="s">
        <v>140</v>
      </c>
      <c r="CF4" s="1" t="s">
        <v>140</v>
      </c>
      <c r="CG4" s="1" t="s">
        <v>136</v>
      </c>
      <c r="CH4" s="1" t="s">
        <v>140</v>
      </c>
      <c r="CI4" s="1" t="s">
        <v>140</v>
      </c>
      <c r="CJ4" s="1" t="s">
        <v>140</v>
      </c>
      <c r="CK4" s="1" t="s">
        <v>140</v>
      </c>
      <c r="CL4" s="1" t="s">
        <v>140</v>
      </c>
      <c r="CM4" s="1" t="s">
        <v>140</v>
      </c>
      <c r="CN4" s="1" t="s">
        <v>140</v>
      </c>
      <c r="CO4" s="1" t="s">
        <v>159</v>
      </c>
      <c r="CP4" s="1" t="s">
        <v>159</v>
      </c>
      <c r="CQ4" s="1" t="s">
        <v>159</v>
      </c>
      <c r="CR4" s="1" t="s">
        <v>159</v>
      </c>
      <c r="CS4" s="1" t="s">
        <v>181</v>
      </c>
      <c r="CT4" s="1" t="s">
        <v>176</v>
      </c>
      <c r="CU4" s="1">
        <v>1</v>
      </c>
      <c r="CV4" s="1" t="s">
        <v>182</v>
      </c>
      <c r="CW4" s="1">
        <v>1</v>
      </c>
      <c r="CX4" s="1" t="s">
        <v>183</v>
      </c>
      <c r="CY4" s="1">
        <v>2</v>
      </c>
      <c r="CZ4" s="1" t="s">
        <v>184</v>
      </c>
      <c r="DA4" s="1">
        <v>15</v>
      </c>
      <c r="DB4" s="1" t="s">
        <v>185</v>
      </c>
      <c r="DC4" s="1" t="s">
        <v>140</v>
      </c>
      <c r="DD4" s="1" t="s">
        <v>140</v>
      </c>
      <c r="DE4" s="1" t="s">
        <v>140</v>
      </c>
      <c r="DF4" s="1" t="s">
        <v>140</v>
      </c>
      <c r="DG4" s="1" t="s">
        <v>136</v>
      </c>
      <c r="DH4" s="1" t="s">
        <v>140</v>
      </c>
      <c r="DI4" s="1" t="s">
        <v>140</v>
      </c>
      <c r="DJ4" s="1" t="s">
        <v>140</v>
      </c>
      <c r="DK4" s="1" t="s">
        <v>140</v>
      </c>
      <c r="DL4" s="1" t="s">
        <v>140</v>
      </c>
      <c r="DM4" s="1" t="s">
        <v>136</v>
      </c>
      <c r="DN4" s="1" t="s">
        <v>140</v>
      </c>
      <c r="DO4" s="1" t="s">
        <v>140</v>
      </c>
      <c r="DP4" s="1" t="s">
        <v>140</v>
      </c>
      <c r="DQ4" s="1" t="s">
        <v>140</v>
      </c>
      <c r="DR4" s="1" t="s">
        <v>140</v>
      </c>
      <c r="DS4" s="1" t="s">
        <v>136</v>
      </c>
      <c r="DT4" s="1" t="s">
        <v>140</v>
      </c>
      <c r="DU4" s="1" t="s">
        <v>140</v>
      </c>
      <c r="DV4" s="1" t="s">
        <v>140</v>
      </c>
      <c r="DW4" s="1" t="s">
        <v>140</v>
      </c>
      <c r="DX4" s="1" t="s">
        <v>140</v>
      </c>
      <c r="DY4" s="1" t="s">
        <v>136</v>
      </c>
      <c r="DZ4" s="1" t="s">
        <v>140</v>
      </c>
      <c r="EA4" s="1" t="s">
        <v>140</v>
      </c>
      <c r="EB4" s="1" t="s">
        <v>140</v>
      </c>
      <c r="EC4" s="1" t="s">
        <v>140</v>
      </c>
      <c r="ED4" s="1" t="s">
        <v>140</v>
      </c>
      <c r="EE4" s="1" t="s">
        <v>136</v>
      </c>
      <c r="EF4" s="1" t="s">
        <v>140</v>
      </c>
      <c r="EG4" s="1" t="s">
        <v>140</v>
      </c>
      <c r="EH4" s="1" t="s">
        <v>136</v>
      </c>
      <c r="EI4" s="1" t="s">
        <v>140</v>
      </c>
      <c r="EJ4" s="1" t="s">
        <v>136</v>
      </c>
      <c r="EK4" s="1" t="s">
        <v>136</v>
      </c>
      <c r="EL4" s="1" t="s">
        <v>140</v>
      </c>
      <c r="EM4" s="1" t="s">
        <v>142</v>
      </c>
      <c r="EN4" s="1" t="s">
        <v>143</v>
      </c>
      <c r="EO4" s="1" t="s">
        <v>142</v>
      </c>
      <c r="EP4" s="1" t="s">
        <v>159</v>
      </c>
      <c r="EQ4" s="1" t="s">
        <v>186</v>
      </c>
      <c r="ER4" s="1" t="s">
        <v>187</v>
      </c>
      <c r="ES4" s="1">
        <v>3</v>
      </c>
      <c r="ET4" s="1" t="s">
        <v>188</v>
      </c>
      <c r="EU4" s="1">
        <v>3</v>
      </c>
      <c r="EV4" s="1" t="s">
        <v>183</v>
      </c>
      <c r="EW4" s="1">
        <v>3</v>
      </c>
      <c r="EX4" s="1" t="s">
        <v>189</v>
      </c>
      <c r="EY4" s="1">
        <v>15</v>
      </c>
      <c r="EZ4" s="1" t="s">
        <v>190</v>
      </c>
    </row>
  </sheetData>
  <hyperlinks>
    <hyperlink ref="E1" r:id="rId1" xr:uid="{00000000-0004-0000-0000-000000000000}"/>
    <hyperlink ref="F1" r:id="rId2" xr:uid="{00000000-0004-0000-0000-000001000000}"/>
    <hyperlink ref="G1" r:id="rId3" xr:uid="{00000000-0004-0000-0000-000002000000}"/>
    <hyperlink ref="H1" r:id="rId4" xr:uid="{00000000-0004-0000-0000-000003000000}"/>
    <hyperlink ref="I1" r:id="rId5" xr:uid="{00000000-0004-0000-0000-000004000000}"/>
    <hyperlink ref="J1" r:id="rId6" xr:uid="{00000000-0004-0000-0000-000005000000}"/>
    <hyperlink ref="K1" r:id="rId7" xr:uid="{00000000-0004-0000-0000-000006000000}"/>
    <hyperlink ref="L1" r:id="rId8" xr:uid="{00000000-0004-0000-0000-000007000000}"/>
    <hyperlink ref="M1" r:id="rId9" xr:uid="{00000000-0004-0000-0000-000008000000}"/>
    <hyperlink ref="N1" r:id="rId10" xr:uid="{00000000-0004-0000-0000-000009000000}"/>
    <hyperlink ref="O1" r:id="rId11" xr:uid="{00000000-0004-0000-0000-00000A000000}"/>
    <hyperlink ref="P1" r:id="rId12" xr:uid="{00000000-0004-0000-0000-00000B000000}"/>
    <hyperlink ref="Q1" r:id="rId13" xr:uid="{00000000-0004-0000-0000-00000C000000}"/>
    <hyperlink ref="R1" r:id="rId14" xr:uid="{00000000-0004-0000-0000-00000D000000}"/>
    <hyperlink ref="S1" r:id="rId15" xr:uid="{00000000-0004-0000-0000-00000E000000}"/>
    <hyperlink ref="T1" r:id="rId16" xr:uid="{00000000-0004-0000-0000-00000F000000}"/>
    <hyperlink ref="U1" r:id="rId17" xr:uid="{00000000-0004-0000-0000-000010000000}"/>
    <hyperlink ref="V1" r:id="rId18" xr:uid="{00000000-0004-0000-0000-000011000000}"/>
    <hyperlink ref="AK1" r:id="rId19" xr:uid="{00000000-0004-0000-0000-000012000000}"/>
    <hyperlink ref="AL1" r:id="rId20" xr:uid="{00000000-0004-0000-0000-000013000000}"/>
    <hyperlink ref="AM1" r:id="rId21" xr:uid="{00000000-0004-0000-0000-000014000000}"/>
    <hyperlink ref="AN1" r:id="rId22" xr:uid="{00000000-0004-0000-0000-000015000000}"/>
    <hyperlink ref="AO1" r:id="rId23" xr:uid="{00000000-0004-0000-0000-000016000000}"/>
    <hyperlink ref="AP1" r:id="rId24" xr:uid="{00000000-0004-0000-0000-000017000000}"/>
    <hyperlink ref="AQ1" r:id="rId25" xr:uid="{00000000-0004-0000-0000-000018000000}"/>
    <hyperlink ref="AR1" r:id="rId26" xr:uid="{00000000-0004-0000-0000-000019000000}"/>
    <hyperlink ref="AS1" r:id="rId27" xr:uid="{00000000-0004-0000-0000-00001A000000}"/>
    <hyperlink ref="AT1" r:id="rId28" xr:uid="{00000000-0004-0000-0000-00001B000000}"/>
    <hyperlink ref="AU1" r:id="rId29" xr:uid="{00000000-0004-0000-0000-00001C000000}"/>
    <hyperlink ref="AV1" r:id="rId30" xr:uid="{00000000-0004-0000-0000-00001D000000}"/>
    <hyperlink ref="AW1" r:id="rId31" xr:uid="{00000000-0004-0000-0000-00001E000000}"/>
    <hyperlink ref="AX1" r:id="rId32" xr:uid="{00000000-0004-0000-0000-00001F000000}"/>
    <hyperlink ref="AY1" r:id="rId33" xr:uid="{00000000-0004-0000-0000-000020000000}"/>
    <hyperlink ref="AZ1" r:id="rId34" xr:uid="{00000000-0004-0000-0000-000021000000}"/>
    <hyperlink ref="BA1" r:id="rId35" xr:uid="{00000000-0004-0000-0000-000022000000}"/>
    <hyperlink ref="BB1" r:id="rId36" xr:uid="{00000000-0004-0000-0000-000023000000}"/>
    <hyperlink ref="BQ1" r:id="rId37" xr:uid="{00000000-0004-0000-0000-000024000000}"/>
    <hyperlink ref="BR1" r:id="rId38" xr:uid="{00000000-0004-0000-0000-000025000000}"/>
    <hyperlink ref="BS1" r:id="rId39" xr:uid="{00000000-0004-0000-0000-000026000000}"/>
    <hyperlink ref="BT1" r:id="rId40" xr:uid="{00000000-0004-0000-0000-000027000000}"/>
    <hyperlink ref="BU1" r:id="rId41" xr:uid="{00000000-0004-0000-0000-000028000000}"/>
    <hyperlink ref="BV1" r:id="rId42" xr:uid="{00000000-0004-0000-0000-000029000000}"/>
    <hyperlink ref="BW1" r:id="rId43" xr:uid="{00000000-0004-0000-0000-00002A000000}"/>
    <hyperlink ref="BX1" r:id="rId44" xr:uid="{00000000-0004-0000-0000-00002B000000}"/>
    <hyperlink ref="BY1" r:id="rId45" xr:uid="{00000000-0004-0000-0000-00002C000000}"/>
    <hyperlink ref="BZ1" r:id="rId46" xr:uid="{00000000-0004-0000-0000-00002D000000}"/>
    <hyperlink ref="CA1" r:id="rId47" xr:uid="{00000000-0004-0000-0000-00002E000000}"/>
    <hyperlink ref="CB1" r:id="rId48" xr:uid="{00000000-0004-0000-0000-00002F000000}"/>
    <hyperlink ref="CC1" r:id="rId49" xr:uid="{00000000-0004-0000-0000-000030000000}"/>
    <hyperlink ref="CD1" r:id="rId50" xr:uid="{00000000-0004-0000-0000-000031000000}"/>
    <hyperlink ref="CE1" r:id="rId51" xr:uid="{00000000-0004-0000-0000-000032000000}"/>
    <hyperlink ref="CF1" r:id="rId52" xr:uid="{00000000-0004-0000-0000-000033000000}"/>
    <hyperlink ref="CG1" r:id="rId53" xr:uid="{00000000-0004-0000-0000-000034000000}"/>
    <hyperlink ref="CH1" r:id="rId54" xr:uid="{00000000-0004-0000-0000-000035000000}"/>
    <hyperlink ref="CI1" r:id="rId55" xr:uid="{00000000-0004-0000-0000-000036000000}"/>
    <hyperlink ref="CJ1" r:id="rId56" xr:uid="{00000000-0004-0000-0000-000037000000}"/>
    <hyperlink ref="CK1" r:id="rId57" xr:uid="{00000000-0004-0000-0000-000038000000}"/>
    <hyperlink ref="CL1" r:id="rId58" xr:uid="{00000000-0004-0000-0000-000039000000}"/>
    <hyperlink ref="CM1" r:id="rId59" xr:uid="{00000000-0004-0000-0000-00003A000000}"/>
    <hyperlink ref="CN1" r:id="rId60" xr:uid="{00000000-0004-0000-0000-00003B000000}"/>
    <hyperlink ref="DC1" r:id="rId61" xr:uid="{00000000-0004-0000-0000-00003C000000}"/>
    <hyperlink ref="DD1" r:id="rId62" xr:uid="{00000000-0004-0000-0000-00003D000000}"/>
    <hyperlink ref="DE1" r:id="rId63" xr:uid="{00000000-0004-0000-0000-00003E000000}"/>
    <hyperlink ref="DF1" r:id="rId64" xr:uid="{00000000-0004-0000-0000-00003F000000}"/>
    <hyperlink ref="DG1" r:id="rId65" xr:uid="{00000000-0004-0000-0000-000040000000}"/>
    <hyperlink ref="DH1" r:id="rId66" xr:uid="{00000000-0004-0000-0000-000041000000}"/>
    <hyperlink ref="DI1" r:id="rId67" xr:uid="{00000000-0004-0000-0000-000042000000}"/>
    <hyperlink ref="DJ1" r:id="rId68" xr:uid="{00000000-0004-0000-0000-000043000000}"/>
    <hyperlink ref="DK1" r:id="rId69" xr:uid="{00000000-0004-0000-0000-000044000000}"/>
    <hyperlink ref="DL1" r:id="rId70" xr:uid="{00000000-0004-0000-0000-000045000000}"/>
    <hyperlink ref="DM1" r:id="rId71" xr:uid="{00000000-0004-0000-0000-000046000000}"/>
    <hyperlink ref="DN1" r:id="rId72" xr:uid="{00000000-0004-0000-0000-000047000000}"/>
    <hyperlink ref="DO1" r:id="rId73" xr:uid="{00000000-0004-0000-0000-000048000000}"/>
    <hyperlink ref="DP1" r:id="rId74" xr:uid="{00000000-0004-0000-0000-000049000000}"/>
    <hyperlink ref="DQ1" r:id="rId75" xr:uid="{00000000-0004-0000-0000-00004A000000}"/>
    <hyperlink ref="DR1" r:id="rId76" xr:uid="{00000000-0004-0000-0000-00004B000000}"/>
    <hyperlink ref="DS1" r:id="rId77" xr:uid="{00000000-0004-0000-0000-00004C000000}"/>
    <hyperlink ref="DT1" r:id="rId78" xr:uid="{00000000-0004-0000-0000-00004D000000}"/>
    <hyperlink ref="DU1" r:id="rId79" xr:uid="{00000000-0004-0000-0000-00004E000000}"/>
    <hyperlink ref="DV1" r:id="rId80" xr:uid="{00000000-0004-0000-0000-00004F000000}"/>
    <hyperlink ref="DW1" r:id="rId81" xr:uid="{00000000-0004-0000-0000-000050000000}"/>
    <hyperlink ref="DX1" r:id="rId82" xr:uid="{00000000-0004-0000-0000-000051000000}"/>
    <hyperlink ref="DY1" r:id="rId83" xr:uid="{00000000-0004-0000-0000-000052000000}"/>
    <hyperlink ref="DZ1" r:id="rId84" xr:uid="{00000000-0004-0000-0000-000053000000}"/>
    <hyperlink ref="EA1" r:id="rId85" xr:uid="{00000000-0004-0000-0000-000054000000}"/>
    <hyperlink ref="EB1" r:id="rId86" xr:uid="{00000000-0004-0000-0000-000055000000}"/>
    <hyperlink ref="EC1" r:id="rId87" xr:uid="{00000000-0004-0000-0000-000056000000}"/>
    <hyperlink ref="ED1" r:id="rId88" xr:uid="{00000000-0004-0000-0000-000057000000}"/>
    <hyperlink ref="EE1" r:id="rId89" xr:uid="{00000000-0004-0000-0000-000058000000}"/>
    <hyperlink ref="EF1" r:id="rId90" xr:uid="{00000000-0004-0000-0000-000059000000}"/>
    <hyperlink ref="EG1" r:id="rId91" xr:uid="{00000000-0004-0000-0000-00005A000000}"/>
    <hyperlink ref="EH1" r:id="rId92" xr:uid="{00000000-0004-0000-0000-00005B000000}"/>
    <hyperlink ref="EI1" r:id="rId93" xr:uid="{00000000-0004-0000-0000-00005C000000}"/>
    <hyperlink ref="EJ1" r:id="rId94" xr:uid="{00000000-0004-0000-0000-00005D000000}"/>
    <hyperlink ref="EK1" r:id="rId95" xr:uid="{00000000-0004-0000-0000-00005E000000}"/>
    <hyperlink ref="EL1" r:id="rId96" xr:uid="{00000000-0004-0000-0000-00005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52"/>
  <sheetViews>
    <sheetView workbookViewId="0">
      <selection activeCell="B28" sqref="B28"/>
    </sheetView>
  </sheetViews>
  <sheetFormatPr defaultRowHeight="12.75" x14ac:dyDescent="0.2"/>
  <cols>
    <col min="2" max="2" width="12.7109375" bestFit="1" customWidth="1"/>
    <col min="3" max="3" width="43.5703125" bestFit="1" customWidth="1"/>
    <col min="4" max="4" width="41.7109375" customWidth="1"/>
    <col min="5" max="5" width="37.140625" bestFit="1" customWidth="1"/>
    <col min="6" max="6" width="35.42578125" style="21" bestFit="1" customWidth="1"/>
    <col min="7" max="7" width="20.85546875" style="31" customWidth="1"/>
    <col min="8" max="8" width="27.42578125" style="31" customWidth="1"/>
    <col min="9" max="9" width="12.42578125" style="21" bestFit="1" customWidth="1"/>
    <col min="10" max="10" width="13.7109375" style="21" bestFit="1" customWidth="1"/>
    <col min="11" max="21" width="9.140625" style="21"/>
  </cols>
  <sheetData>
    <row r="1" spans="1:21" ht="114.75" x14ac:dyDescent="0.2">
      <c r="A1" t="s">
        <v>195</v>
      </c>
      <c r="B1" t="s">
        <v>197</v>
      </c>
      <c r="C1" s="1" t="s">
        <v>243</v>
      </c>
      <c r="D1" s="1" t="s">
        <v>244</v>
      </c>
      <c r="E1" s="1" t="s">
        <v>245</v>
      </c>
      <c r="F1" s="1" t="s">
        <v>246</v>
      </c>
      <c r="G1" s="29" t="s">
        <v>26</v>
      </c>
      <c r="H1" s="29" t="s">
        <v>27</v>
      </c>
      <c r="I1" s="22"/>
      <c r="J1" s="22"/>
      <c r="K1" s="22"/>
      <c r="L1" s="22"/>
      <c r="M1" s="22"/>
      <c r="N1" s="22"/>
      <c r="O1" s="22"/>
      <c r="P1" s="22"/>
      <c r="Q1" s="22"/>
      <c r="R1" s="22"/>
      <c r="S1" s="22"/>
      <c r="T1" s="22"/>
      <c r="U1" s="22"/>
    </row>
    <row r="2" spans="1:21" ht="76.5" x14ac:dyDescent="0.2">
      <c r="A2" t="s">
        <v>192</v>
      </c>
      <c r="B2" t="s">
        <v>198</v>
      </c>
      <c r="C2" s="1">
        <v>6</v>
      </c>
      <c r="D2" s="1">
        <v>4</v>
      </c>
      <c r="E2" s="1">
        <v>6</v>
      </c>
      <c r="F2" s="1">
        <v>5</v>
      </c>
      <c r="G2" s="29" t="s">
        <v>144</v>
      </c>
      <c r="H2" s="29" t="s">
        <v>145</v>
      </c>
    </row>
    <row r="3" spans="1:21" x14ac:dyDescent="0.2">
      <c r="A3" t="s">
        <v>193</v>
      </c>
      <c r="B3" t="s">
        <v>198</v>
      </c>
      <c r="C3" s="1">
        <v>7</v>
      </c>
      <c r="D3" s="1">
        <v>6</v>
      </c>
      <c r="E3" s="1">
        <v>7</v>
      </c>
      <c r="F3" s="1">
        <v>6</v>
      </c>
      <c r="G3" s="13"/>
      <c r="H3" s="13"/>
    </row>
    <row r="4" spans="1:21" ht="51" x14ac:dyDescent="0.2">
      <c r="A4" t="s">
        <v>194</v>
      </c>
      <c r="B4" t="s">
        <v>198</v>
      </c>
      <c r="C4" s="1">
        <v>7</v>
      </c>
      <c r="D4" s="1">
        <v>6</v>
      </c>
      <c r="E4" s="1">
        <v>7</v>
      </c>
      <c r="F4" s="1">
        <v>6</v>
      </c>
      <c r="G4" s="29" t="s">
        <v>169</v>
      </c>
      <c r="H4" s="29" t="s">
        <v>170</v>
      </c>
    </row>
    <row r="5" spans="1:21" s="25" customFormat="1" x14ac:dyDescent="0.2">
      <c r="A5" s="27" t="s">
        <v>226</v>
      </c>
      <c r="B5" s="27"/>
      <c r="C5" s="28">
        <f>AVERAGE(C2:C4)</f>
        <v>6.666666666666667</v>
      </c>
      <c r="D5" s="28">
        <f t="shared" ref="D5:F5" si="0">AVERAGE(D2:D4)</f>
        <v>5.333333333333333</v>
      </c>
      <c r="E5" s="28">
        <f t="shared" si="0"/>
        <v>6.666666666666667</v>
      </c>
      <c r="F5" s="28">
        <f t="shared" si="0"/>
        <v>5.666666666666667</v>
      </c>
      <c r="G5" s="30"/>
      <c r="H5" s="30"/>
      <c r="I5" s="26"/>
      <c r="J5" s="26"/>
      <c r="K5" s="26"/>
      <c r="L5" s="26"/>
      <c r="M5" s="26"/>
      <c r="N5" s="26"/>
      <c r="O5" s="26"/>
      <c r="P5" s="26"/>
      <c r="Q5" s="26"/>
      <c r="R5" s="26"/>
      <c r="S5" s="26"/>
      <c r="T5" s="26"/>
      <c r="U5" s="26"/>
    </row>
    <row r="6" spans="1:21" s="25" customFormat="1" x14ac:dyDescent="0.2">
      <c r="A6" s="27" t="s">
        <v>242</v>
      </c>
      <c r="B6" s="27"/>
      <c r="C6" s="28">
        <f>STDEV(C2:C4)</f>
        <v>0.57735026918962584</v>
      </c>
      <c r="D6" s="28">
        <f t="shared" ref="D6:F6" si="1">STDEV(D2:D4)</f>
        <v>1.1547005383792526</v>
      </c>
      <c r="E6" s="28">
        <f t="shared" si="1"/>
        <v>0.57735026918962584</v>
      </c>
      <c r="F6" s="28">
        <f t="shared" si="1"/>
        <v>0.57735026918962584</v>
      </c>
      <c r="G6" s="30"/>
      <c r="H6" s="30"/>
      <c r="I6" s="26"/>
      <c r="J6" s="26"/>
      <c r="K6" s="26"/>
      <c r="L6" s="26"/>
      <c r="M6" s="26"/>
      <c r="N6" s="26"/>
      <c r="O6" s="26"/>
      <c r="P6" s="26"/>
      <c r="Q6" s="26"/>
      <c r="R6" s="26"/>
      <c r="S6" s="26"/>
      <c r="T6" s="26"/>
      <c r="U6" s="26"/>
    </row>
    <row r="7" spans="1:21" s="25" customFormat="1" x14ac:dyDescent="0.2">
      <c r="A7" s="27" t="s">
        <v>224</v>
      </c>
      <c r="B7" s="27"/>
      <c r="C7" s="28">
        <f>MEDIAN(C2:C4)</f>
        <v>7</v>
      </c>
      <c r="D7" s="28">
        <f t="shared" ref="D7:F7" si="2">MEDIAN(D2:D4)</f>
        <v>6</v>
      </c>
      <c r="E7" s="28">
        <f t="shared" si="2"/>
        <v>7</v>
      </c>
      <c r="F7" s="28">
        <f t="shared" si="2"/>
        <v>6</v>
      </c>
      <c r="G7" s="30"/>
      <c r="H7" s="30"/>
      <c r="I7" s="26"/>
      <c r="J7" s="26"/>
      <c r="K7" s="26"/>
      <c r="L7" s="26"/>
      <c r="M7" s="26"/>
      <c r="N7" s="26"/>
      <c r="O7" s="26"/>
      <c r="P7" s="26"/>
      <c r="Q7" s="26"/>
      <c r="R7" s="26"/>
      <c r="S7" s="26"/>
      <c r="T7" s="26"/>
      <c r="U7" s="26"/>
    </row>
    <row r="8" spans="1:21" ht="38.25" x14ac:dyDescent="0.2">
      <c r="A8" t="s">
        <v>192</v>
      </c>
      <c r="B8" t="s">
        <v>221</v>
      </c>
      <c r="C8" s="1">
        <v>6</v>
      </c>
      <c r="D8" s="1">
        <v>6</v>
      </c>
      <c r="E8" s="1">
        <v>6</v>
      </c>
      <c r="F8" s="1">
        <v>4</v>
      </c>
      <c r="G8" s="29" t="s">
        <v>149</v>
      </c>
      <c r="H8" s="29" t="s">
        <v>150</v>
      </c>
    </row>
    <row r="9" spans="1:21" x14ac:dyDescent="0.2">
      <c r="A9" t="s">
        <v>193</v>
      </c>
      <c r="B9" t="s">
        <v>221</v>
      </c>
      <c r="C9" s="1">
        <v>7</v>
      </c>
      <c r="D9" s="1">
        <v>6</v>
      </c>
      <c r="E9" s="1">
        <v>7</v>
      </c>
      <c r="F9" s="1">
        <v>6</v>
      </c>
      <c r="G9" s="13"/>
      <c r="H9" s="13"/>
    </row>
    <row r="10" spans="1:21" ht="38.25" x14ac:dyDescent="0.2">
      <c r="A10" t="s">
        <v>194</v>
      </c>
      <c r="B10" t="s">
        <v>221</v>
      </c>
      <c r="C10" s="1">
        <v>7</v>
      </c>
      <c r="D10" s="1">
        <v>6</v>
      </c>
      <c r="E10" s="1">
        <v>7</v>
      </c>
      <c r="F10" s="1">
        <v>6</v>
      </c>
      <c r="G10" s="29" t="s">
        <v>175</v>
      </c>
      <c r="H10" s="29" t="s">
        <v>176</v>
      </c>
    </row>
    <row r="11" spans="1:21" s="25" customFormat="1" x14ac:dyDescent="0.2">
      <c r="A11" s="27" t="s">
        <v>226</v>
      </c>
      <c r="B11" s="27"/>
      <c r="C11" s="28">
        <f>AVERAGE(C8:C10)</f>
        <v>6.666666666666667</v>
      </c>
      <c r="D11" s="28">
        <f t="shared" ref="D11:F11" si="3">AVERAGE(D8:D10)</f>
        <v>6</v>
      </c>
      <c r="E11" s="28">
        <f t="shared" si="3"/>
        <v>6.666666666666667</v>
      </c>
      <c r="F11" s="28">
        <f t="shared" si="3"/>
        <v>5.333333333333333</v>
      </c>
      <c r="G11" s="30"/>
      <c r="H11" s="30"/>
      <c r="I11" s="26"/>
      <c r="J11" s="26"/>
      <c r="K11" s="26"/>
      <c r="L11" s="26"/>
      <c r="M11" s="26"/>
      <c r="N11" s="26"/>
      <c r="O11" s="26"/>
      <c r="P11" s="26"/>
      <c r="Q11" s="26"/>
      <c r="R11" s="26"/>
      <c r="S11" s="26"/>
      <c r="T11" s="26"/>
      <c r="U11" s="26"/>
    </row>
    <row r="12" spans="1:21" s="25" customFormat="1" x14ac:dyDescent="0.2">
      <c r="A12" s="27" t="s">
        <v>242</v>
      </c>
      <c r="B12" s="27"/>
      <c r="C12" s="28">
        <f>STDEV(C8:C10)</f>
        <v>0.57735026918962584</v>
      </c>
      <c r="D12" s="28">
        <f t="shared" ref="D12:F12" si="4">STDEV(D8:D10)</f>
        <v>0</v>
      </c>
      <c r="E12" s="28">
        <f t="shared" si="4"/>
        <v>0.57735026918962584</v>
      </c>
      <c r="F12" s="28">
        <f t="shared" si="4"/>
        <v>1.1547005383792526</v>
      </c>
      <c r="G12" s="30"/>
      <c r="H12" s="30"/>
      <c r="I12" s="26"/>
      <c r="J12" s="26"/>
      <c r="K12" s="26"/>
      <c r="L12" s="26"/>
      <c r="M12" s="26"/>
      <c r="N12" s="26"/>
      <c r="O12" s="26"/>
      <c r="P12" s="26"/>
      <c r="Q12" s="26"/>
      <c r="R12" s="26"/>
      <c r="S12" s="26"/>
      <c r="T12" s="26"/>
      <c r="U12" s="26"/>
    </row>
    <row r="13" spans="1:21" s="25" customFormat="1" x14ac:dyDescent="0.2">
      <c r="A13" s="27" t="s">
        <v>224</v>
      </c>
      <c r="B13" s="27"/>
      <c r="C13" s="28">
        <f>MEDIAN(C8:C10)</f>
        <v>7</v>
      </c>
      <c r="D13" s="28">
        <f t="shared" ref="D13:F13" si="5">MEDIAN(D8:D10)</f>
        <v>6</v>
      </c>
      <c r="E13" s="28">
        <f t="shared" si="5"/>
        <v>7</v>
      </c>
      <c r="F13" s="28">
        <f t="shared" si="5"/>
        <v>6</v>
      </c>
      <c r="G13" s="30"/>
      <c r="H13" s="30"/>
      <c r="I13" s="26"/>
      <c r="J13" s="26"/>
      <c r="K13" s="26"/>
      <c r="L13" s="26"/>
      <c r="M13" s="26"/>
      <c r="N13" s="26"/>
      <c r="O13" s="26"/>
      <c r="P13" s="26"/>
      <c r="Q13" s="26"/>
      <c r="R13" s="26"/>
      <c r="S13" s="26"/>
      <c r="T13" s="26"/>
      <c r="U13" s="26"/>
    </row>
    <row r="14" spans="1:21" ht="76.5" x14ac:dyDescent="0.2">
      <c r="A14" t="s">
        <v>192</v>
      </c>
      <c r="B14" t="s">
        <v>222</v>
      </c>
      <c r="C14" s="1">
        <v>6</v>
      </c>
      <c r="D14" s="1">
        <v>5</v>
      </c>
      <c r="E14" s="1">
        <v>6</v>
      </c>
      <c r="F14" s="1">
        <v>4</v>
      </c>
      <c r="G14" s="29" t="s">
        <v>154</v>
      </c>
      <c r="H14" s="29" t="s">
        <v>155</v>
      </c>
    </row>
    <row r="15" spans="1:21" x14ac:dyDescent="0.2">
      <c r="A15" t="s">
        <v>193</v>
      </c>
      <c r="B15" t="s">
        <v>222</v>
      </c>
      <c r="C15" s="1">
        <v>7</v>
      </c>
      <c r="D15" s="1">
        <v>6</v>
      </c>
      <c r="E15" s="1">
        <v>5</v>
      </c>
      <c r="F15" s="1">
        <v>6</v>
      </c>
      <c r="G15" s="13"/>
      <c r="H15" s="13"/>
    </row>
    <row r="16" spans="1:21" ht="51" x14ac:dyDescent="0.2">
      <c r="A16" t="s">
        <v>194</v>
      </c>
      <c r="B16" t="s">
        <v>222</v>
      </c>
      <c r="C16" s="1">
        <v>7</v>
      </c>
      <c r="D16" s="1">
        <v>7</v>
      </c>
      <c r="E16" s="1">
        <v>7</v>
      </c>
      <c r="F16" s="1">
        <v>7</v>
      </c>
      <c r="G16" s="29" t="s">
        <v>181</v>
      </c>
      <c r="H16" s="29" t="s">
        <v>176</v>
      </c>
    </row>
    <row r="17" spans="1:21" s="25" customFormat="1" x14ac:dyDescent="0.2">
      <c r="A17" s="27" t="s">
        <v>226</v>
      </c>
      <c r="B17" s="27"/>
      <c r="C17" s="28">
        <f>AVERAGE(C14:C16)</f>
        <v>6.666666666666667</v>
      </c>
      <c r="D17" s="28">
        <f t="shared" ref="D17:F17" si="6">AVERAGE(D14:D16)</f>
        <v>6</v>
      </c>
      <c r="E17" s="28">
        <f t="shared" si="6"/>
        <v>6</v>
      </c>
      <c r="F17" s="28">
        <f t="shared" si="6"/>
        <v>5.666666666666667</v>
      </c>
      <c r="G17" s="30"/>
      <c r="H17" s="30"/>
      <c r="I17" s="26"/>
      <c r="J17" s="26"/>
      <c r="K17" s="26"/>
      <c r="L17" s="26"/>
      <c r="M17" s="26"/>
      <c r="N17" s="26"/>
      <c r="O17" s="26"/>
      <c r="P17" s="26"/>
      <c r="Q17" s="26"/>
      <c r="R17" s="26"/>
      <c r="S17" s="26"/>
      <c r="T17" s="26"/>
      <c r="U17" s="26"/>
    </row>
    <row r="18" spans="1:21" s="25" customFormat="1" x14ac:dyDescent="0.2">
      <c r="A18" s="27" t="s">
        <v>242</v>
      </c>
      <c r="B18" s="27"/>
      <c r="C18" s="28">
        <f>STDEV(C14:C16)</f>
        <v>0.57735026918962584</v>
      </c>
      <c r="D18" s="28">
        <f t="shared" ref="D18:F18" si="7">STDEV(D14:D16)</f>
        <v>1</v>
      </c>
      <c r="E18" s="28">
        <f t="shared" si="7"/>
        <v>1</v>
      </c>
      <c r="F18" s="28">
        <f t="shared" si="7"/>
        <v>1.5275252316519474</v>
      </c>
      <c r="G18" s="30"/>
      <c r="H18" s="30"/>
      <c r="I18" s="26"/>
      <c r="J18" s="26"/>
      <c r="K18" s="26"/>
      <c r="L18" s="26"/>
      <c r="M18" s="26"/>
      <c r="N18" s="26"/>
      <c r="O18" s="26"/>
      <c r="P18" s="26"/>
      <c r="Q18" s="26"/>
      <c r="R18" s="26"/>
      <c r="S18" s="26"/>
      <c r="T18" s="26"/>
      <c r="U18" s="26"/>
    </row>
    <row r="19" spans="1:21" s="25" customFormat="1" x14ac:dyDescent="0.2">
      <c r="A19" s="27" t="s">
        <v>224</v>
      </c>
      <c r="B19" s="27"/>
      <c r="C19" s="28">
        <f>MEDIAN(C14:C16)</f>
        <v>7</v>
      </c>
      <c r="D19" s="28">
        <f t="shared" ref="D19:F19" si="8">MEDIAN(D14:D16)</f>
        <v>6</v>
      </c>
      <c r="E19" s="28">
        <f t="shared" si="8"/>
        <v>6</v>
      </c>
      <c r="F19" s="28">
        <f t="shared" si="8"/>
        <v>6</v>
      </c>
      <c r="G19" s="30"/>
      <c r="H19" s="30"/>
      <c r="I19" s="26"/>
      <c r="J19" s="26"/>
      <c r="K19" s="26"/>
      <c r="L19" s="26"/>
      <c r="M19" s="26"/>
      <c r="N19" s="26"/>
      <c r="O19" s="26"/>
      <c r="P19" s="26"/>
      <c r="Q19" s="26"/>
      <c r="R19" s="26"/>
      <c r="S19" s="26"/>
      <c r="T19" s="26"/>
      <c r="U19" s="26"/>
    </row>
    <row r="20" spans="1:21" ht="51" x14ac:dyDescent="0.2">
      <c r="A20" t="s">
        <v>192</v>
      </c>
      <c r="B20" t="s">
        <v>223</v>
      </c>
      <c r="C20" s="1">
        <v>7</v>
      </c>
      <c r="D20" s="1">
        <v>6</v>
      </c>
      <c r="E20" s="1">
        <v>6</v>
      </c>
      <c r="F20" s="1">
        <v>7</v>
      </c>
      <c r="G20" s="29" t="s">
        <v>160</v>
      </c>
      <c r="H20" s="29" t="s">
        <v>161</v>
      </c>
    </row>
    <row r="21" spans="1:21" x14ac:dyDescent="0.2">
      <c r="A21" t="s">
        <v>193</v>
      </c>
      <c r="B21" t="s">
        <v>223</v>
      </c>
      <c r="C21" s="1">
        <v>7</v>
      </c>
      <c r="D21" s="1">
        <v>6</v>
      </c>
      <c r="E21" s="1">
        <v>7</v>
      </c>
      <c r="F21" s="1">
        <v>6</v>
      </c>
      <c r="G21" s="13"/>
      <c r="H21" s="13"/>
    </row>
    <row r="22" spans="1:21" ht="38.25" x14ac:dyDescent="0.2">
      <c r="A22" t="s">
        <v>194</v>
      </c>
      <c r="B22" t="s">
        <v>223</v>
      </c>
      <c r="C22" s="1">
        <v>6</v>
      </c>
      <c r="D22" s="1">
        <v>5</v>
      </c>
      <c r="E22" s="1">
        <v>6</v>
      </c>
      <c r="F22" s="1">
        <v>7</v>
      </c>
      <c r="G22" s="29" t="s">
        <v>186</v>
      </c>
      <c r="H22" s="29" t="s">
        <v>187</v>
      </c>
    </row>
    <row r="23" spans="1:21" x14ac:dyDescent="0.2">
      <c r="A23" s="27" t="s">
        <v>226</v>
      </c>
      <c r="B23" s="27"/>
      <c r="C23" s="27">
        <f>AVERAGE(C20:C22)</f>
        <v>6.666666666666667</v>
      </c>
      <c r="D23" s="27">
        <f t="shared" ref="D23:F23" si="9">AVERAGE(D20:D22)</f>
        <v>5.666666666666667</v>
      </c>
      <c r="E23" s="27">
        <f t="shared" si="9"/>
        <v>6.333333333333333</v>
      </c>
      <c r="F23" s="27">
        <f t="shared" si="9"/>
        <v>6.666666666666667</v>
      </c>
      <c r="G23" s="13"/>
      <c r="H23" s="13"/>
    </row>
    <row r="24" spans="1:21" x14ac:dyDescent="0.2">
      <c r="A24" s="27" t="s">
        <v>242</v>
      </c>
      <c r="B24" s="27"/>
      <c r="C24" s="27">
        <f>STDEV(C20:C22)</f>
        <v>0.57735026918962584</v>
      </c>
      <c r="D24" s="27">
        <f t="shared" ref="D24:F24" si="10">STDEV(D20:D22)</f>
        <v>0.57735026918962584</v>
      </c>
      <c r="E24" s="27">
        <f t="shared" si="10"/>
        <v>0.57735026918962584</v>
      </c>
      <c r="F24" s="27">
        <f t="shared" si="10"/>
        <v>0.57735026918962584</v>
      </c>
      <c r="G24" s="13"/>
      <c r="H24" s="13"/>
    </row>
    <row r="25" spans="1:21" x14ac:dyDescent="0.2">
      <c r="A25" s="27" t="s">
        <v>224</v>
      </c>
      <c r="B25" s="27"/>
      <c r="C25" s="27">
        <f>MEDIAN(C20:C22)</f>
        <v>7</v>
      </c>
      <c r="D25" s="27">
        <f t="shared" ref="D25:F25" si="11">MEDIAN(D20:D22)</f>
        <v>6</v>
      </c>
      <c r="E25" s="27">
        <f t="shared" si="11"/>
        <v>6</v>
      </c>
      <c r="F25" s="27">
        <f t="shared" si="11"/>
        <v>7</v>
      </c>
      <c r="G25" s="13"/>
      <c r="H25" s="13"/>
    </row>
    <row r="26" spans="1:21" x14ac:dyDescent="0.2">
      <c r="F26"/>
      <c r="G26" s="13"/>
      <c r="H26" s="13"/>
    </row>
    <row r="27" spans="1:21" x14ac:dyDescent="0.2">
      <c r="F27"/>
      <c r="G27" s="13"/>
      <c r="H27" s="13"/>
    </row>
    <row r="28" spans="1:21" ht="15" x14ac:dyDescent="0.25">
      <c r="C28" s="1"/>
      <c r="D28" s="1"/>
      <c r="E28" s="1"/>
      <c r="F28" s="1"/>
      <c r="G28" s="13"/>
      <c r="H28" s="64" t="s">
        <v>251</v>
      </c>
      <c r="I28" s="64"/>
      <c r="J28" s="64"/>
    </row>
    <row r="29" spans="1:21" ht="15" x14ac:dyDescent="0.25">
      <c r="C29" s="32" t="s">
        <v>247</v>
      </c>
      <c r="D29" s="32" t="s">
        <v>253</v>
      </c>
      <c r="E29" s="32" t="s">
        <v>248</v>
      </c>
      <c r="F29" s="32" t="s">
        <v>249</v>
      </c>
      <c r="G29" s="33" t="s">
        <v>250</v>
      </c>
      <c r="H29" s="34" t="s">
        <v>261</v>
      </c>
      <c r="I29" s="24" t="s">
        <v>262</v>
      </c>
      <c r="J29" s="24" t="s">
        <v>263</v>
      </c>
    </row>
    <row r="30" spans="1:21" x14ac:dyDescent="0.2">
      <c r="C30" s="1" t="s">
        <v>243</v>
      </c>
      <c r="D30" s="1" t="s">
        <v>252</v>
      </c>
      <c r="E30" s="1" t="s">
        <v>252</v>
      </c>
      <c r="F30" s="1" t="s">
        <v>252</v>
      </c>
      <c r="G30" s="13" t="s">
        <v>258</v>
      </c>
      <c r="H30" s="35">
        <f>AVERAGE(6.7,6.7,6.7,6.7)</f>
        <v>6.7</v>
      </c>
      <c r="I30" s="36">
        <f>AVERAGE(0.6,0.6,0.6,0.6)</f>
        <v>0.6</v>
      </c>
      <c r="J30" s="36">
        <f>AVERAGE(7,7,7,7)</f>
        <v>7</v>
      </c>
    </row>
    <row r="31" spans="1:21" x14ac:dyDescent="0.2">
      <c r="C31" s="1" t="s">
        <v>244</v>
      </c>
      <c r="D31" s="1" t="s">
        <v>254</v>
      </c>
      <c r="E31" s="1" t="s">
        <v>256</v>
      </c>
      <c r="F31" s="13" t="s">
        <v>260</v>
      </c>
      <c r="G31" s="13" t="s">
        <v>259</v>
      </c>
      <c r="H31" s="35">
        <f>AVERAGE(6,5.7,5.3,6)</f>
        <v>5.75</v>
      </c>
      <c r="I31" s="36">
        <f>AVERAGE(1,0.6,1.2,0)</f>
        <v>0.7</v>
      </c>
      <c r="J31" s="36">
        <f>AVERAGE(6,6,6,6)</f>
        <v>6</v>
      </c>
    </row>
    <row r="32" spans="1:21" x14ac:dyDescent="0.2">
      <c r="C32" s="1" t="s">
        <v>245</v>
      </c>
      <c r="D32" s="1" t="s">
        <v>254</v>
      </c>
      <c r="E32" s="1" t="s">
        <v>257</v>
      </c>
      <c r="F32" s="1" t="s">
        <v>252</v>
      </c>
      <c r="G32" s="13" t="s">
        <v>252</v>
      </c>
      <c r="H32" s="35">
        <f>AVERAGE(6,6.3,6.7,6.7)</f>
        <v>6.4249999999999998</v>
      </c>
      <c r="I32" s="36">
        <f>AVEDEV(1,0.6,0.6,0.6)</f>
        <v>0.15000000000000005</v>
      </c>
      <c r="J32" s="36">
        <f>AVERAGE(6,6,7,7)</f>
        <v>6.5</v>
      </c>
    </row>
    <row r="33" spans="2:21" x14ac:dyDescent="0.2">
      <c r="C33" s="1" t="s">
        <v>246</v>
      </c>
      <c r="D33" s="1" t="s">
        <v>255</v>
      </c>
      <c r="E33" s="1" t="s">
        <v>258</v>
      </c>
      <c r="F33" s="1" t="s">
        <v>256</v>
      </c>
      <c r="G33" s="13" t="s">
        <v>260</v>
      </c>
      <c r="H33" s="35">
        <f>AVERAGE(5.7,6.7,5.7,5.3)</f>
        <v>5.8500000000000005</v>
      </c>
      <c r="I33" s="36">
        <f>AVERAGE(1.5,0.6,0.6,1.2)</f>
        <v>0.97500000000000009</v>
      </c>
      <c r="J33" s="36">
        <f>AVERAGE(6,7,6,6)</f>
        <v>6.25</v>
      </c>
    </row>
    <row r="34" spans="2:21" x14ac:dyDescent="0.2">
      <c r="C34" s="1"/>
      <c r="D34" s="1"/>
      <c r="E34" s="1"/>
      <c r="F34" s="1"/>
      <c r="G34" s="13"/>
      <c r="H34" s="13"/>
    </row>
    <row r="35" spans="2:21" x14ac:dyDescent="0.2">
      <c r="C35" s="1"/>
      <c r="D35" s="63"/>
      <c r="E35" s="63"/>
      <c r="F35" s="63"/>
      <c r="G35" s="13"/>
      <c r="H35" s="13"/>
    </row>
    <row r="36" spans="2:21" ht="15" x14ac:dyDescent="0.25">
      <c r="C36" s="32" t="s">
        <v>264</v>
      </c>
      <c r="D36" s="1"/>
      <c r="E36" s="1"/>
      <c r="F36" s="1"/>
      <c r="G36" s="13"/>
      <c r="H36" s="13"/>
    </row>
    <row r="37" spans="2:21" x14ac:dyDescent="0.2">
      <c r="C37" s="1"/>
      <c r="D37" s="1"/>
      <c r="E37" s="1"/>
      <c r="F37" s="1"/>
      <c r="G37" s="13"/>
      <c r="H37" s="13"/>
    </row>
    <row r="38" spans="2:21" x14ac:dyDescent="0.2">
      <c r="B38" t="s">
        <v>195</v>
      </c>
      <c r="C38" t="s">
        <v>197</v>
      </c>
      <c r="D38" s="1" t="s">
        <v>243</v>
      </c>
      <c r="E38" s="1" t="s">
        <v>244</v>
      </c>
      <c r="F38" s="1" t="s">
        <v>245</v>
      </c>
      <c r="G38" s="1" t="s">
        <v>246</v>
      </c>
      <c r="H38" s="13"/>
    </row>
    <row r="39" spans="2:21" x14ac:dyDescent="0.2">
      <c r="B39" t="s">
        <v>192</v>
      </c>
      <c r="C39" t="s">
        <v>198</v>
      </c>
      <c r="D39" s="1">
        <v>6</v>
      </c>
      <c r="E39" s="1">
        <v>4</v>
      </c>
      <c r="F39" s="1">
        <v>6</v>
      </c>
      <c r="G39" s="1">
        <v>5</v>
      </c>
      <c r="H39" s="13"/>
    </row>
    <row r="40" spans="2:21" x14ac:dyDescent="0.2">
      <c r="B40" t="s">
        <v>193</v>
      </c>
      <c r="C40" t="s">
        <v>198</v>
      </c>
      <c r="D40" s="1">
        <v>7</v>
      </c>
      <c r="E40" s="1">
        <v>6</v>
      </c>
      <c r="F40" s="1">
        <v>7</v>
      </c>
      <c r="G40" s="1">
        <v>6</v>
      </c>
      <c r="H40" s="13"/>
    </row>
    <row r="41" spans="2:21" x14ac:dyDescent="0.2">
      <c r="B41" t="s">
        <v>194</v>
      </c>
      <c r="C41" t="s">
        <v>198</v>
      </c>
      <c r="D41" s="1">
        <v>7</v>
      </c>
      <c r="E41" s="1">
        <v>6</v>
      </c>
      <c r="F41" s="1">
        <v>7</v>
      </c>
      <c r="G41" s="1">
        <v>6</v>
      </c>
      <c r="H41" s="13"/>
    </row>
    <row r="42" spans="2:21" s="37" customFormat="1" x14ac:dyDescent="0.2">
      <c r="B42" s="37" t="s">
        <v>192</v>
      </c>
      <c r="C42" s="37" t="s">
        <v>221</v>
      </c>
      <c r="D42" s="38">
        <v>6</v>
      </c>
      <c r="E42" s="38">
        <v>6</v>
      </c>
      <c r="F42" s="38">
        <v>6</v>
      </c>
      <c r="G42" s="38">
        <v>4</v>
      </c>
      <c r="H42" s="39"/>
      <c r="I42" s="40"/>
      <c r="J42" s="40"/>
      <c r="K42" s="40"/>
      <c r="L42" s="40"/>
      <c r="M42" s="40"/>
      <c r="N42" s="40"/>
      <c r="O42" s="40"/>
      <c r="P42" s="40"/>
      <c r="Q42" s="40"/>
      <c r="R42" s="40"/>
      <c r="S42" s="40"/>
      <c r="T42" s="40"/>
      <c r="U42" s="40"/>
    </row>
    <row r="43" spans="2:21" x14ac:dyDescent="0.2">
      <c r="B43" t="s">
        <v>193</v>
      </c>
      <c r="C43" t="s">
        <v>221</v>
      </c>
      <c r="D43" s="1">
        <v>7</v>
      </c>
      <c r="E43" s="1">
        <v>6</v>
      </c>
      <c r="F43" s="1">
        <v>7</v>
      </c>
      <c r="G43" s="1">
        <v>6</v>
      </c>
    </row>
    <row r="44" spans="2:21" x14ac:dyDescent="0.2">
      <c r="B44" t="s">
        <v>194</v>
      </c>
      <c r="C44" t="s">
        <v>221</v>
      </c>
      <c r="D44" s="1">
        <v>7</v>
      </c>
      <c r="E44" s="1">
        <v>6</v>
      </c>
      <c r="F44" s="1">
        <v>7</v>
      </c>
      <c r="G44" s="1">
        <v>6</v>
      </c>
    </row>
    <row r="45" spans="2:21" s="37" customFormat="1" x14ac:dyDescent="0.2">
      <c r="B45" s="37" t="s">
        <v>192</v>
      </c>
      <c r="C45" s="37" t="s">
        <v>222</v>
      </c>
      <c r="D45" s="38">
        <v>6</v>
      </c>
      <c r="E45" s="38">
        <v>5</v>
      </c>
      <c r="F45" s="38">
        <v>6</v>
      </c>
      <c r="G45" s="38">
        <v>4</v>
      </c>
      <c r="H45" s="39"/>
      <c r="I45" s="40"/>
      <c r="J45" s="40"/>
      <c r="K45" s="40"/>
      <c r="L45" s="40"/>
      <c r="M45" s="40"/>
      <c r="N45" s="40"/>
      <c r="O45" s="40"/>
      <c r="P45" s="40"/>
      <c r="Q45" s="40"/>
      <c r="R45" s="40"/>
      <c r="S45" s="40"/>
      <c r="T45" s="40"/>
      <c r="U45" s="40"/>
    </row>
    <row r="46" spans="2:21" x14ac:dyDescent="0.2">
      <c r="B46" t="s">
        <v>193</v>
      </c>
      <c r="C46" t="s">
        <v>222</v>
      </c>
      <c r="D46" s="1">
        <v>7</v>
      </c>
      <c r="E46" s="1">
        <v>6</v>
      </c>
      <c r="F46" s="1">
        <v>5</v>
      </c>
      <c r="G46" s="1">
        <v>6</v>
      </c>
    </row>
    <row r="47" spans="2:21" x14ac:dyDescent="0.2">
      <c r="B47" t="s">
        <v>194</v>
      </c>
      <c r="C47" t="s">
        <v>222</v>
      </c>
      <c r="D47" s="1">
        <v>7</v>
      </c>
      <c r="E47" s="1">
        <v>7</v>
      </c>
      <c r="F47" s="1">
        <v>7</v>
      </c>
      <c r="G47" s="1">
        <v>7</v>
      </c>
    </row>
    <row r="48" spans="2:21" s="37" customFormat="1" x14ac:dyDescent="0.2">
      <c r="B48" s="37" t="s">
        <v>192</v>
      </c>
      <c r="C48" s="37" t="s">
        <v>223</v>
      </c>
      <c r="D48" s="38">
        <v>7</v>
      </c>
      <c r="E48" s="38">
        <v>6</v>
      </c>
      <c r="F48" s="38">
        <v>6</v>
      </c>
      <c r="G48" s="38">
        <v>7</v>
      </c>
      <c r="H48" s="39"/>
      <c r="I48" s="40"/>
      <c r="J48" s="40"/>
      <c r="K48" s="40"/>
      <c r="L48" s="40"/>
      <c r="M48" s="40"/>
      <c r="N48" s="40"/>
      <c r="O48" s="40"/>
      <c r="P48" s="40"/>
      <c r="Q48" s="40"/>
      <c r="R48" s="40"/>
      <c r="S48" s="40"/>
      <c r="T48" s="40"/>
      <c r="U48" s="40"/>
    </row>
    <row r="49" spans="2:7" x14ac:dyDescent="0.2">
      <c r="B49" t="s">
        <v>193</v>
      </c>
      <c r="C49" t="s">
        <v>223</v>
      </c>
      <c r="D49" s="1">
        <v>7</v>
      </c>
      <c r="E49" s="1">
        <v>6</v>
      </c>
      <c r="F49" s="1">
        <v>7</v>
      </c>
      <c r="G49" s="1">
        <v>6</v>
      </c>
    </row>
    <row r="50" spans="2:7" x14ac:dyDescent="0.2">
      <c r="B50" t="s">
        <v>194</v>
      </c>
      <c r="C50" t="s">
        <v>223</v>
      </c>
      <c r="D50" s="1">
        <v>6</v>
      </c>
      <c r="E50" s="1">
        <v>5</v>
      </c>
      <c r="F50" s="1">
        <v>6</v>
      </c>
      <c r="G50" s="1">
        <v>7</v>
      </c>
    </row>
    <row r="51" spans="2:7" x14ac:dyDescent="0.2">
      <c r="D51" s="1"/>
      <c r="E51" s="1"/>
    </row>
    <row r="52" spans="2:7" x14ac:dyDescent="0.2">
      <c r="D52" s="1"/>
      <c r="E52" s="1"/>
    </row>
    <row r="53" spans="2:7" x14ac:dyDescent="0.2">
      <c r="D53" s="1"/>
      <c r="E53" s="1"/>
    </row>
    <row r="54" spans="2:7" x14ac:dyDescent="0.2">
      <c r="D54" s="1"/>
      <c r="E54" s="1"/>
    </row>
    <row r="55" spans="2:7" x14ac:dyDescent="0.2">
      <c r="D55" s="1"/>
      <c r="E55" s="1"/>
    </row>
    <row r="56" spans="2:7" x14ac:dyDescent="0.2">
      <c r="D56" s="1"/>
      <c r="E56" s="1"/>
    </row>
    <row r="57" spans="2:7" x14ac:dyDescent="0.2">
      <c r="D57" s="1"/>
      <c r="E57" s="1"/>
    </row>
    <row r="58" spans="2:7" x14ac:dyDescent="0.2">
      <c r="D58" s="1"/>
      <c r="E58" s="1"/>
    </row>
    <row r="59" spans="2:7" x14ac:dyDescent="0.2">
      <c r="D59" s="1"/>
      <c r="E59" s="1"/>
    </row>
    <row r="60" spans="2:7" x14ac:dyDescent="0.2">
      <c r="D60" s="1"/>
      <c r="E60" s="1"/>
    </row>
    <row r="61" spans="2:7" x14ac:dyDescent="0.2">
      <c r="D61" s="1"/>
      <c r="E61" s="1"/>
    </row>
    <row r="62" spans="2:7" x14ac:dyDescent="0.2">
      <c r="D62" s="1"/>
      <c r="E62" s="1"/>
    </row>
    <row r="63" spans="2:7" x14ac:dyDescent="0.2">
      <c r="D63" s="1"/>
      <c r="E63" s="1"/>
    </row>
    <row r="64" spans="2:7" x14ac:dyDescent="0.2">
      <c r="D64" s="1"/>
      <c r="E64" s="1"/>
    </row>
    <row r="65" spans="4:5" x14ac:dyDescent="0.2">
      <c r="D65" s="2"/>
      <c r="E65" s="1"/>
    </row>
    <row r="66" spans="4:5" x14ac:dyDescent="0.2">
      <c r="D66" s="2"/>
      <c r="E66" s="1"/>
    </row>
    <row r="67" spans="4:5" x14ac:dyDescent="0.2">
      <c r="D67" s="2"/>
      <c r="E67" s="1"/>
    </row>
    <row r="68" spans="4:5" x14ac:dyDescent="0.2">
      <c r="D68" s="2"/>
      <c r="E68" s="1"/>
    </row>
    <row r="69" spans="4:5" x14ac:dyDescent="0.2">
      <c r="D69" s="2"/>
      <c r="E69" s="1"/>
    </row>
    <row r="70" spans="4:5" x14ac:dyDescent="0.2">
      <c r="D70" s="2"/>
      <c r="E70" s="1"/>
    </row>
    <row r="71" spans="4:5" x14ac:dyDescent="0.2">
      <c r="D71" s="2"/>
      <c r="E71" s="1"/>
    </row>
    <row r="72" spans="4:5" x14ac:dyDescent="0.2">
      <c r="D72" s="2"/>
      <c r="E72" s="1"/>
    </row>
    <row r="73" spans="4:5" x14ac:dyDescent="0.2">
      <c r="D73" s="2"/>
      <c r="E73" s="1"/>
    </row>
    <row r="74" spans="4:5" x14ac:dyDescent="0.2">
      <c r="D74" s="2"/>
      <c r="E74" s="1"/>
    </row>
    <row r="75" spans="4:5" x14ac:dyDescent="0.2">
      <c r="D75" s="2"/>
      <c r="E75" s="1"/>
    </row>
    <row r="76" spans="4:5" x14ac:dyDescent="0.2">
      <c r="D76" s="2"/>
      <c r="E76" s="1"/>
    </row>
    <row r="77" spans="4:5" x14ac:dyDescent="0.2">
      <c r="D77" s="2"/>
      <c r="E77" s="1"/>
    </row>
    <row r="78" spans="4:5" x14ac:dyDescent="0.2">
      <c r="D78" s="2"/>
      <c r="E78" s="1"/>
    </row>
    <row r="79" spans="4:5" x14ac:dyDescent="0.2">
      <c r="D79" s="2"/>
      <c r="E79" s="1"/>
    </row>
    <row r="80" spans="4:5" x14ac:dyDescent="0.2">
      <c r="D80" s="2"/>
      <c r="E80" s="1"/>
    </row>
    <row r="81" spans="4:5" x14ac:dyDescent="0.2">
      <c r="D81" s="2"/>
      <c r="E81" s="1"/>
    </row>
    <row r="82" spans="4:5" x14ac:dyDescent="0.2">
      <c r="D82" s="2"/>
      <c r="E82" s="1"/>
    </row>
    <row r="83" spans="4:5" x14ac:dyDescent="0.2">
      <c r="D83" s="2"/>
      <c r="E83" s="1"/>
    </row>
    <row r="84" spans="4:5" x14ac:dyDescent="0.2">
      <c r="D84" s="2"/>
      <c r="E84" s="1"/>
    </row>
    <row r="85" spans="4:5" x14ac:dyDescent="0.2">
      <c r="D85" s="2"/>
      <c r="E85" s="1"/>
    </row>
    <row r="86" spans="4:5" x14ac:dyDescent="0.2">
      <c r="D86" s="2"/>
      <c r="E86" s="1"/>
    </row>
    <row r="87" spans="4:5" x14ac:dyDescent="0.2">
      <c r="D87" s="2"/>
      <c r="E87" s="1"/>
    </row>
    <row r="88" spans="4:5" x14ac:dyDescent="0.2">
      <c r="D88" s="2"/>
      <c r="E88" s="1"/>
    </row>
    <row r="89" spans="4:5" x14ac:dyDescent="0.2">
      <c r="D89" s="1"/>
      <c r="E89" s="1"/>
    </row>
    <row r="90" spans="4:5" x14ac:dyDescent="0.2">
      <c r="D90" s="1"/>
      <c r="E90" s="1"/>
    </row>
    <row r="91" spans="4:5" x14ac:dyDescent="0.2">
      <c r="D91" s="1"/>
      <c r="E91" s="1"/>
    </row>
    <row r="92" spans="4:5" x14ac:dyDescent="0.2">
      <c r="D92" s="1"/>
      <c r="E92" s="1"/>
    </row>
    <row r="93" spans="4:5" x14ac:dyDescent="0.2">
      <c r="D93" s="1"/>
      <c r="E93" s="1"/>
    </row>
    <row r="94" spans="4:5" x14ac:dyDescent="0.2">
      <c r="D94" s="1"/>
      <c r="E94" s="1"/>
    </row>
    <row r="95" spans="4:5" x14ac:dyDescent="0.2">
      <c r="D95" s="1"/>
      <c r="E95" s="1"/>
    </row>
    <row r="96" spans="4:5" x14ac:dyDescent="0.2">
      <c r="D96" s="1"/>
      <c r="E96" s="1"/>
    </row>
    <row r="97" spans="4:5" x14ac:dyDescent="0.2">
      <c r="D97" s="1"/>
      <c r="E97" s="1"/>
    </row>
    <row r="98" spans="4:5" x14ac:dyDescent="0.2">
      <c r="D98" s="1"/>
      <c r="E98" s="1"/>
    </row>
    <row r="99" spans="4:5" x14ac:dyDescent="0.2">
      <c r="D99" s="1"/>
      <c r="E99" s="1"/>
    </row>
    <row r="100" spans="4:5" x14ac:dyDescent="0.2">
      <c r="D100" s="1"/>
      <c r="E100" s="1"/>
    </row>
    <row r="101" spans="4:5" x14ac:dyDescent="0.2">
      <c r="D101" s="1"/>
      <c r="E101" s="1"/>
    </row>
    <row r="102" spans="4:5" x14ac:dyDescent="0.2">
      <c r="D102" s="1"/>
      <c r="E102" s="1"/>
    </row>
    <row r="103" spans="4:5" x14ac:dyDescent="0.2">
      <c r="D103" s="2"/>
      <c r="E103" s="1"/>
    </row>
    <row r="104" spans="4:5" x14ac:dyDescent="0.2">
      <c r="D104" s="2"/>
      <c r="E104" s="1"/>
    </row>
    <row r="105" spans="4:5" x14ac:dyDescent="0.2">
      <c r="D105" s="2"/>
      <c r="E105" s="1"/>
    </row>
    <row r="106" spans="4:5" x14ac:dyDescent="0.2">
      <c r="D106" s="2"/>
      <c r="E106" s="1"/>
    </row>
    <row r="107" spans="4:5" x14ac:dyDescent="0.2">
      <c r="D107" s="2"/>
      <c r="E107" s="1"/>
    </row>
    <row r="108" spans="4:5" x14ac:dyDescent="0.2">
      <c r="D108" s="2"/>
      <c r="E108" s="1"/>
    </row>
    <row r="109" spans="4:5" x14ac:dyDescent="0.2">
      <c r="D109" s="2"/>
      <c r="E109" s="1"/>
    </row>
    <row r="110" spans="4:5" x14ac:dyDescent="0.2">
      <c r="D110" s="2"/>
      <c r="E110" s="1"/>
    </row>
    <row r="111" spans="4:5" x14ac:dyDescent="0.2">
      <c r="D111" s="2"/>
      <c r="E111" s="1"/>
    </row>
    <row r="112" spans="4:5" x14ac:dyDescent="0.2">
      <c r="D112" s="2"/>
      <c r="E112" s="1"/>
    </row>
    <row r="113" spans="4:5" x14ac:dyDescent="0.2">
      <c r="D113" s="2"/>
      <c r="E113" s="1"/>
    </row>
    <row r="114" spans="4:5" x14ac:dyDescent="0.2">
      <c r="D114" s="2"/>
      <c r="E114" s="1"/>
    </row>
    <row r="115" spans="4:5" x14ac:dyDescent="0.2">
      <c r="D115" s="2"/>
      <c r="E115" s="1"/>
    </row>
    <row r="116" spans="4:5" x14ac:dyDescent="0.2">
      <c r="D116" s="2"/>
      <c r="E116" s="1"/>
    </row>
    <row r="117" spans="4:5" x14ac:dyDescent="0.2">
      <c r="D117" s="2"/>
      <c r="E117" s="1"/>
    </row>
    <row r="118" spans="4:5" x14ac:dyDescent="0.2">
      <c r="D118" s="2"/>
      <c r="E118" s="1"/>
    </row>
    <row r="119" spans="4:5" x14ac:dyDescent="0.2">
      <c r="D119" s="2"/>
      <c r="E119" s="1"/>
    </row>
    <row r="120" spans="4:5" x14ac:dyDescent="0.2">
      <c r="D120" s="2"/>
      <c r="E120" s="1"/>
    </row>
    <row r="121" spans="4:5" x14ac:dyDescent="0.2">
      <c r="D121" s="2"/>
      <c r="E121" s="1"/>
    </row>
    <row r="122" spans="4:5" x14ac:dyDescent="0.2">
      <c r="D122" s="2"/>
      <c r="E122" s="1"/>
    </row>
    <row r="123" spans="4:5" x14ac:dyDescent="0.2">
      <c r="D123" s="2"/>
      <c r="E123" s="1"/>
    </row>
    <row r="124" spans="4:5" x14ac:dyDescent="0.2">
      <c r="D124" s="2"/>
      <c r="E124" s="1"/>
    </row>
    <row r="125" spans="4:5" x14ac:dyDescent="0.2">
      <c r="D125" s="2"/>
      <c r="E125" s="1"/>
    </row>
    <row r="126" spans="4:5" x14ac:dyDescent="0.2">
      <c r="D126" s="2"/>
      <c r="E126" s="1"/>
    </row>
    <row r="127" spans="4:5" x14ac:dyDescent="0.2">
      <c r="D127" s="2"/>
      <c r="E127" s="1"/>
    </row>
    <row r="128" spans="4:5" x14ac:dyDescent="0.2">
      <c r="D128" s="2"/>
      <c r="E128" s="1"/>
    </row>
    <row r="129" spans="4:5" x14ac:dyDescent="0.2">
      <c r="D129" s="2"/>
      <c r="E129" s="1"/>
    </row>
    <row r="130" spans="4:5" x14ac:dyDescent="0.2">
      <c r="D130" s="2"/>
      <c r="E130" s="1"/>
    </row>
    <row r="131" spans="4:5" x14ac:dyDescent="0.2">
      <c r="D131" s="2"/>
      <c r="E131" s="1"/>
    </row>
    <row r="132" spans="4:5" x14ac:dyDescent="0.2">
      <c r="D132" s="2"/>
      <c r="E132" s="1"/>
    </row>
    <row r="133" spans="4:5" x14ac:dyDescent="0.2">
      <c r="D133" s="2"/>
      <c r="E133" s="1"/>
    </row>
    <row r="134" spans="4:5" x14ac:dyDescent="0.2">
      <c r="D134" s="2"/>
      <c r="E134" s="1"/>
    </row>
    <row r="135" spans="4:5" x14ac:dyDescent="0.2">
      <c r="D135" s="2"/>
      <c r="E135" s="1"/>
    </row>
    <row r="136" spans="4:5" x14ac:dyDescent="0.2">
      <c r="D136" s="2"/>
      <c r="E136" s="1"/>
    </row>
    <row r="137" spans="4:5" x14ac:dyDescent="0.2">
      <c r="D137" s="2"/>
      <c r="E137" s="1"/>
    </row>
    <row r="138" spans="4:5" x14ac:dyDescent="0.2">
      <c r="D138" s="2"/>
      <c r="E138" s="1"/>
    </row>
    <row r="139" spans="4:5" x14ac:dyDescent="0.2">
      <c r="D139" s="1"/>
      <c r="E139" s="1"/>
    </row>
    <row r="140" spans="4:5" x14ac:dyDescent="0.2">
      <c r="D140" s="1"/>
      <c r="E140" s="1"/>
    </row>
    <row r="141" spans="4:5" x14ac:dyDescent="0.2">
      <c r="D141" s="1"/>
      <c r="E141" s="1"/>
    </row>
    <row r="142" spans="4:5" x14ac:dyDescent="0.2">
      <c r="D142" s="1"/>
      <c r="E142" s="1"/>
    </row>
    <row r="143" spans="4:5" x14ac:dyDescent="0.2">
      <c r="D143" s="1"/>
      <c r="E143" s="1"/>
    </row>
    <row r="144" spans="4:5" x14ac:dyDescent="0.2">
      <c r="D144" s="1"/>
      <c r="E144" s="1"/>
    </row>
    <row r="145" spans="4:5" x14ac:dyDescent="0.2">
      <c r="D145" s="1"/>
      <c r="E145" s="1"/>
    </row>
    <row r="146" spans="4:5" x14ac:dyDescent="0.2">
      <c r="D146" s="1"/>
      <c r="E146" s="1"/>
    </row>
    <row r="147" spans="4:5" x14ac:dyDescent="0.2">
      <c r="D147" s="1"/>
      <c r="E147" s="1"/>
    </row>
    <row r="148" spans="4:5" x14ac:dyDescent="0.2">
      <c r="D148" s="1"/>
      <c r="E148" s="1"/>
    </row>
    <row r="149" spans="4:5" x14ac:dyDescent="0.2">
      <c r="D149" s="1"/>
      <c r="E149" s="1"/>
    </row>
    <row r="150" spans="4:5" x14ac:dyDescent="0.2">
      <c r="D150" s="1"/>
      <c r="E150" s="1"/>
    </row>
    <row r="151" spans="4:5" x14ac:dyDescent="0.2">
      <c r="D151" s="1"/>
      <c r="E151" s="1"/>
    </row>
    <row r="152" spans="4:5" x14ac:dyDescent="0.2">
      <c r="D152" s="1"/>
    </row>
  </sheetData>
  <mergeCells count="2">
    <mergeCell ref="D35:F35"/>
    <mergeCell ref="H28:J2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topLeftCell="A7" workbookViewId="0">
      <selection activeCell="C18" sqref="C18"/>
    </sheetView>
  </sheetViews>
  <sheetFormatPr defaultRowHeight="12.75" x14ac:dyDescent="0.2"/>
  <cols>
    <col min="2" max="6" width="111.85546875" customWidth="1"/>
  </cols>
  <sheetData>
    <row r="1" spans="1:3" s="23" customFormat="1" ht="25.5" x14ac:dyDescent="0.2">
      <c r="A1" s="23" t="s">
        <v>195</v>
      </c>
      <c r="B1" s="41" t="s">
        <v>265</v>
      </c>
      <c r="C1" s="41" t="s">
        <v>266</v>
      </c>
    </row>
    <row r="2" spans="1:3" ht="25.5" x14ac:dyDescent="0.2">
      <c r="A2" t="s">
        <v>192</v>
      </c>
      <c r="B2" s="42" t="s">
        <v>267</v>
      </c>
      <c r="C2" s="43" t="s">
        <v>275</v>
      </c>
    </row>
    <row r="3" spans="1:3" x14ac:dyDescent="0.2">
      <c r="A3" t="s">
        <v>193</v>
      </c>
      <c r="B3" s="13"/>
      <c r="C3" s="13"/>
    </row>
    <row r="4" spans="1:3" x14ac:dyDescent="0.2">
      <c r="A4" t="s">
        <v>194</v>
      </c>
      <c r="B4" s="42" t="s">
        <v>268</v>
      </c>
      <c r="C4" s="29" t="s">
        <v>170</v>
      </c>
    </row>
    <row r="5" spans="1:3" x14ac:dyDescent="0.2">
      <c r="A5" t="s">
        <v>192</v>
      </c>
      <c r="B5" s="42" t="s">
        <v>269</v>
      </c>
      <c r="C5" s="43" t="s">
        <v>276</v>
      </c>
    </row>
    <row r="6" spans="1:3" x14ac:dyDescent="0.2">
      <c r="A6" t="s">
        <v>193</v>
      </c>
      <c r="B6" s="13"/>
      <c r="C6" s="13"/>
    </row>
    <row r="7" spans="1:3" x14ac:dyDescent="0.2">
      <c r="A7" t="s">
        <v>194</v>
      </c>
      <c r="B7" s="42" t="s">
        <v>270</v>
      </c>
      <c r="C7" s="29" t="s">
        <v>176</v>
      </c>
    </row>
    <row r="8" spans="1:3" ht="25.5" x14ac:dyDescent="0.2">
      <c r="A8" t="s">
        <v>192</v>
      </c>
      <c r="B8" s="42" t="s">
        <v>271</v>
      </c>
      <c r="C8" s="43" t="s">
        <v>277</v>
      </c>
    </row>
    <row r="9" spans="1:3" x14ac:dyDescent="0.2">
      <c r="A9" t="s">
        <v>193</v>
      </c>
      <c r="B9" s="13"/>
      <c r="C9" s="13"/>
    </row>
    <row r="10" spans="1:3" x14ac:dyDescent="0.2">
      <c r="A10" t="s">
        <v>194</v>
      </c>
      <c r="B10" s="42" t="s">
        <v>272</v>
      </c>
      <c r="C10" s="29" t="s">
        <v>176</v>
      </c>
    </row>
    <row r="11" spans="1:3" x14ac:dyDescent="0.2">
      <c r="A11" t="s">
        <v>192</v>
      </c>
      <c r="B11" s="42" t="s">
        <v>273</v>
      </c>
      <c r="C11" s="44" t="s">
        <v>278</v>
      </c>
    </row>
    <row r="12" spans="1:3" x14ac:dyDescent="0.2">
      <c r="A12" t="s">
        <v>193</v>
      </c>
      <c r="B12" s="13"/>
      <c r="C12" s="13"/>
    </row>
    <row r="13" spans="1:3" x14ac:dyDescent="0.2">
      <c r="A13" t="s">
        <v>194</v>
      </c>
      <c r="B13" s="42" t="s">
        <v>274</v>
      </c>
      <c r="C13" s="43" t="s">
        <v>279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35"/>
  <sheetViews>
    <sheetView workbookViewId="0">
      <selection activeCell="J41" sqref="J41"/>
    </sheetView>
  </sheetViews>
  <sheetFormatPr defaultRowHeight="12.75" x14ac:dyDescent="0.2"/>
  <cols>
    <col min="3" max="3" width="26.140625" customWidth="1"/>
    <col min="4" max="4" width="55.5703125" customWidth="1"/>
    <col min="10" max="10" width="72.7109375" bestFit="1" customWidth="1"/>
  </cols>
  <sheetData>
    <row r="2" spans="1:10" x14ac:dyDescent="0.2">
      <c r="B2" t="s">
        <v>249</v>
      </c>
      <c r="C2" s="1" t="s">
        <v>280</v>
      </c>
      <c r="D2" s="1" t="s">
        <v>29</v>
      </c>
      <c r="E2" s="1" t="s">
        <v>281</v>
      </c>
      <c r="F2" s="1" t="s">
        <v>29</v>
      </c>
      <c r="G2" s="1" t="s">
        <v>282</v>
      </c>
      <c r="H2" s="1" t="s">
        <v>29</v>
      </c>
      <c r="I2" s="1" t="s">
        <v>283</v>
      </c>
      <c r="J2" s="1" t="s">
        <v>29</v>
      </c>
    </row>
    <row r="3" spans="1:10" x14ac:dyDescent="0.2">
      <c r="A3" t="s">
        <v>192</v>
      </c>
      <c r="C3" s="1">
        <v>5</v>
      </c>
      <c r="D3" s="1" t="s">
        <v>146</v>
      </c>
      <c r="E3" s="1">
        <v>5</v>
      </c>
      <c r="F3" s="1" t="s">
        <v>146</v>
      </c>
      <c r="G3" s="1">
        <v>1</v>
      </c>
      <c r="H3" s="1" t="s">
        <v>147</v>
      </c>
      <c r="I3" s="1">
        <v>15</v>
      </c>
      <c r="J3" s="1" t="s">
        <v>148</v>
      </c>
    </row>
    <row r="4" spans="1:10" x14ac:dyDescent="0.2">
      <c r="A4" t="s">
        <v>193</v>
      </c>
      <c r="C4" s="1">
        <v>5</v>
      </c>
      <c r="D4" s="1" t="s">
        <v>165</v>
      </c>
      <c r="E4" s="1">
        <v>5</v>
      </c>
      <c r="F4" s="1" t="s">
        <v>166</v>
      </c>
      <c r="G4" s="1">
        <v>1</v>
      </c>
      <c r="I4" s="1">
        <v>10</v>
      </c>
    </row>
    <row r="5" spans="1:10" x14ac:dyDescent="0.2">
      <c r="A5" t="s">
        <v>194</v>
      </c>
      <c r="C5" s="1">
        <v>3</v>
      </c>
      <c r="D5" s="1" t="s">
        <v>171</v>
      </c>
      <c r="E5" s="1">
        <v>3</v>
      </c>
      <c r="F5" s="1" t="s">
        <v>172</v>
      </c>
      <c r="G5" s="1">
        <v>1</v>
      </c>
      <c r="H5" s="1" t="s">
        <v>173</v>
      </c>
      <c r="I5" s="1">
        <v>15</v>
      </c>
      <c r="J5" s="1" t="s">
        <v>174</v>
      </c>
    </row>
    <row r="7" spans="1:10" x14ac:dyDescent="0.2">
      <c r="A7" t="s">
        <v>226</v>
      </c>
      <c r="C7" s="45">
        <f>AVERAGE(C3:C5)</f>
        <v>4.333333333333333</v>
      </c>
      <c r="D7" s="45"/>
      <c r="E7" s="45">
        <f t="shared" ref="E7:I7" si="0">AVERAGE(E3:E5)</f>
        <v>4.333333333333333</v>
      </c>
      <c r="F7" s="45"/>
      <c r="G7" s="45">
        <f t="shared" si="0"/>
        <v>1</v>
      </c>
      <c r="H7" s="45"/>
      <c r="I7" s="45">
        <f t="shared" si="0"/>
        <v>13.333333333333334</v>
      </c>
    </row>
    <row r="8" spans="1:10" x14ac:dyDescent="0.2">
      <c r="A8" t="s">
        <v>242</v>
      </c>
      <c r="C8" s="45">
        <f>STDEV(C3:C5)</f>
        <v>1.154700538379251</v>
      </c>
      <c r="D8" s="45"/>
      <c r="E8" s="45">
        <f t="shared" ref="E8:I8" si="1">STDEV(E3:E5)</f>
        <v>1.154700538379251</v>
      </c>
      <c r="F8" s="45"/>
      <c r="G8" s="45">
        <f t="shared" si="1"/>
        <v>0</v>
      </c>
      <c r="H8" s="45"/>
      <c r="I8" s="45">
        <f t="shared" si="1"/>
        <v>2.8867513459481255</v>
      </c>
    </row>
    <row r="11" spans="1:10" x14ac:dyDescent="0.2">
      <c r="B11" t="s">
        <v>284</v>
      </c>
      <c r="C11" s="1" t="s">
        <v>28</v>
      </c>
      <c r="D11" s="1" t="s">
        <v>29</v>
      </c>
      <c r="E11" s="1" t="s">
        <v>57</v>
      </c>
      <c r="F11" s="1" t="s">
        <v>29</v>
      </c>
      <c r="G11" s="1" t="s">
        <v>58</v>
      </c>
      <c r="H11" s="1" t="s">
        <v>29</v>
      </c>
      <c r="I11" s="1" t="s">
        <v>59</v>
      </c>
      <c r="J11" s="1" t="s">
        <v>29</v>
      </c>
    </row>
    <row r="12" spans="1:10" x14ac:dyDescent="0.2">
      <c r="A12" t="s">
        <v>192</v>
      </c>
      <c r="C12" s="1">
        <v>2</v>
      </c>
      <c r="D12" s="1" t="s">
        <v>151</v>
      </c>
      <c r="E12" s="1">
        <v>2</v>
      </c>
      <c r="F12" s="1" t="s">
        <v>151</v>
      </c>
      <c r="G12" s="1">
        <v>1</v>
      </c>
      <c r="H12" s="1" t="s">
        <v>152</v>
      </c>
      <c r="I12" s="1">
        <v>15</v>
      </c>
      <c r="J12" s="1" t="s">
        <v>153</v>
      </c>
    </row>
    <row r="13" spans="1:10" x14ac:dyDescent="0.2">
      <c r="A13" t="s">
        <v>193</v>
      </c>
      <c r="C13" s="1">
        <v>5</v>
      </c>
      <c r="E13" s="1">
        <v>5</v>
      </c>
      <c r="G13" s="1">
        <v>1</v>
      </c>
      <c r="I13" s="1">
        <v>10</v>
      </c>
    </row>
    <row r="14" spans="1:10" x14ac:dyDescent="0.2">
      <c r="A14" t="s">
        <v>194</v>
      </c>
      <c r="C14" s="1">
        <v>5</v>
      </c>
      <c r="D14" s="1" t="s">
        <v>177</v>
      </c>
      <c r="E14" s="1">
        <v>2</v>
      </c>
      <c r="F14" s="1" t="s">
        <v>178</v>
      </c>
      <c r="G14" s="1">
        <v>5</v>
      </c>
      <c r="H14" s="1" t="s">
        <v>179</v>
      </c>
      <c r="I14" s="1">
        <v>15</v>
      </c>
      <c r="J14" s="1" t="s">
        <v>180</v>
      </c>
    </row>
    <row r="16" spans="1:10" x14ac:dyDescent="0.2">
      <c r="A16" t="s">
        <v>226</v>
      </c>
      <c r="C16" s="45">
        <f>AVERAGE(C12:C14)</f>
        <v>4</v>
      </c>
      <c r="D16" s="45"/>
      <c r="E16" s="45">
        <f t="shared" ref="E16:I16" si="2">AVERAGE(E12:E14)</f>
        <v>3</v>
      </c>
      <c r="F16" s="45"/>
      <c r="G16" s="45">
        <f t="shared" si="2"/>
        <v>2.3333333333333335</v>
      </c>
      <c r="H16" s="45"/>
      <c r="I16" s="45">
        <f t="shared" si="2"/>
        <v>13.333333333333334</v>
      </c>
    </row>
    <row r="17" spans="1:10" x14ac:dyDescent="0.2">
      <c r="A17" t="s">
        <v>242</v>
      </c>
      <c r="C17" s="45">
        <f>STDEV(C12:C14)</f>
        <v>1.7320508075688772</v>
      </c>
      <c r="D17" s="45"/>
      <c r="E17" s="45">
        <f t="shared" ref="E17:I17" si="3">STDEV(E12:E14)</f>
        <v>1.7320508075688772</v>
      </c>
      <c r="F17" s="45"/>
      <c r="G17" s="45">
        <f t="shared" si="3"/>
        <v>2.3094010767585034</v>
      </c>
      <c r="H17" s="45"/>
      <c r="I17" s="45">
        <f t="shared" si="3"/>
        <v>2.8867513459481255</v>
      </c>
    </row>
    <row r="21" spans="1:10" x14ac:dyDescent="0.2">
      <c r="B21" t="s">
        <v>285</v>
      </c>
      <c r="C21" s="1" t="s">
        <v>28</v>
      </c>
      <c r="D21" s="1" t="s">
        <v>29</v>
      </c>
      <c r="E21" s="1" t="s">
        <v>90</v>
      </c>
      <c r="F21" s="1" t="s">
        <v>29</v>
      </c>
      <c r="G21" s="1" t="s">
        <v>91</v>
      </c>
      <c r="H21" s="1" t="s">
        <v>29</v>
      </c>
      <c r="I21" s="1" t="s">
        <v>92</v>
      </c>
      <c r="J21" s="1" t="s">
        <v>29</v>
      </c>
    </row>
    <row r="22" spans="1:10" x14ac:dyDescent="0.2">
      <c r="A22" t="s">
        <v>192</v>
      </c>
      <c r="C22" s="1">
        <v>3</v>
      </c>
      <c r="D22" s="1" t="s">
        <v>156</v>
      </c>
      <c r="E22" s="1">
        <v>3</v>
      </c>
      <c r="F22" s="1" t="s">
        <v>156</v>
      </c>
      <c r="G22" s="1">
        <v>12</v>
      </c>
      <c r="H22" s="1" t="s">
        <v>157</v>
      </c>
      <c r="I22" s="1">
        <v>10</v>
      </c>
      <c r="J22" s="1" t="s">
        <v>158</v>
      </c>
    </row>
    <row r="23" spans="1:10" x14ac:dyDescent="0.2">
      <c r="A23" t="s">
        <v>193</v>
      </c>
      <c r="C23" s="1">
        <v>5</v>
      </c>
      <c r="E23" s="1">
        <v>1</v>
      </c>
      <c r="G23" s="1">
        <v>1</v>
      </c>
      <c r="I23" s="1">
        <v>10</v>
      </c>
    </row>
    <row r="24" spans="1:10" x14ac:dyDescent="0.2">
      <c r="A24" t="s">
        <v>194</v>
      </c>
      <c r="C24" s="1">
        <v>1</v>
      </c>
      <c r="D24" s="1" t="s">
        <v>182</v>
      </c>
      <c r="E24" s="1">
        <v>1</v>
      </c>
      <c r="F24" s="1" t="s">
        <v>183</v>
      </c>
      <c r="G24" s="1">
        <v>2</v>
      </c>
      <c r="H24" s="1" t="s">
        <v>184</v>
      </c>
      <c r="I24" s="1">
        <v>15</v>
      </c>
      <c r="J24" s="1" t="s">
        <v>185</v>
      </c>
    </row>
    <row r="26" spans="1:10" x14ac:dyDescent="0.2">
      <c r="A26" s="7" t="s">
        <v>226</v>
      </c>
      <c r="C26" s="45">
        <f>AVERAGE(C22:C24)</f>
        <v>3</v>
      </c>
      <c r="D26" s="45"/>
      <c r="E26" s="45">
        <f t="shared" ref="E26:I26" si="4">AVERAGE(E22:E24)</f>
        <v>1.6666666666666667</v>
      </c>
      <c r="F26" s="45"/>
      <c r="G26" s="45">
        <f t="shared" si="4"/>
        <v>5</v>
      </c>
      <c r="H26" s="45"/>
      <c r="I26" s="45">
        <f t="shared" si="4"/>
        <v>11.666666666666666</v>
      </c>
    </row>
    <row r="27" spans="1:10" x14ac:dyDescent="0.2">
      <c r="A27" s="7" t="s">
        <v>242</v>
      </c>
      <c r="C27" s="45">
        <f>STDEV(C22:C24)</f>
        <v>2</v>
      </c>
      <c r="D27" s="45"/>
      <c r="E27" s="45">
        <f t="shared" ref="E27:I27" si="5">STDEV(E22:E24)</f>
        <v>1.1547005383792515</v>
      </c>
      <c r="F27" s="45"/>
      <c r="G27" s="45">
        <f t="shared" si="5"/>
        <v>6.0827625302982193</v>
      </c>
      <c r="H27" s="45"/>
      <c r="I27" s="45">
        <f t="shared" si="5"/>
        <v>2.8867513459481304</v>
      </c>
    </row>
    <row r="29" spans="1:10" x14ac:dyDescent="0.2">
      <c r="B29" t="s">
        <v>248</v>
      </c>
      <c r="C29" s="1" t="s">
        <v>28</v>
      </c>
      <c r="D29" s="1" t="s">
        <v>135</v>
      </c>
      <c r="E29" s="1" t="s">
        <v>90</v>
      </c>
      <c r="F29" s="1" t="s">
        <v>135</v>
      </c>
      <c r="G29" s="1" t="s">
        <v>91</v>
      </c>
      <c r="H29" s="1" t="s">
        <v>135</v>
      </c>
      <c r="I29" s="1" t="s">
        <v>92</v>
      </c>
      <c r="J29" s="1" t="s">
        <v>135</v>
      </c>
    </row>
    <row r="30" spans="1:10" x14ac:dyDescent="0.2">
      <c r="A30" t="s">
        <v>192</v>
      </c>
      <c r="C30" s="1">
        <v>2</v>
      </c>
      <c r="D30" s="1" t="s">
        <v>162</v>
      </c>
      <c r="E30" s="1">
        <v>2</v>
      </c>
      <c r="F30" s="1" t="s">
        <v>162</v>
      </c>
      <c r="G30" s="1">
        <v>2</v>
      </c>
      <c r="H30" s="1" t="s">
        <v>152</v>
      </c>
      <c r="I30" s="1">
        <v>15</v>
      </c>
    </row>
    <row r="31" spans="1:10" x14ac:dyDescent="0.2">
      <c r="A31" t="s">
        <v>193</v>
      </c>
      <c r="C31" s="1">
        <v>1</v>
      </c>
      <c r="E31" s="1">
        <v>1</v>
      </c>
      <c r="G31" s="1">
        <v>1</v>
      </c>
      <c r="I31" s="1">
        <v>15</v>
      </c>
    </row>
    <row r="32" spans="1:10" x14ac:dyDescent="0.2">
      <c r="A32" t="s">
        <v>194</v>
      </c>
      <c r="C32" s="1">
        <v>3</v>
      </c>
      <c r="D32" s="1" t="s">
        <v>188</v>
      </c>
      <c r="E32" s="1">
        <v>3</v>
      </c>
      <c r="F32" s="1" t="s">
        <v>183</v>
      </c>
      <c r="G32" s="1">
        <v>3</v>
      </c>
      <c r="H32" s="1" t="s">
        <v>189</v>
      </c>
      <c r="I32" s="1">
        <v>15</v>
      </c>
      <c r="J32" s="1" t="s">
        <v>190</v>
      </c>
    </row>
    <row r="34" spans="1:9" x14ac:dyDescent="0.2">
      <c r="A34" s="7" t="s">
        <v>226</v>
      </c>
      <c r="C34" s="45">
        <f>AVERAGE(C30:C32)</f>
        <v>2</v>
      </c>
      <c r="D34" s="45"/>
      <c r="E34" s="45">
        <f t="shared" ref="E34:I34" si="6">AVERAGE(E30:E32)</f>
        <v>2</v>
      </c>
      <c r="F34" s="45"/>
      <c r="G34" s="45">
        <f t="shared" si="6"/>
        <v>2</v>
      </c>
      <c r="H34" s="45"/>
      <c r="I34" s="45">
        <f t="shared" si="6"/>
        <v>15</v>
      </c>
    </row>
    <row r="35" spans="1:9" x14ac:dyDescent="0.2">
      <c r="A35" s="7" t="s">
        <v>242</v>
      </c>
      <c r="C35" s="45">
        <f>STDEV(C30:C32)</f>
        <v>1</v>
      </c>
      <c r="D35" s="45"/>
      <c r="E35" s="45">
        <f t="shared" ref="E35:I35" si="7">STDEV(E30:E32)</f>
        <v>1</v>
      </c>
      <c r="F35" s="45"/>
      <c r="G35" s="45">
        <f t="shared" si="7"/>
        <v>1</v>
      </c>
      <c r="H35" s="45"/>
      <c r="I35" s="45">
        <f t="shared" si="7"/>
        <v>0</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59"/>
  <sheetViews>
    <sheetView workbookViewId="0">
      <selection activeCell="I3" sqref="I3"/>
    </sheetView>
  </sheetViews>
  <sheetFormatPr defaultRowHeight="12.75" x14ac:dyDescent="0.2"/>
  <cols>
    <col min="1" max="1" width="25" bestFit="1" customWidth="1"/>
    <col min="2" max="2" width="12.5703125" customWidth="1"/>
    <col min="3" max="3" width="14.28515625" customWidth="1"/>
    <col min="4" max="4" width="90.42578125" customWidth="1"/>
    <col min="5" max="5" width="7.140625" bestFit="1" customWidth="1"/>
    <col min="6" max="6" width="6.85546875" bestFit="1" customWidth="1"/>
    <col min="7" max="7" width="6.85546875" customWidth="1"/>
    <col min="8" max="8" width="12.5703125" bestFit="1" customWidth="1"/>
    <col min="9" max="9" width="77.85546875" customWidth="1"/>
  </cols>
  <sheetData>
    <row r="1" spans="1:9" x14ac:dyDescent="0.2">
      <c r="A1" t="s">
        <v>197</v>
      </c>
      <c r="B1" s="7" t="s">
        <v>304</v>
      </c>
      <c r="C1" t="s">
        <v>291</v>
      </c>
      <c r="D1" t="s">
        <v>286</v>
      </c>
      <c r="E1" t="s">
        <v>287</v>
      </c>
      <c r="F1" t="s">
        <v>288</v>
      </c>
      <c r="G1" s="7" t="s">
        <v>294</v>
      </c>
      <c r="H1" s="7" t="s">
        <v>295</v>
      </c>
    </row>
    <row r="2" spans="1:9" x14ac:dyDescent="0.2">
      <c r="A2" t="s">
        <v>289</v>
      </c>
    </row>
    <row r="4" spans="1:9" x14ac:dyDescent="0.2">
      <c r="A4" t="s">
        <v>290</v>
      </c>
    </row>
    <row r="6" spans="1:9" s="49" customFormat="1" x14ac:dyDescent="0.2">
      <c r="A6" s="49" t="s">
        <v>285</v>
      </c>
      <c r="B6" s="49">
        <v>1</v>
      </c>
      <c r="C6" s="55" t="s">
        <v>293</v>
      </c>
      <c r="D6" s="56" t="s">
        <v>292</v>
      </c>
      <c r="E6" s="49">
        <v>1</v>
      </c>
      <c r="F6" s="49">
        <v>3</v>
      </c>
      <c r="G6" s="49">
        <v>2</v>
      </c>
      <c r="H6" s="49">
        <v>41</v>
      </c>
      <c r="I6" s="50" t="s">
        <v>308</v>
      </c>
    </row>
    <row r="7" spans="1:9" s="49" customFormat="1" x14ac:dyDescent="0.2">
      <c r="B7" s="49">
        <v>2</v>
      </c>
      <c r="C7" s="50" t="s">
        <v>293</v>
      </c>
      <c r="D7" s="56" t="s">
        <v>296</v>
      </c>
      <c r="E7" s="49">
        <v>1</v>
      </c>
      <c r="F7" s="49">
        <v>2</v>
      </c>
      <c r="G7" s="49">
        <v>2</v>
      </c>
      <c r="H7" s="49">
        <v>136</v>
      </c>
      <c r="I7" s="50" t="s">
        <v>302</v>
      </c>
    </row>
    <row r="8" spans="1:9" s="49" customFormat="1" ht="15" customHeight="1" x14ac:dyDescent="0.2">
      <c r="B8" s="49">
        <v>3</v>
      </c>
      <c r="C8" s="50" t="s">
        <v>293</v>
      </c>
      <c r="D8" s="51" t="s">
        <v>303</v>
      </c>
      <c r="E8" s="49">
        <v>6</v>
      </c>
      <c r="F8" s="49">
        <v>12</v>
      </c>
      <c r="G8" s="49">
        <v>2</v>
      </c>
      <c r="H8" s="49">
        <v>292</v>
      </c>
      <c r="I8" s="50" t="s">
        <v>309</v>
      </c>
    </row>
    <row r="9" spans="1:9" s="49" customFormat="1" x14ac:dyDescent="0.2">
      <c r="B9" s="49">
        <v>4</v>
      </c>
      <c r="C9" s="50" t="s">
        <v>293</v>
      </c>
      <c r="D9" s="51" t="s">
        <v>305</v>
      </c>
      <c r="E9" s="49">
        <v>5</v>
      </c>
      <c r="F9" s="49">
        <v>9</v>
      </c>
      <c r="G9" s="49">
        <v>2</v>
      </c>
      <c r="H9" s="49">
        <v>292</v>
      </c>
      <c r="I9" s="50" t="s">
        <v>311</v>
      </c>
    </row>
    <row r="10" spans="1:9" s="49" customFormat="1" x14ac:dyDescent="0.2">
      <c r="B10" s="49">
        <v>6</v>
      </c>
      <c r="C10" s="50" t="s">
        <v>293</v>
      </c>
      <c r="D10" s="51" t="s">
        <v>306</v>
      </c>
      <c r="E10" s="49">
        <v>4</v>
      </c>
      <c r="F10" s="49">
        <v>5</v>
      </c>
      <c r="G10" s="49">
        <v>2</v>
      </c>
      <c r="H10" s="49">
        <v>222</v>
      </c>
      <c r="I10" s="50" t="s">
        <v>310</v>
      </c>
    </row>
    <row r="11" spans="1:9" s="49" customFormat="1" x14ac:dyDescent="0.2">
      <c r="B11" s="49">
        <v>7</v>
      </c>
      <c r="C11" s="50" t="s">
        <v>293</v>
      </c>
      <c r="D11" s="51" t="s">
        <v>307</v>
      </c>
      <c r="E11" s="49">
        <v>1</v>
      </c>
      <c r="F11" s="49">
        <v>2</v>
      </c>
      <c r="G11" s="49">
        <v>2</v>
      </c>
      <c r="H11" s="49">
        <v>41</v>
      </c>
      <c r="I11" s="50" t="s">
        <v>308</v>
      </c>
    </row>
    <row r="12" spans="1:9" x14ac:dyDescent="0.2">
      <c r="B12">
        <v>10</v>
      </c>
      <c r="C12" s="46" t="s">
        <v>298</v>
      </c>
      <c r="D12" s="47" t="s">
        <v>297</v>
      </c>
      <c r="E12" s="48">
        <v>1</v>
      </c>
      <c r="F12" s="48">
        <v>2</v>
      </c>
      <c r="G12" s="48">
        <v>2</v>
      </c>
      <c r="H12" s="48">
        <v>36</v>
      </c>
    </row>
    <row r="13" spans="1:9" x14ac:dyDescent="0.2">
      <c r="B13">
        <v>5</v>
      </c>
      <c r="C13" s="46" t="s">
        <v>298</v>
      </c>
      <c r="D13" s="47" t="s">
        <v>299</v>
      </c>
      <c r="E13" s="48">
        <v>1</v>
      </c>
      <c r="F13" s="48">
        <v>2</v>
      </c>
      <c r="G13" s="48">
        <v>2</v>
      </c>
      <c r="H13" s="48">
        <v>118</v>
      </c>
    </row>
    <row r="14" spans="1:9" x14ac:dyDescent="0.2">
      <c r="B14">
        <v>9</v>
      </c>
      <c r="C14" s="46" t="s">
        <v>298</v>
      </c>
      <c r="D14" s="47" t="s">
        <v>300</v>
      </c>
      <c r="E14" s="48">
        <v>2</v>
      </c>
      <c r="F14" s="48">
        <v>5</v>
      </c>
      <c r="G14" s="48">
        <v>2</v>
      </c>
      <c r="H14" s="48">
        <v>127</v>
      </c>
    </row>
    <row r="15" spans="1:9" x14ac:dyDescent="0.2">
      <c r="B15">
        <v>8</v>
      </c>
      <c r="C15" s="46" t="s">
        <v>298</v>
      </c>
      <c r="D15" s="47" t="s">
        <v>301</v>
      </c>
      <c r="E15" s="48">
        <v>1</v>
      </c>
      <c r="F15" s="48">
        <v>2</v>
      </c>
      <c r="G15" s="48">
        <v>2</v>
      </c>
      <c r="H15" s="48">
        <v>126</v>
      </c>
    </row>
    <row r="17" spans="1:9" x14ac:dyDescent="0.2">
      <c r="A17" t="s">
        <v>248</v>
      </c>
      <c r="B17">
        <v>10</v>
      </c>
      <c r="C17" s="46" t="s">
        <v>298</v>
      </c>
      <c r="D17" s="47" t="s">
        <v>312</v>
      </c>
      <c r="E17" s="48">
        <v>5</v>
      </c>
      <c r="F17" s="48">
        <v>4</v>
      </c>
      <c r="G17" s="48">
        <v>1</v>
      </c>
      <c r="H17" s="48">
        <v>300</v>
      </c>
      <c r="I17" s="7" t="s">
        <v>367</v>
      </c>
    </row>
    <row r="18" spans="1:9" x14ac:dyDescent="0.2">
      <c r="B18">
        <v>16</v>
      </c>
      <c r="C18" s="46" t="s">
        <v>298</v>
      </c>
      <c r="D18" s="47" t="s">
        <v>313</v>
      </c>
      <c r="E18" s="48">
        <v>4</v>
      </c>
      <c r="F18" s="48">
        <v>3</v>
      </c>
      <c r="G18" s="48">
        <v>1</v>
      </c>
      <c r="H18" s="48">
        <v>253</v>
      </c>
      <c r="I18" s="7" t="s">
        <v>368</v>
      </c>
    </row>
    <row r="19" spans="1:9" x14ac:dyDescent="0.2">
      <c r="B19">
        <v>17</v>
      </c>
      <c r="C19" s="46" t="s">
        <v>298</v>
      </c>
      <c r="D19" s="47" t="s">
        <v>314</v>
      </c>
      <c r="E19" s="48">
        <v>5</v>
      </c>
      <c r="F19" s="48">
        <v>1</v>
      </c>
      <c r="G19" s="48">
        <v>1</v>
      </c>
      <c r="H19" s="48">
        <v>264</v>
      </c>
      <c r="I19" s="7" t="s">
        <v>393</v>
      </c>
    </row>
    <row r="20" spans="1:9" x14ac:dyDescent="0.2">
      <c r="B20">
        <v>19</v>
      </c>
      <c r="C20" s="46" t="s">
        <v>298</v>
      </c>
      <c r="D20" s="47" t="s">
        <v>315</v>
      </c>
      <c r="E20" s="48">
        <v>6</v>
      </c>
      <c r="F20" s="48">
        <v>2</v>
      </c>
      <c r="G20" s="48">
        <v>1</v>
      </c>
      <c r="H20" s="48">
        <v>285</v>
      </c>
      <c r="I20" s="7" t="s">
        <v>394</v>
      </c>
    </row>
    <row r="21" spans="1:9" x14ac:dyDescent="0.2">
      <c r="B21">
        <v>24</v>
      </c>
      <c r="C21" s="46" t="s">
        <v>298</v>
      </c>
      <c r="D21" s="47" t="s">
        <v>316</v>
      </c>
      <c r="E21" s="48">
        <v>2</v>
      </c>
      <c r="F21" s="48">
        <v>2</v>
      </c>
      <c r="G21" s="48">
        <v>1</v>
      </c>
      <c r="H21" s="48">
        <v>144</v>
      </c>
      <c r="I21" s="7" t="s">
        <v>369</v>
      </c>
    </row>
    <row r="22" spans="1:9" x14ac:dyDescent="0.2">
      <c r="B22">
        <v>29</v>
      </c>
      <c r="C22" s="46" t="s">
        <v>298</v>
      </c>
      <c r="D22" s="47" t="s">
        <v>317</v>
      </c>
      <c r="E22" s="48">
        <v>4</v>
      </c>
      <c r="F22" s="48">
        <v>3</v>
      </c>
      <c r="G22" s="48">
        <v>1</v>
      </c>
      <c r="H22" s="48">
        <v>297</v>
      </c>
      <c r="I22" s="7" t="s">
        <v>370</v>
      </c>
    </row>
    <row r="23" spans="1:9" s="49" customFormat="1" x14ac:dyDescent="0.2">
      <c r="B23" s="49">
        <v>1</v>
      </c>
      <c r="C23" s="50" t="s">
        <v>293</v>
      </c>
      <c r="D23" s="51" t="s">
        <v>318</v>
      </c>
      <c r="E23" s="49">
        <v>6</v>
      </c>
      <c r="F23" s="49">
        <v>3</v>
      </c>
      <c r="G23" s="49">
        <v>1</v>
      </c>
      <c r="H23" s="49">
        <v>300</v>
      </c>
      <c r="I23" s="50" t="s">
        <v>371</v>
      </c>
    </row>
    <row r="24" spans="1:9" s="49" customFormat="1" x14ac:dyDescent="0.2">
      <c r="B24" s="49">
        <v>2</v>
      </c>
      <c r="C24" s="50" t="s">
        <v>293</v>
      </c>
      <c r="D24" s="51" t="s">
        <v>319</v>
      </c>
      <c r="E24" s="49">
        <v>4</v>
      </c>
      <c r="F24" s="49">
        <v>4</v>
      </c>
      <c r="G24" s="49">
        <v>1</v>
      </c>
      <c r="H24" s="49">
        <v>289</v>
      </c>
      <c r="I24" s="50" t="s">
        <v>372</v>
      </c>
    </row>
    <row r="25" spans="1:9" s="49" customFormat="1" x14ac:dyDescent="0.2">
      <c r="B25" s="49">
        <v>3</v>
      </c>
      <c r="C25" s="50" t="s">
        <v>293</v>
      </c>
      <c r="D25" s="51" t="s">
        <v>320</v>
      </c>
      <c r="E25" s="49">
        <v>5</v>
      </c>
      <c r="F25" s="49">
        <v>2</v>
      </c>
      <c r="G25" s="49">
        <v>1</v>
      </c>
      <c r="H25" s="49">
        <v>285</v>
      </c>
      <c r="I25" s="50" t="s">
        <v>373</v>
      </c>
    </row>
    <row r="26" spans="1:9" s="49" customFormat="1" x14ac:dyDescent="0.2">
      <c r="B26" s="49">
        <v>4</v>
      </c>
      <c r="C26" s="50" t="s">
        <v>293</v>
      </c>
      <c r="D26" s="51" t="s">
        <v>321</v>
      </c>
      <c r="E26" s="49">
        <v>3</v>
      </c>
      <c r="F26" s="49">
        <v>2</v>
      </c>
      <c r="G26" s="49">
        <v>1</v>
      </c>
      <c r="H26" s="49">
        <v>290</v>
      </c>
      <c r="I26" s="50" t="s">
        <v>374</v>
      </c>
    </row>
    <row r="27" spans="1:9" s="49" customFormat="1" x14ac:dyDescent="0.2">
      <c r="B27" s="49">
        <v>5</v>
      </c>
      <c r="C27" s="50" t="s">
        <v>293</v>
      </c>
      <c r="D27" s="51" t="s">
        <v>322</v>
      </c>
      <c r="E27" s="49">
        <v>5</v>
      </c>
      <c r="F27" s="49">
        <v>1</v>
      </c>
      <c r="G27" s="49">
        <v>1</v>
      </c>
      <c r="H27" s="49">
        <v>270</v>
      </c>
      <c r="I27" s="50" t="s">
        <v>375</v>
      </c>
    </row>
    <row r="28" spans="1:9" s="52" customFormat="1" x14ac:dyDescent="0.2">
      <c r="B28" s="52">
        <v>6</v>
      </c>
      <c r="C28" s="53" t="s">
        <v>293</v>
      </c>
      <c r="D28" s="54" t="s">
        <v>323</v>
      </c>
      <c r="E28" s="52">
        <v>5</v>
      </c>
      <c r="F28" s="52">
        <v>4</v>
      </c>
      <c r="G28" s="52">
        <v>1</v>
      </c>
      <c r="H28" s="52">
        <v>299</v>
      </c>
      <c r="I28" s="53" t="s">
        <v>376</v>
      </c>
    </row>
    <row r="29" spans="1:9" s="49" customFormat="1" ht="12" customHeight="1" x14ac:dyDescent="0.2">
      <c r="B29" s="49">
        <v>7</v>
      </c>
      <c r="C29" s="50" t="s">
        <v>293</v>
      </c>
      <c r="D29" s="51" t="s">
        <v>324</v>
      </c>
      <c r="E29" s="49">
        <v>2</v>
      </c>
      <c r="F29" s="49">
        <v>2</v>
      </c>
      <c r="G29" s="49">
        <v>1</v>
      </c>
      <c r="H29" s="49">
        <v>168</v>
      </c>
      <c r="I29" s="50" t="s">
        <v>377</v>
      </c>
    </row>
    <row r="30" spans="1:9" s="52" customFormat="1" x14ac:dyDescent="0.2">
      <c r="B30" s="52">
        <v>8</v>
      </c>
      <c r="C30" s="53" t="s">
        <v>293</v>
      </c>
      <c r="D30" s="54" t="s">
        <v>325</v>
      </c>
      <c r="E30" s="52">
        <v>6</v>
      </c>
      <c r="F30" s="52">
        <v>5</v>
      </c>
      <c r="G30" s="52">
        <v>1</v>
      </c>
      <c r="H30" s="52">
        <v>300</v>
      </c>
      <c r="I30" s="53" t="s">
        <v>378</v>
      </c>
    </row>
    <row r="31" spans="1:9" s="52" customFormat="1" x14ac:dyDescent="0.2">
      <c r="B31" s="52">
        <v>9</v>
      </c>
      <c r="C31" s="53" t="s">
        <v>293</v>
      </c>
      <c r="D31" s="54" t="s">
        <v>326</v>
      </c>
      <c r="E31" s="52">
        <v>2</v>
      </c>
      <c r="F31" s="52">
        <v>2</v>
      </c>
      <c r="G31" s="52">
        <v>1</v>
      </c>
      <c r="H31" s="52">
        <v>177</v>
      </c>
      <c r="I31" s="53" t="s">
        <v>379</v>
      </c>
    </row>
    <row r="32" spans="1:9" s="49" customFormat="1" x14ac:dyDescent="0.2">
      <c r="B32" s="49">
        <v>11</v>
      </c>
      <c r="C32" s="50" t="s">
        <v>293</v>
      </c>
      <c r="D32" s="51" t="s">
        <v>327</v>
      </c>
      <c r="E32" s="49">
        <v>4</v>
      </c>
      <c r="F32" s="49">
        <v>1</v>
      </c>
      <c r="G32" s="49">
        <v>1</v>
      </c>
      <c r="H32" s="49">
        <v>286</v>
      </c>
      <c r="I32" s="50" t="s">
        <v>380</v>
      </c>
    </row>
    <row r="33" spans="2:9" s="52" customFormat="1" x14ac:dyDescent="0.2">
      <c r="B33" s="52">
        <v>12</v>
      </c>
      <c r="C33" s="53" t="s">
        <v>293</v>
      </c>
      <c r="D33" s="54" t="s">
        <v>328</v>
      </c>
      <c r="E33" s="52">
        <v>4</v>
      </c>
      <c r="F33" s="52">
        <v>1</v>
      </c>
      <c r="G33" s="52">
        <v>1</v>
      </c>
      <c r="H33" s="52">
        <v>286</v>
      </c>
      <c r="I33" s="53" t="s">
        <v>381</v>
      </c>
    </row>
    <row r="34" spans="2:9" s="52" customFormat="1" x14ac:dyDescent="0.2">
      <c r="B34" s="52">
        <v>13</v>
      </c>
      <c r="C34" s="53" t="s">
        <v>293</v>
      </c>
      <c r="D34" s="54" t="s">
        <v>329</v>
      </c>
      <c r="E34" s="52">
        <v>5</v>
      </c>
      <c r="F34" s="52">
        <v>4</v>
      </c>
      <c r="G34" s="52">
        <v>1</v>
      </c>
      <c r="H34" s="52">
        <v>298</v>
      </c>
      <c r="I34" s="53" t="s">
        <v>382</v>
      </c>
    </row>
    <row r="35" spans="2:9" s="52" customFormat="1" x14ac:dyDescent="0.2">
      <c r="B35" s="52">
        <v>14</v>
      </c>
      <c r="C35" s="53" t="s">
        <v>293</v>
      </c>
      <c r="D35" s="54" t="s">
        <v>330</v>
      </c>
      <c r="E35" s="52">
        <v>5</v>
      </c>
      <c r="F35" s="52">
        <v>4</v>
      </c>
      <c r="G35" s="52">
        <v>1</v>
      </c>
      <c r="H35" s="52">
        <v>298</v>
      </c>
      <c r="I35" s="53" t="s">
        <v>383</v>
      </c>
    </row>
    <row r="36" spans="2:9" s="52" customFormat="1" x14ac:dyDescent="0.2">
      <c r="B36" s="52">
        <v>15</v>
      </c>
      <c r="C36" s="53" t="s">
        <v>293</v>
      </c>
      <c r="D36" s="54" t="s">
        <v>331</v>
      </c>
      <c r="E36" s="52">
        <v>5</v>
      </c>
      <c r="F36" s="52">
        <v>4</v>
      </c>
      <c r="G36" s="52">
        <v>1</v>
      </c>
      <c r="H36" s="52">
        <v>298</v>
      </c>
      <c r="I36" s="53" t="s">
        <v>382</v>
      </c>
    </row>
    <row r="37" spans="2:9" s="52" customFormat="1" x14ac:dyDescent="0.2">
      <c r="B37" s="52">
        <v>18</v>
      </c>
      <c r="C37" s="53" t="s">
        <v>293</v>
      </c>
      <c r="D37" s="54" t="s">
        <v>332</v>
      </c>
      <c r="E37" s="52">
        <v>4</v>
      </c>
      <c r="F37" s="52">
        <v>1</v>
      </c>
      <c r="G37" s="52">
        <v>1</v>
      </c>
      <c r="H37" s="52">
        <v>286</v>
      </c>
      <c r="I37" s="53" t="s">
        <v>384</v>
      </c>
    </row>
    <row r="38" spans="2:9" s="52" customFormat="1" x14ac:dyDescent="0.2">
      <c r="B38" s="52">
        <v>20</v>
      </c>
      <c r="C38" s="53" t="s">
        <v>293</v>
      </c>
      <c r="D38" s="54" t="s">
        <v>333</v>
      </c>
      <c r="E38" s="52">
        <v>4</v>
      </c>
      <c r="F38" s="52">
        <v>1</v>
      </c>
      <c r="G38" s="52">
        <v>1</v>
      </c>
      <c r="H38" s="52">
        <v>286</v>
      </c>
      <c r="I38" s="53" t="s">
        <v>385</v>
      </c>
    </row>
    <row r="39" spans="2:9" s="52" customFormat="1" x14ac:dyDescent="0.2">
      <c r="B39" s="52">
        <v>21</v>
      </c>
      <c r="C39" s="53" t="s">
        <v>293</v>
      </c>
      <c r="D39" s="54" t="s">
        <v>334</v>
      </c>
      <c r="E39" s="52">
        <v>4</v>
      </c>
      <c r="F39" s="52">
        <v>1</v>
      </c>
      <c r="G39" s="52">
        <v>1</v>
      </c>
      <c r="H39" s="52">
        <v>286</v>
      </c>
      <c r="I39" s="53" t="s">
        <v>386</v>
      </c>
    </row>
    <row r="40" spans="2:9" s="52" customFormat="1" x14ac:dyDescent="0.2">
      <c r="B40" s="52">
        <v>22</v>
      </c>
      <c r="C40" s="53" t="s">
        <v>293</v>
      </c>
      <c r="D40" s="54" t="s">
        <v>335</v>
      </c>
      <c r="E40" s="52">
        <v>5</v>
      </c>
      <c r="F40" s="52">
        <v>4</v>
      </c>
      <c r="G40" s="52">
        <v>1</v>
      </c>
      <c r="H40" s="52">
        <v>298</v>
      </c>
      <c r="I40" s="53" t="s">
        <v>382</v>
      </c>
    </row>
    <row r="41" spans="2:9" s="49" customFormat="1" x14ac:dyDescent="0.2">
      <c r="B41" s="49">
        <v>23</v>
      </c>
      <c r="C41" s="50" t="s">
        <v>293</v>
      </c>
      <c r="D41" s="51" t="s">
        <v>336</v>
      </c>
      <c r="E41" s="49">
        <v>5</v>
      </c>
      <c r="F41" s="49">
        <v>1</v>
      </c>
      <c r="G41" s="49">
        <v>1</v>
      </c>
      <c r="H41" s="49">
        <v>289</v>
      </c>
      <c r="I41" s="50" t="s">
        <v>392</v>
      </c>
    </row>
    <row r="42" spans="2:9" s="49" customFormat="1" x14ac:dyDescent="0.2">
      <c r="B42" s="49">
        <v>25</v>
      </c>
      <c r="C42" s="50" t="s">
        <v>293</v>
      </c>
      <c r="D42" s="51" t="s">
        <v>337</v>
      </c>
      <c r="E42" s="49">
        <v>6</v>
      </c>
      <c r="F42" s="49">
        <v>2</v>
      </c>
      <c r="G42" s="49">
        <v>1</v>
      </c>
      <c r="H42" s="49">
        <v>278</v>
      </c>
      <c r="I42" s="50" t="s">
        <v>387</v>
      </c>
    </row>
    <row r="43" spans="2:9" s="52" customFormat="1" x14ac:dyDescent="0.2">
      <c r="B43" s="52">
        <v>26</v>
      </c>
      <c r="C43" s="53" t="s">
        <v>293</v>
      </c>
      <c r="D43" s="54" t="s">
        <v>338</v>
      </c>
      <c r="E43" s="52">
        <v>4</v>
      </c>
      <c r="F43" s="52">
        <v>1</v>
      </c>
      <c r="G43" s="52">
        <v>1</v>
      </c>
      <c r="H43" s="52">
        <v>286</v>
      </c>
      <c r="I43" s="53" t="s">
        <v>388</v>
      </c>
    </row>
    <row r="44" spans="2:9" s="52" customFormat="1" x14ac:dyDescent="0.2">
      <c r="B44" s="52">
        <v>27</v>
      </c>
      <c r="C44" s="53" t="s">
        <v>293</v>
      </c>
      <c r="D44" s="54" t="s">
        <v>339</v>
      </c>
      <c r="E44" s="52">
        <v>2</v>
      </c>
      <c r="F44" s="52">
        <v>2</v>
      </c>
      <c r="G44" s="52">
        <v>1</v>
      </c>
      <c r="H44" s="52">
        <v>177</v>
      </c>
      <c r="I44" s="53" t="s">
        <v>379</v>
      </c>
    </row>
    <row r="45" spans="2:9" s="52" customFormat="1" x14ac:dyDescent="0.2">
      <c r="B45" s="52">
        <v>28</v>
      </c>
      <c r="C45" s="53" t="s">
        <v>293</v>
      </c>
      <c r="D45" s="54" t="s">
        <v>340</v>
      </c>
      <c r="E45" s="52">
        <v>4</v>
      </c>
      <c r="F45" s="52">
        <v>1</v>
      </c>
      <c r="G45" s="52">
        <v>1</v>
      </c>
      <c r="H45" s="52">
        <v>286</v>
      </c>
      <c r="I45" s="53" t="s">
        <v>389</v>
      </c>
    </row>
    <row r="46" spans="2:9" s="49" customFormat="1" x14ac:dyDescent="0.2">
      <c r="B46" s="49">
        <v>30</v>
      </c>
      <c r="C46" s="50" t="s">
        <v>293</v>
      </c>
      <c r="D46" s="51" t="s">
        <v>341</v>
      </c>
      <c r="E46" s="49">
        <v>5</v>
      </c>
      <c r="F46" s="49">
        <v>3</v>
      </c>
      <c r="G46" s="49">
        <v>1</v>
      </c>
      <c r="H46" s="49">
        <v>272</v>
      </c>
      <c r="I46" s="50" t="s">
        <v>390</v>
      </c>
    </row>
    <row r="47" spans="2:9" s="52" customFormat="1" x14ac:dyDescent="0.2">
      <c r="B47" s="52">
        <v>31</v>
      </c>
      <c r="C47" s="53" t="s">
        <v>293</v>
      </c>
      <c r="D47" s="54" t="s">
        <v>342</v>
      </c>
      <c r="E47" s="52">
        <v>5</v>
      </c>
      <c r="F47" s="52">
        <v>3</v>
      </c>
      <c r="G47" s="52">
        <v>1</v>
      </c>
      <c r="H47" s="52">
        <v>298</v>
      </c>
      <c r="I47" s="53" t="s">
        <v>391</v>
      </c>
    </row>
    <row r="48" spans="2:9" s="52" customFormat="1" x14ac:dyDescent="0.2">
      <c r="B48" s="52">
        <v>32</v>
      </c>
      <c r="C48" s="53" t="s">
        <v>293</v>
      </c>
      <c r="D48" s="54" t="s">
        <v>343</v>
      </c>
      <c r="E48" s="52">
        <v>4</v>
      </c>
      <c r="F48" s="52">
        <v>3</v>
      </c>
      <c r="G48" s="52">
        <v>1</v>
      </c>
      <c r="H48" s="52">
        <v>253</v>
      </c>
      <c r="I48" s="53" t="s">
        <v>344</v>
      </c>
    </row>
    <row r="49" spans="2:9" s="52" customFormat="1" x14ac:dyDescent="0.2">
      <c r="B49" s="52">
        <v>33</v>
      </c>
      <c r="C49" s="53" t="s">
        <v>293</v>
      </c>
      <c r="D49" s="54" t="s">
        <v>345</v>
      </c>
      <c r="E49" s="52">
        <v>5</v>
      </c>
      <c r="F49" s="52">
        <v>4</v>
      </c>
      <c r="G49" s="52">
        <v>1</v>
      </c>
      <c r="H49" s="52">
        <v>298</v>
      </c>
      <c r="I49" s="53" t="s">
        <v>346</v>
      </c>
    </row>
    <row r="50" spans="2:9" s="52" customFormat="1" x14ac:dyDescent="0.2">
      <c r="B50" s="52">
        <v>34</v>
      </c>
      <c r="C50" s="53" t="s">
        <v>293</v>
      </c>
      <c r="D50" s="54" t="s">
        <v>347</v>
      </c>
      <c r="E50" s="52">
        <v>6</v>
      </c>
      <c r="F50" s="52">
        <v>2</v>
      </c>
      <c r="G50" s="52">
        <v>1</v>
      </c>
      <c r="H50" s="52">
        <v>274</v>
      </c>
      <c r="I50" s="53" t="s">
        <v>348</v>
      </c>
    </row>
    <row r="51" spans="2:9" s="52" customFormat="1" x14ac:dyDescent="0.2">
      <c r="B51" s="52">
        <v>35</v>
      </c>
      <c r="C51" s="53" t="s">
        <v>293</v>
      </c>
      <c r="D51" s="54" t="s">
        <v>349</v>
      </c>
      <c r="E51" s="52">
        <v>5</v>
      </c>
      <c r="F51" s="52">
        <v>4</v>
      </c>
      <c r="G51" s="52">
        <v>1</v>
      </c>
      <c r="H51" s="52">
        <v>298</v>
      </c>
      <c r="I51" s="53" t="s">
        <v>350</v>
      </c>
    </row>
    <row r="52" spans="2:9" s="52" customFormat="1" x14ac:dyDescent="0.2">
      <c r="B52" s="52">
        <v>36</v>
      </c>
      <c r="C52" s="53" t="s">
        <v>293</v>
      </c>
      <c r="D52" s="54" t="s">
        <v>351</v>
      </c>
      <c r="E52" s="52">
        <v>2</v>
      </c>
      <c r="F52" s="52">
        <v>2</v>
      </c>
      <c r="G52" s="52">
        <v>1</v>
      </c>
      <c r="H52" s="52">
        <v>168</v>
      </c>
      <c r="I52" s="53" t="s">
        <v>352</v>
      </c>
    </row>
    <row r="53" spans="2:9" s="52" customFormat="1" x14ac:dyDescent="0.2">
      <c r="B53" s="52">
        <v>37</v>
      </c>
      <c r="C53" s="53" t="s">
        <v>293</v>
      </c>
      <c r="D53" s="54" t="s">
        <v>353</v>
      </c>
      <c r="E53" s="52">
        <v>5</v>
      </c>
      <c r="F53" s="52">
        <v>1</v>
      </c>
      <c r="G53" s="52">
        <v>1</v>
      </c>
      <c r="H53" s="52">
        <v>287</v>
      </c>
      <c r="I53" s="53" t="s">
        <v>354</v>
      </c>
    </row>
    <row r="54" spans="2:9" s="52" customFormat="1" x14ac:dyDescent="0.2">
      <c r="B54" s="52">
        <v>38</v>
      </c>
      <c r="C54" s="53" t="s">
        <v>293</v>
      </c>
      <c r="D54" s="54" t="s">
        <v>355</v>
      </c>
      <c r="E54" s="52">
        <v>5</v>
      </c>
      <c r="F54" s="52">
        <v>3</v>
      </c>
      <c r="G54" s="52">
        <v>1</v>
      </c>
      <c r="H54" s="52">
        <v>299</v>
      </c>
      <c r="I54" s="53" t="s">
        <v>356</v>
      </c>
    </row>
    <row r="55" spans="2:9" s="52" customFormat="1" x14ac:dyDescent="0.2">
      <c r="B55" s="52">
        <v>39</v>
      </c>
      <c r="C55" s="53" t="s">
        <v>293</v>
      </c>
      <c r="D55" s="54" t="s">
        <v>357</v>
      </c>
      <c r="E55" s="52">
        <v>5</v>
      </c>
      <c r="F55" s="52">
        <v>3</v>
      </c>
      <c r="G55" s="52">
        <v>1</v>
      </c>
      <c r="H55" s="52">
        <v>299</v>
      </c>
      <c r="I55" s="53" t="s">
        <v>358</v>
      </c>
    </row>
    <row r="56" spans="2:9" s="52" customFormat="1" x14ac:dyDescent="0.2">
      <c r="B56" s="52">
        <v>40</v>
      </c>
      <c r="C56" s="53" t="s">
        <v>293</v>
      </c>
      <c r="D56" s="54" t="s">
        <v>359</v>
      </c>
      <c r="E56" s="52">
        <v>5</v>
      </c>
      <c r="F56" s="52">
        <v>1</v>
      </c>
      <c r="G56" s="52">
        <v>1</v>
      </c>
      <c r="H56" s="52">
        <v>287</v>
      </c>
      <c r="I56" s="53" t="s">
        <v>360</v>
      </c>
    </row>
    <row r="57" spans="2:9" s="52" customFormat="1" x14ac:dyDescent="0.2">
      <c r="B57" s="52">
        <v>41</v>
      </c>
      <c r="C57" s="53" t="s">
        <v>293</v>
      </c>
      <c r="D57" s="54" t="s">
        <v>361</v>
      </c>
      <c r="E57" s="52">
        <v>5</v>
      </c>
      <c r="F57" s="52">
        <v>1</v>
      </c>
      <c r="G57" s="52">
        <v>1</v>
      </c>
      <c r="H57" s="52">
        <v>243</v>
      </c>
      <c r="I57" s="53" t="s">
        <v>362</v>
      </c>
    </row>
    <row r="58" spans="2:9" s="52" customFormat="1" x14ac:dyDescent="0.2">
      <c r="B58" s="52">
        <v>42</v>
      </c>
      <c r="C58" s="53" t="s">
        <v>293</v>
      </c>
      <c r="D58" s="54" t="s">
        <v>363</v>
      </c>
      <c r="E58" s="52">
        <v>4</v>
      </c>
      <c r="F58" s="52">
        <v>3</v>
      </c>
      <c r="G58" s="52">
        <v>1</v>
      </c>
      <c r="H58" s="52">
        <v>253</v>
      </c>
      <c r="I58" s="53" t="s">
        <v>364</v>
      </c>
    </row>
    <row r="59" spans="2:9" s="52" customFormat="1" x14ac:dyDescent="0.2">
      <c r="B59" s="52">
        <v>43</v>
      </c>
      <c r="C59" s="53" t="s">
        <v>293</v>
      </c>
      <c r="D59" s="54" t="s">
        <v>365</v>
      </c>
      <c r="E59" s="52">
        <v>2</v>
      </c>
      <c r="F59" s="52">
        <v>2</v>
      </c>
      <c r="G59" s="52">
        <v>1</v>
      </c>
      <c r="H59" s="52">
        <v>144</v>
      </c>
      <c r="I59" s="53" t="s">
        <v>366</v>
      </c>
    </row>
  </sheetData>
  <hyperlinks>
    <hyperlink ref="D6" r:id="rId1" xr:uid="{00000000-0004-0000-0C00-000000000000}"/>
    <hyperlink ref="D7" r:id="rId2" xr:uid="{00000000-0004-0000-0C00-000001000000}"/>
    <hyperlink ref="D12" r:id="rId3" xr:uid="{00000000-0004-0000-0C00-000002000000}"/>
    <hyperlink ref="D13" r:id="rId4" xr:uid="{00000000-0004-0000-0C00-000003000000}"/>
    <hyperlink ref="D14" r:id="rId5" xr:uid="{00000000-0004-0000-0C00-000004000000}"/>
    <hyperlink ref="D15" r:id="rId6" xr:uid="{00000000-0004-0000-0C00-000005000000}"/>
    <hyperlink ref="D8" r:id="rId7" xr:uid="{00000000-0004-0000-0C00-000006000000}"/>
    <hyperlink ref="D9" r:id="rId8" xr:uid="{00000000-0004-0000-0C00-000007000000}"/>
    <hyperlink ref="D10" r:id="rId9" xr:uid="{00000000-0004-0000-0C00-000008000000}"/>
    <hyperlink ref="D11" r:id="rId10" xr:uid="{00000000-0004-0000-0C00-000009000000}"/>
    <hyperlink ref="D17" r:id="rId11" xr:uid="{00000000-0004-0000-0C00-00000A000000}"/>
    <hyperlink ref="D18" r:id="rId12" xr:uid="{00000000-0004-0000-0C00-00000B000000}"/>
    <hyperlink ref="D19" r:id="rId13" xr:uid="{00000000-0004-0000-0C00-00000C000000}"/>
    <hyperlink ref="D20" r:id="rId14" xr:uid="{00000000-0004-0000-0C00-00000D000000}"/>
    <hyperlink ref="D21" r:id="rId15" xr:uid="{00000000-0004-0000-0C00-00000E000000}"/>
    <hyperlink ref="D22" r:id="rId16" xr:uid="{00000000-0004-0000-0C00-00000F000000}"/>
    <hyperlink ref="D23" r:id="rId17" xr:uid="{00000000-0004-0000-0C00-000010000000}"/>
    <hyperlink ref="D24" r:id="rId18" xr:uid="{00000000-0004-0000-0C00-000011000000}"/>
    <hyperlink ref="D25" r:id="rId19" xr:uid="{00000000-0004-0000-0C00-000012000000}"/>
    <hyperlink ref="D26" r:id="rId20" xr:uid="{00000000-0004-0000-0C00-000013000000}"/>
    <hyperlink ref="D27" r:id="rId21" xr:uid="{00000000-0004-0000-0C00-000014000000}"/>
    <hyperlink ref="D28" r:id="rId22" xr:uid="{00000000-0004-0000-0C00-000015000000}"/>
    <hyperlink ref="D29" r:id="rId23" xr:uid="{00000000-0004-0000-0C00-000016000000}"/>
    <hyperlink ref="D30" r:id="rId24" xr:uid="{00000000-0004-0000-0C00-000017000000}"/>
    <hyperlink ref="D31" r:id="rId25" xr:uid="{00000000-0004-0000-0C00-000018000000}"/>
    <hyperlink ref="D32" r:id="rId26" xr:uid="{00000000-0004-0000-0C00-000019000000}"/>
    <hyperlink ref="D33" r:id="rId27" xr:uid="{00000000-0004-0000-0C00-00001A000000}"/>
    <hyperlink ref="D34" r:id="rId28" xr:uid="{00000000-0004-0000-0C00-00001B000000}"/>
    <hyperlink ref="D35" r:id="rId29" xr:uid="{00000000-0004-0000-0C00-00001C000000}"/>
    <hyperlink ref="D36" r:id="rId30" xr:uid="{00000000-0004-0000-0C00-00001D000000}"/>
    <hyperlink ref="D37" r:id="rId31" xr:uid="{00000000-0004-0000-0C00-00001E000000}"/>
    <hyperlink ref="D38" r:id="rId32" xr:uid="{00000000-0004-0000-0C00-00001F000000}"/>
    <hyperlink ref="D39" r:id="rId33" xr:uid="{00000000-0004-0000-0C00-000020000000}"/>
    <hyperlink ref="D40" r:id="rId34" xr:uid="{00000000-0004-0000-0C00-000021000000}"/>
    <hyperlink ref="D41" r:id="rId35" xr:uid="{00000000-0004-0000-0C00-000022000000}"/>
    <hyperlink ref="D42" r:id="rId36" xr:uid="{00000000-0004-0000-0C00-000023000000}"/>
    <hyperlink ref="D43" r:id="rId37" xr:uid="{00000000-0004-0000-0C00-000024000000}"/>
    <hyperlink ref="D44" r:id="rId38" xr:uid="{00000000-0004-0000-0C00-000025000000}"/>
    <hyperlink ref="D45" r:id="rId39" xr:uid="{00000000-0004-0000-0C00-000026000000}"/>
    <hyperlink ref="D46" r:id="rId40" xr:uid="{00000000-0004-0000-0C00-000027000000}"/>
    <hyperlink ref="D47" r:id="rId41" xr:uid="{00000000-0004-0000-0C00-000028000000}"/>
    <hyperlink ref="D48" r:id="rId42" xr:uid="{00000000-0004-0000-0C00-000029000000}"/>
    <hyperlink ref="D49" r:id="rId43" xr:uid="{00000000-0004-0000-0C00-00002A000000}"/>
    <hyperlink ref="D50" r:id="rId44" xr:uid="{00000000-0004-0000-0C00-00002B000000}"/>
    <hyperlink ref="D51" r:id="rId45" xr:uid="{00000000-0004-0000-0C00-00002C000000}"/>
    <hyperlink ref="D52" r:id="rId46" xr:uid="{00000000-0004-0000-0C00-00002D000000}"/>
    <hyperlink ref="D53" r:id="rId47" xr:uid="{00000000-0004-0000-0C00-00002E000000}"/>
    <hyperlink ref="D54" r:id="rId48" xr:uid="{00000000-0004-0000-0C00-00002F000000}"/>
    <hyperlink ref="D55" r:id="rId49" xr:uid="{00000000-0004-0000-0C00-000030000000}"/>
    <hyperlink ref="D56" r:id="rId50" xr:uid="{00000000-0004-0000-0C00-000031000000}"/>
    <hyperlink ref="D57" r:id="rId51" xr:uid="{00000000-0004-0000-0C00-000032000000}"/>
    <hyperlink ref="D58" r:id="rId52" xr:uid="{00000000-0004-0000-0C00-000033000000}"/>
    <hyperlink ref="D59" r:id="rId53" xr:uid="{00000000-0004-0000-0C00-000034000000}"/>
  </hyperlinks>
  <pageMargins left="0.7" right="0.7" top="0.75" bottom="0.75" header="0.3" footer="0.3"/>
  <pageSetup paperSize="9" orientation="portrait" horizontalDpi="4294967293" r:id="rId54"/>
  <drawing r:id="rId5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E38A-0465-4725-A422-E957D0F2E518}">
  <dimension ref="A1:AK316"/>
  <sheetViews>
    <sheetView tabSelected="1" topLeftCell="A277" workbookViewId="0">
      <selection activeCell="F318" sqref="F318"/>
    </sheetView>
  </sheetViews>
  <sheetFormatPr defaultRowHeight="12.75" x14ac:dyDescent="0.2"/>
  <cols>
    <col min="1" max="1" width="16.5703125" bestFit="1" customWidth="1"/>
  </cols>
  <sheetData>
    <row r="1" spans="1:29" x14ac:dyDescent="0.2">
      <c r="A1" t="s">
        <v>395</v>
      </c>
      <c r="B1" t="s">
        <v>396</v>
      </c>
      <c r="C1" t="s">
        <v>397</v>
      </c>
      <c r="D1" t="s">
        <v>398</v>
      </c>
      <c r="E1" t="s">
        <v>399</v>
      </c>
      <c r="I1" t="s">
        <v>400</v>
      </c>
      <c r="J1" t="s">
        <v>401</v>
      </c>
      <c r="S1" t="s">
        <v>402</v>
      </c>
    </row>
    <row r="2" spans="1:29" s="57" customFormat="1" x14ac:dyDescent="0.2">
      <c r="A2" s="65" t="s">
        <v>403</v>
      </c>
      <c r="B2" s="57">
        <v>0</v>
      </c>
      <c r="C2" s="57">
        <v>0.4</v>
      </c>
      <c r="D2" s="57">
        <f>(TRUNC(C2,0)*60)+(C2-TRUNC(C2,0))*100-((TRUNC(B2,0)*60)+(B2-TRUNC(B2,0))*100)</f>
        <v>40</v>
      </c>
      <c r="E2" s="57" t="s">
        <v>404</v>
      </c>
      <c r="F2" s="57" t="s">
        <v>405</v>
      </c>
      <c r="G2" s="57" t="s">
        <v>406</v>
      </c>
      <c r="I2" s="57" t="s">
        <v>407</v>
      </c>
      <c r="J2" s="57">
        <v>1</v>
      </c>
      <c r="K2" s="57" t="s">
        <v>408</v>
      </c>
      <c r="L2" s="57">
        <v>2</v>
      </c>
      <c r="M2" s="57" t="s">
        <v>409</v>
      </c>
      <c r="N2" s="57">
        <v>1</v>
      </c>
    </row>
    <row r="3" spans="1:29" s="57" customFormat="1" x14ac:dyDescent="0.2">
      <c r="A3" s="57" t="s">
        <v>410</v>
      </c>
      <c r="B3" s="57">
        <v>0.43</v>
      </c>
      <c r="C3" s="57">
        <v>1.24</v>
      </c>
      <c r="D3" s="57">
        <f t="shared" ref="D3:D66" si="0">(TRUNC(C3,0)*60)+(C3-TRUNC(C3,0))*100-((TRUNC(B3,0)*60)+(B3-TRUNC(B3,0))*100)</f>
        <v>41</v>
      </c>
      <c r="E3" s="57" t="s">
        <v>411</v>
      </c>
      <c r="F3" s="57" t="s">
        <v>412</v>
      </c>
      <c r="I3" s="57" t="s">
        <v>413</v>
      </c>
      <c r="J3" s="57">
        <v>1</v>
      </c>
      <c r="K3" s="57" t="s">
        <v>414</v>
      </c>
      <c r="L3" s="57">
        <v>1</v>
      </c>
      <c r="M3" s="57" t="s">
        <v>415</v>
      </c>
      <c r="N3" s="57">
        <v>1</v>
      </c>
    </row>
    <row r="4" spans="1:29" s="57" customFormat="1" x14ac:dyDescent="0.2">
      <c r="A4" s="57" t="s">
        <v>416</v>
      </c>
      <c r="B4" s="57">
        <v>1.27</v>
      </c>
      <c r="C4" s="57">
        <v>2.3199999999999998</v>
      </c>
      <c r="D4" s="57">
        <f t="shared" si="0"/>
        <v>65</v>
      </c>
      <c r="E4" s="57" t="s">
        <v>405</v>
      </c>
      <c r="I4" s="57" t="s">
        <v>408</v>
      </c>
      <c r="J4" s="57">
        <v>2</v>
      </c>
      <c r="T4" s="57" t="s">
        <v>417</v>
      </c>
      <c r="U4" s="57">
        <v>1</v>
      </c>
      <c r="V4" s="57" t="s">
        <v>418</v>
      </c>
      <c r="W4" s="57">
        <v>1</v>
      </c>
      <c r="X4" s="57" t="s">
        <v>419</v>
      </c>
      <c r="Y4" s="57">
        <v>1</v>
      </c>
    </row>
    <row r="5" spans="1:29" s="57" customFormat="1" x14ac:dyDescent="0.2">
      <c r="A5" s="57" t="s">
        <v>420</v>
      </c>
      <c r="B5" s="57">
        <v>2.34</v>
      </c>
      <c r="C5" s="57">
        <v>3.25</v>
      </c>
      <c r="D5" s="57">
        <f t="shared" si="0"/>
        <v>51</v>
      </c>
      <c r="E5" s="57" t="s">
        <v>411</v>
      </c>
      <c r="I5" s="57" t="s">
        <v>413</v>
      </c>
      <c r="J5" s="57">
        <v>1</v>
      </c>
      <c r="K5" s="57" t="s">
        <v>421</v>
      </c>
      <c r="L5" s="57">
        <v>1</v>
      </c>
    </row>
    <row r="6" spans="1:29" s="57" customFormat="1" x14ac:dyDescent="0.2">
      <c r="A6" s="65" t="s">
        <v>422</v>
      </c>
      <c r="B6" s="57">
        <v>0.04</v>
      </c>
      <c r="C6" s="57">
        <v>2.4300000000000002</v>
      </c>
      <c r="D6" s="57">
        <f t="shared" si="0"/>
        <v>159</v>
      </c>
      <c r="E6" s="57" t="s">
        <v>411</v>
      </c>
      <c r="I6" s="57" t="s">
        <v>413</v>
      </c>
      <c r="J6" s="57">
        <v>4</v>
      </c>
      <c r="T6" s="57" t="s">
        <v>423</v>
      </c>
      <c r="U6" s="57">
        <v>4</v>
      </c>
      <c r="V6" s="57" t="s">
        <v>424</v>
      </c>
      <c r="W6" s="57">
        <v>1</v>
      </c>
      <c r="X6" s="57" t="s">
        <v>425</v>
      </c>
      <c r="Y6" s="57">
        <v>1</v>
      </c>
      <c r="Z6" s="57" t="s">
        <v>426</v>
      </c>
      <c r="AA6" s="57">
        <v>1</v>
      </c>
      <c r="AB6" s="57" t="s">
        <v>407</v>
      </c>
      <c r="AC6" s="57">
        <v>1</v>
      </c>
    </row>
    <row r="7" spans="1:29" s="57" customFormat="1" x14ac:dyDescent="0.2">
      <c r="A7" s="57" t="s">
        <v>427</v>
      </c>
      <c r="B7" s="57">
        <v>3.25</v>
      </c>
      <c r="C7" s="57">
        <v>4.01</v>
      </c>
      <c r="D7" s="57">
        <f t="shared" si="0"/>
        <v>35.999999999999972</v>
      </c>
      <c r="E7" s="57" t="s">
        <v>406</v>
      </c>
      <c r="F7" s="57" t="s">
        <v>411</v>
      </c>
      <c r="G7" s="57" t="s">
        <v>412</v>
      </c>
      <c r="H7" s="57" t="s">
        <v>405</v>
      </c>
      <c r="I7" s="57" t="s">
        <v>409</v>
      </c>
      <c r="J7" s="57">
        <v>1</v>
      </c>
      <c r="K7" s="57" t="s">
        <v>414</v>
      </c>
      <c r="L7" s="57">
        <v>1</v>
      </c>
      <c r="M7" s="57" t="s">
        <v>428</v>
      </c>
      <c r="N7" s="57">
        <v>1</v>
      </c>
      <c r="O7" s="57" t="s">
        <v>429</v>
      </c>
      <c r="P7" s="57">
        <v>1</v>
      </c>
    </row>
    <row r="8" spans="1:29" x14ac:dyDescent="0.2">
      <c r="A8" t="s">
        <v>430</v>
      </c>
      <c r="B8">
        <v>4.03</v>
      </c>
      <c r="C8">
        <v>4.59</v>
      </c>
      <c r="D8">
        <f t="shared" si="0"/>
        <v>55.999999999999972</v>
      </c>
      <c r="E8" t="s">
        <v>411</v>
      </c>
      <c r="I8" t="s">
        <v>413</v>
      </c>
      <c r="J8">
        <v>1</v>
      </c>
    </row>
    <row r="9" spans="1:29" s="57" customFormat="1" x14ac:dyDescent="0.2">
      <c r="A9" s="57" t="s">
        <v>431</v>
      </c>
      <c r="B9" s="57">
        <v>5.01</v>
      </c>
      <c r="C9" s="57">
        <v>5.43</v>
      </c>
      <c r="D9" s="57">
        <f t="shared" si="0"/>
        <v>42</v>
      </c>
      <c r="E9" s="57" t="s">
        <v>406</v>
      </c>
      <c r="I9" s="57" t="s">
        <v>432</v>
      </c>
      <c r="J9" s="57">
        <v>1</v>
      </c>
    </row>
    <row r="10" spans="1:29" s="57" customFormat="1" x14ac:dyDescent="0.2">
      <c r="A10" s="57" t="s">
        <v>433</v>
      </c>
      <c r="B10" s="57">
        <v>0</v>
      </c>
      <c r="C10" s="57">
        <v>2.16</v>
      </c>
      <c r="D10" s="57">
        <f t="shared" si="0"/>
        <v>136</v>
      </c>
      <c r="E10" s="57" t="s">
        <v>405</v>
      </c>
      <c r="F10" s="57" t="s">
        <v>434</v>
      </c>
      <c r="I10" s="57" t="s">
        <v>435</v>
      </c>
      <c r="J10" s="57">
        <v>3</v>
      </c>
      <c r="K10" s="57" t="s">
        <v>436</v>
      </c>
      <c r="L10" s="57">
        <v>2</v>
      </c>
      <c r="T10" s="57" t="s">
        <v>418</v>
      </c>
      <c r="U10" s="57">
        <v>1</v>
      </c>
      <c r="V10" s="57" t="s">
        <v>421</v>
      </c>
      <c r="W10" s="57">
        <v>1</v>
      </c>
    </row>
    <row r="11" spans="1:29" x14ac:dyDescent="0.2">
      <c r="A11" t="s">
        <v>437</v>
      </c>
      <c r="B11">
        <v>2.2200000000000002</v>
      </c>
      <c r="C11">
        <v>2.31</v>
      </c>
      <c r="D11">
        <f t="shared" si="0"/>
        <v>8.9999999999999716</v>
      </c>
      <c r="E11" t="s">
        <v>405</v>
      </c>
      <c r="F11" t="s">
        <v>404</v>
      </c>
      <c r="I11" t="s">
        <v>435</v>
      </c>
      <c r="J11">
        <v>1</v>
      </c>
      <c r="K11" t="s">
        <v>438</v>
      </c>
      <c r="L11">
        <v>1</v>
      </c>
    </row>
    <row r="12" spans="1:29" s="57" customFormat="1" x14ac:dyDescent="0.2">
      <c r="A12" s="65" t="s">
        <v>439</v>
      </c>
      <c r="B12" s="57">
        <v>0.01</v>
      </c>
      <c r="C12" s="57">
        <v>1.23</v>
      </c>
      <c r="D12" s="57">
        <f t="shared" si="0"/>
        <v>82</v>
      </c>
      <c r="E12" s="57" t="s">
        <v>405</v>
      </c>
      <c r="F12" s="57" t="s">
        <v>411</v>
      </c>
      <c r="G12" s="57" t="s">
        <v>406</v>
      </c>
      <c r="I12" s="57" t="s">
        <v>440</v>
      </c>
      <c r="J12" s="57">
        <v>2</v>
      </c>
      <c r="K12" s="57" t="s">
        <v>413</v>
      </c>
      <c r="L12" s="57">
        <v>2</v>
      </c>
      <c r="M12" s="57" t="s">
        <v>409</v>
      </c>
      <c r="N12" s="57">
        <v>1</v>
      </c>
    </row>
    <row r="13" spans="1:29" s="57" customFormat="1" x14ac:dyDescent="0.2">
      <c r="A13" s="57" t="s">
        <v>441</v>
      </c>
      <c r="B13" s="57">
        <v>1.54</v>
      </c>
      <c r="C13" s="57">
        <v>3.14</v>
      </c>
      <c r="D13" s="57">
        <f t="shared" si="0"/>
        <v>80</v>
      </c>
      <c r="E13" s="57" t="s">
        <v>411</v>
      </c>
      <c r="I13" s="57" t="s">
        <v>442</v>
      </c>
      <c r="J13" s="57">
        <v>3</v>
      </c>
      <c r="T13" s="57" t="s">
        <v>419</v>
      </c>
      <c r="U13" s="57">
        <v>1</v>
      </c>
      <c r="V13" s="57" t="s">
        <v>407</v>
      </c>
      <c r="W13" s="57">
        <v>1</v>
      </c>
      <c r="X13" s="57" t="s">
        <v>413</v>
      </c>
      <c r="Y13" s="57">
        <v>1</v>
      </c>
    </row>
    <row r="14" spans="1:29" x14ac:dyDescent="0.2">
      <c r="A14" t="s">
        <v>443</v>
      </c>
      <c r="B14">
        <v>3.17</v>
      </c>
      <c r="C14">
        <v>4.3899999999999997</v>
      </c>
      <c r="D14">
        <f t="shared" si="0"/>
        <v>82</v>
      </c>
      <c r="E14" t="s">
        <v>411</v>
      </c>
      <c r="I14" t="s">
        <v>413</v>
      </c>
      <c r="J14">
        <v>2</v>
      </c>
      <c r="T14" t="s">
        <v>423</v>
      </c>
      <c r="U14">
        <v>1</v>
      </c>
      <c r="V14" t="s">
        <v>407</v>
      </c>
      <c r="W14">
        <v>2</v>
      </c>
    </row>
    <row r="15" spans="1:29" s="57" customFormat="1" x14ac:dyDescent="0.2">
      <c r="A15" s="57" t="s">
        <v>444</v>
      </c>
      <c r="B15" s="57">
        <v>4.41</v>
      </c>
      <c r="C15" s="57">
        <v>6.49</v>
      </c>
      <c r="D15" s="57">
        <f t="shared" si="0"/>
        <v>128</v>
      </c>
      <c r="E15" s="57" t="s">
        <v>411</v>
      </c>
      <c r="I15" s="57" t="s">
        <v>423</v>
      </c>
      <c r="J15" s="57">
        <v>6</v>
      </c>
      <c r="T15" s="57" t="s">
        <v>445</v>
      </c>
      <c r="U15" s="57">
        <v>1</v>
      </c>
      <c r="V15" s="57" t="s">
        <v>409</v>
      </c>
      <c r="W15" s="57">
        <v>1</v>
      </c>
    </row>
    <row r="16" spans="1:29" s="57" customFormat="1" x14ac:dyDescent="0.2">
      <c r="A16" s="57" t="s">
        <v>446</v>
      </c>
      <c r="B16" s="57">
        <v>6.52</v>
      </c>
      <c r="C16" s="57">
        <v>7.28</v>
      </c>
      <c r="D16" s="57">
        <f t="shared" si="0"/>
        <v>36.000000000000057</v>
      </c>
      <c r="E16" s="57" t="s">
        <v>405</v>
      </c>
      <c r="I16" s="57" t="s">
        <v>447</v>
      </c>
      <c r="J16" s="57">
        <v>1</v>
      </c>
    </row>
    <row r="17" spans="1:31" s="57" customFormat="1" x14ac:dyDescent="0.2">
      <c r="A17" s="57" t="s">
        <v>448</v>
      </c>
      <c r="B17" s="57">
        <v>8.1</v>
      </c>
      <c r="C17" s="57">
        <v>8.4700000000000006</v>
      </c>
      <c r="D17" s="57">
        <f t="shared" si="0"/>
        <v>37.000000000000171</v>
      </c>
      <c r="E17" s="57" t="s">
        <v>404</v>
      </c>
      <c r="I17" s="57" t="s">
        <v>407</v>
      </c>
      <c r="J17" s="57">
        <v>1</v>
      </c>
    </row>
    <row r="18" spans="1:31" s="57" customFormat="1" x14ac:dyDescent="0.2">
      <c r="A18" s="57" t="s">
        <v>449</v>
      </c>
      <c r="B18" s="57">
        <v>8.48</v>
      </c>
      <c r="C18" s="57">
        <v>10.1</v>
      </c>
      <c r="D18" s="57">
        <f t="shared" si="0"/>
        <v>82</v>
      </c>
      <c r="E18" s="57" t="s">
        <v>405</v>
      </c>
      <c r="F18" s="57" t="s">
        <v>411</v>
      </c>
      <c r="I18" s="57" t="s">
        <v>447</v>
      </c>
      <c r="J18" s="57">
        <v>1</v>
      </c>
      <c r="K18" s="57" t="s">
        <v>450</v>
      </c>
      <c r="L18" s="57">
        <v>2</v>
      </c>
      <c r="M18" s="57" t="s">
        <v>423</v>
      </c>
      <c r="N18" s="57">
        <v>1</v>
      </c>
    </row>
    <row r="19" spans="1:31" s="57" customFormat="1" x14ac:dyDescent="0.2">
      <c r="A19" s="57" t="s">
        <v>451</v>
      </c>
      <c r="B19" s="57">
        <v>10.119999999999999</v>
      </c>
      <c r="C19" s="57">
        <v>10.47</v>
      </c>
      <c r="D19" s="57">
        <f t="shared" si="0"/>
        <v>35.000000000000227</v>
      </c>
      <c r="E19" s="57" t="s">
        <v>405</v>
      </c>
      <c r="F19" s="57" t="s">
        <v>411</v>
      </c>
      <c r="I19" s="57" t="s">
        <v>419</v>
      </c>
      <c r="J19" s="57">
        <v>1</v>
      </c>
      <c r="K19" s="57" t="s">
        <v>413</v>
      </c>
      <c r="L19" s="57">
        <v>1</v>
      </c>
    </row>
    <row r="20" spans="1:31" x14ac:dyDescent="0.2">
      <c r="A20" t="s">
        <v>452</v>
      </c>
      <c r="B20">
        <v>10.48</v>
      </c>
      <c r="C20">
        <v>11.23</v>
      </c>
      <c r="D20">
        <f t="shared" si="0"/>
        <v>35</v>
      </c>
      <c r="E20" t="s">
        <v>405</v>
      </c>
      <c r="I20" t="s">
        <v>440</v>
      </c>
      <c r="J20">
        <v>1</v>
      </c>
    </row>
    <row r="21" spans="1:31" x14ac:dyDescent="0.2">
      <c r="A21" t="s">
        <v>453</v>
      </c>
      <c r="B21">
        <v>12.04</v>
      </c>
      <c r="C21">
        <v>12.38</v>
      </c>
      <c r="D21">
        <f t="shared" si="0"/>
        <v>34.000000000000227</v>
      </c>
      <c r="E21" t="s">
        <v>405</v>
      </c>
      <c r="I21" t="s">
        <v>440</v>
      </c>
      <c r="J21">
        <v>1</v>
      </c>
    </row>
    <row r="22" spans="1:31" x14ac:dyDescent="0.2">
      <c r="A22" t="s">
        <v>454</v>
      </c>
      <c r="B22">
        <v>12.39</v>
      </c>
      <c r="C22">
        <v>13.24</v>
      </c>
      <c r="D22">
        <f t="shared" si="0"/>
        <v>45</v>
      </c>
      <c r="E22" t="s">
        <v>411</v>
      </c>
      <c r="I22" t="s">
        <v>423</v>
      </c>
      <c r="J22">
        <v>1</v>
      </c>
    </row>
    <row r="23" spans="1:31" s="57" customFormat="1" x14ac:dyDescent="0.2">
      <c r="A23" s="57" t="s">
        <v>455</v>
      </c>
      <c r="B23" s="57">
        <v>13.25</v>
      </c>
      <c r="C23" s="57">
        <v>14.02</v>
      </c>
      <c r="D23" s="57">
        <f t="shared" si="0"/>
        <v>37</v>
      </c>
      <c r="E23" s="57" t="s">
        <v>406</v>
      </c>
      <c r="I23" s="57" t="s">
        <v>409</v>
      </c>
      <c r="J23" s="57">
        <v>1</v>
      </c>
    </row>
    <row r="24" spans="1:31" s="57" customFormat="1" x14ac:dyDescent="0.2">
      <c r="A24" s="57" t="s">
        <v>456</v>
      </c>
      <c r="B24" s="57">
        <v>14.03</v>
      </c>
      <c r="C24" s="57">
        <v>14.43</v>
      </c>
      <c r="D24" s="57">
        <f t="shared" si="0"/>
        <v>40.000000000000114</v>
      </c>
      <c r="E24" s="57" t="s">
        <v>411</v>
      </c>
      <c r="F24" s="57" t="s">
        <v>405</v>
      </c>
      <c r="I24" s="57" t="s">
        <v>414</v>
      </c>
      <c r="J24" s="57">
        <v>1</v>
      </c>
      <c r="K24" s="57" t="s">
        <v>440</v>
      </c>
      <c r="L24" s="57">
        <v>1</v>
      </c>
    </row>
    <row r="25" spans="1:31" x14ac:dyDescent="0.2">
      <c r="A25" t="s">
        <v>457</v>
      </c>
      <c r="B25">
        <v>14.45</v>
      </c>
      <c r="C25">
        <v>15.11</v>
      </c>
      <c r="D25">
        <f t="shared" si="0"/>
        <v>26.000000000000114</v>
      </c>
      <c r="E25" t="s">
        <v>405</v>
      </c>
      <c r="I25" t="s">
        <v>450</v>
      </c>
      <c r="J25">
        <v>1</v>
      </c>
    </row>
    <row r="26" spans="1:31" s="57" customFormat="1" x14ac:dyDescent="0.2">
      <c r="A26" s="57" t="s">
        <v>458</v>
      </c>
      <c r="B26" s="57">
        <v>0</v>
      </c>
      <c r="C26" s="57">
        <v>1.1299999999999999</v>
      </c>
      <c r="D26" s="57">
        <f t="shared" si="0"/>
        <v>72.999999999999986</v>
      </c>
      <c r="E26" s="57" t="s">
        <v>411</v>
      </c>
      <c r="I26" s="57" t="s">
        <v>459</v>
      </c>
      <c r="J26" s="57">
        <v>2</v>
      </c>
      <c r="K26" s="57" t="s">
        <v>414</v>
      </c>
      <c r="L26" s="57">
        <v>2</v>
      </c>
      <c r="T26" s="57" t="s">
        <v>447</v>
      </c>
      <c r="U26" s="57">
        <v>1</v>
      </c>
      <c r="V26" s="57" t="s">
        <v>413</v>
      </c>
      <c r="W26" s="57">
        <v>1</v>
      </c>
    </row>
    <row r="27" spans="1:31" s="57" customFormat="1" x14ac:dyDescent="0.2">
      <c r="A27" s="57" t="s">
        <v>460</v>
      </c>
      <c r="B27" s="57">
        <v>1.54</v>
      </c>
      <c r="C27" s="57">
        <v>3.5</v>
      </c>
      <c r="D27" s="57">
        <f t="shared" si="0"/>
        <v>116</v>
      </c>
      <c r="E27" s="57" t="s">
        <v>411</v>
      </c>
      <c r="F27" s="57" t="s">
        <v>404</v>
      </c>
      <c r="I27" s="57" t="s">
        <v>414</v>
      </c>
      <c r="J27" s="57">
        <v>3</v>
      </c>
      <c r="K27" s="57" t="s">
        <v>459</v>
      </c>
      <c r="L27" s="57">
        <v>1</v>
      </c>
      <c r="M27" s="57" t="s">
        <v>407</v>
      </c>
      <c r="N27" s="57">
        <v>1</v>
      </c>
    </row>
    <row r="28" spans="1:31" s="57" customFormat="1" x14ac:dyDescent="0.2">
      <c r="A28" s="57" t="s">
        <v>461</v>
      </c>
      <c r="B28" s="57">
        <v>4.37</v>
      </c>
      <c r="C28" s="57">
        <v>5.16</v>
      </c>
      <c r="D28" s="57">
        <f t="shared" si="0"/>
        <v>39</v>
      </c>
      <c r="E28" s="57" t="s">
        <v>411</v>
      </c>
      <c r="F28" s="57" t="s">
        <v>404</v>
      </c>
      <c r="I28" s="57" t="s">
        <v>414</v>
      </c>
      <c r="J28" s="57">
        <v>1</v>
      </c>
      <c r="K28" s="57" t="s">
        <v>438</v>
      </c>
      <c r="L28" s="57">
        <v>1</v>
      </c>
    </row>
    <row r="29" spans="1:31" x14ac:dyDescent="0.2">
      <c r="A29" t="s">
        <v>462</v>
      </c>
      <c r="B29">
        <v>5.53</v>
      </c>
      <c r="C29">
        <v>6.37</v>
      </c>
      <c r="D29">
        <f t="shared" si="0"/>
        <v>44</v>
      </c>
      <c r="E29" t="s">
        <v>411</v>
      </c>
      <c r="I29" t="s">
        <v>459</v>
      </c>
      <c r="J29">
        <v>1</v>
      </c>
    </row>
    <row r="30" spans="1:31" x14ac:dyDescent="0.2">
      <c r="A30" t="s">
        <v>463</v>
      </c>
      <c r="B30">
        <v>0.01</v>
      </c>
      <c r="C30">
        <v>2.19</v>
      </c>
      <c r="D30">
        <f t="shared" si="0"/>
        <v>138</v>
      </c>
      <c r="E30" t="s">
        <v>411</v>
      </c>
      <c r="I30" t="s">
        <v>413</v>
      </c>
      <c r="J30">
        <v>3</v>
      </c>
      <c r="T30" t="s">
        <v>415</v>
      </c>
      <c r="U30">
        <v>1</v>
      </c>
      <c r="V30" t="s">
        <v>464</v>
      </c>
      <c r="W30">
        <v>1</v>
      </c>
      <c r="X30" t="s">
        <v>414</v>
      </c>
      <c r="Y30">
        <v>2</v>
      </c>
      <c r="Z30" t="s">
        <v>423</v>
      </c>
      <c r="AA30">
        <v>1</v>
      </c>
      <c r="AB30" t="s">
        <v>407</v>
      </c>
      <c r="AC30">
        <v>1</v>
      </c>
      <c r="AD30" t="s">
        <v>447</v>
      </c>
      <c r="AE30">
        <v>1</v>
      </c>
    </row>
    <row r="31" spans="1:31" x14ac:dyDescent="0.2">
      <c r="A31" t="s">
        <v>465</v>
      </c>
      <c r="B31">
        <v>0.17</v>
      </c>
      <c r="C31">
        <v>1.1200000000000001</v>
      </c>
      <c r="D31">
        <f t="shared" si="0"/>
        <v>55.000000000000014</v>
      </c>
      <c r="E31" t="s">
        <v>405</v>
      </c>
      <c r="I31" t="s">
        <v>408</v>
      </c>
      <c r="J31">
        <v>2</v>
      </c>
      <c r="K31" t="s">
        <v>418</v>
      </c>
      <c r="L31">
        <v>2</v>
      </c>
      <c r="T31" t="s">
        <v>466</v>
      </c>
      <c r="U31">
        <v>1</v>
      </c>
      <c r="V31" t="s">
        <v>419</v>
      </c>
      <c r="W31">
        <v>1</v>
      </c>
      <c r="X31" t="s">
        <v>438</v>
      </c>
      <c r="Y31">
        <v>1</v>
      </c>
    </row>
    <row r="32" spans="1:31" s="57" customFormat="1" x14ac:dyDescent="0.2">
      <c r="A32" s="57" t="s">
        <v>467</v>
      </c>
      <c r="B32" s="57">
        <v>1.1399999999999999</v>
      </c>
      <c r="C32" s="57">
        <v>3.12</v>
      </c>
      <c r="D32" s="57">
        <f t="shared" si="0"/>
        <v>118.00000000000001</v>
      </c>
      <c r="E32" s="57" t="s">
        <v>406</v>
      </c>
      <c r="F32" s="57" t="s">
        <v>404</v>
      </c>
      <c r="I32" s="57" t="s">
        <v>409</v>
      </c>
      <c r="J32" s="57">
        <v>2</v>
      </c>
      <c r="K32" s="57" t="s">
        <v>426</v>
      </c>
      <c r="L32" s="57">
        <v>3</v>
      </c>
      <c r="T32" s="57" t="s">
        <v>468</v>
      </c>
      <c r="U32" s="57">
        <v>1</v>
      </c>
      <c r="V32" s="57" t="s">
        <v>429</v>
      </c>
      <c r="W32" s="57">
        <v>1</v>
      </c>
      <c r="X32" s="57" t="s">
        <v>438</v>
      </c>
      <c r="Y32" s="57">
        <v>1</v>
      </c>
    </row>
    <row r="33" spans="1:27" x14ac:dyDescent="0.2">
      <c r="A33" t="s">
        <v>469</v>
      </c>
      <c r="B33">
        <v>3.14</v>
      </c>
      <c r="C33">
        <v>3.5</v>
      </c>
      <c r="D33">
        <f t="shared" si="0"/>
        <v>36</v>
      </c>
      <c r="E33" t="s">
        <v>405</v>
      </c>
      <c r="I33" t="s">
        <v>429</v>
      </c>
      <c r="J33">
        <v>2</v>
      </c>
    </row>
    <row r="34" spans="1:27" s="57" customFormat="1" x14ac:dyDescent="0.2">
      <c r="A34" s="65" t="s">
        <v>470</v>
      </c>
      <c r="B34" s="57">
        <v>0</v>
      </c>
      <c r="C34" s="57">
        <v>0.42</v>
      </c>
      <c r="D34" s="57">
        <f t="shared" si="0"/>
        <v>42</v>
      </c>
      <c r="E34" s="57" t="s">
        <v>411</v>
      </c>
      <c r="I34" s="57" t="s">
        <v>471</v>
      </c>
      <c r="J34" s="57">
        <v>1</v>
      </c>
    </row>
    <row r="35" spans="1:27" x14ac:dyDescent="0.2">
      <c r="A35" t="s">
        <v>472</v>
      </c>
      <c r="B35">
        <v>0.46</v>
      </c>
      <c r="C35">
        <v>1.35</v>
      </c>
      <c r="D35">
        <f t="shared" si="0"/>
        <v>49</v>
      </c>
      <c r="E35" t="s">
        <v>411</v>
      </c>
      <c r="I35" t="s">
        <v>473</v>
      </c>
      <c r="J35">
        <v>1</v>
      </c>
      <c r="K35" t="s">
        <v>442</v>
      </c>
      <c r="L35">
        <v>1</v>
      </c>
    </row>
    <row r="36" spans="1:27" s="57" customFormat="1" x14ac:dyDescent="0.2">
      <c r="A36" s="57" t="s">
        <v>474</v>
      </c>
      <c r="B36" s="57">
        <v>1.38</v>
      </c>
      <c r="C36" s="57">
        <v>2.15</v>
      </c>
      <c r="D36" s="57">
        <f t="shared" si="0"/>
        <v>37.000000000000014</v>
      </c>
      <c r="E36" s="57" t="s">
        <v>412</v>
      </c>
      <c r="I36" s="57" t="s">
        <v>475</v>
      </c>
      <c r="J36" s="57">
        <v>1</v>
      </c>
    </row>
    <row r="37" spans="1:27" x14ac:dyDescent="0.2">
      <c r="A37" t="s">
        <v>476</v>
      </c>
      <c r="B37">
        <v>3.03</v>
      </c>
      <c r="C37">
        <v>3.19</v>
      </c>
      <c r="D37">
        <f t="shared" si="0"/>
        <v>16.000000000000028</v>
      </c>
      <c r="E37" t="s">
        <v>411</v>
      </c>
      <c r="I37" t="s">
        <v>473</v>
      </c>
      <c r="J37">
        <v>1</v>
      </c>
    </row>
    <row r="38" spans="1:27" x14ac:dyDescent="0.2">
      <c r="A38" s="65" t="s">
        <v>477</v>
      </c>
      <c r="B38">
        <v>0.4</v>
      </c>
      <c r="C38">
        <v>1.22</v>
      </c>
      <c r="D38">
        <f t="shared" si="0"/>
        <v>42</v>
      </c>
      <c r="E38" t="s">
        <v>405</v>
      </c>
      <c r="F38" t="s">
        <v>411</v>
      </c>
      <c r="G38" t="s">
        <v>412</v>
      </c>
      <c r="I38" t="s">
        <v>429</v>
      </c>
      <c r="J38">
        <v>1</v>
      </c>
      <c r="K38" t="s">
        <v>413</v>
      </c>
      <c r="L38">
        <v>1</v>
      </c>
      <c r="M38" t="s">
        <v>478</v>
      </c>
      <c r="N38">
        <v>1</v>
      </c>
    </row>
    <row r="39" spans="1:27" x14ac:dyDescent="0.2">
      <c r="A39" t="s">
        <v>479</v>
      </c>
      <c r="B39">
        <v>1.24</v>
      </c>
      <c r="C39">
        <v>3.13</v>
      </c>
      <c r="D39">
        <f t="shared" si="0"/>
        <v>109</v>
      </c>
      <c r="E39" t="s">
        <v>411</v>
      </c>
      <c r="I39" t="s">
        <v>480</v>
      </c>
      <c r="J39">
        <v>3</v>
      </c>
      <c r="T39" t="s">
        <v>414</v>
      </c>
      <c r="U39">
        <v>2</v>
      </c>
      <c r="V39" t="s">
        <v>466</v>
      </c>
      <c r="W39">
        <v>1</v>
      </c>
      <c r="X39" t="s">
        <v>481</v>
      </c>
      <c r="Y39">
        <v>2</v>
      </c>
      <c r="Z39" t="s">
        <v>482</v>
      </c>
      <c r="AA39">
        <v>1</v>
      </c>
    </row>
    <row r="40" spans="1:27" x14ac:dyDescent="0.2">
      <c r="A40" t="s">
        <v>483</v>
      </c>
      <c r="B40">
        <v>3.15</v>
      </c>
      <c r="C40">
        <v>5.0999999999999996</v>
      </c>
      <c r="D40">
        <f t="shared" si="0"/>
        <v>114.99999999999994</v>
      </c>
      <c r="E40" t="s">
        <v>411</v>
      </c>
      <c r="I40" t="s">
        <v>414</v>
      </c>
      <c r="J40">
        <v>3</v>
      </c>
      <c r="K40" t="s">
        <v>481</v>
      </c>
      <c r="L40">
        <v>2</v>
      </c>
      <c r="T40" t="s">
        <v>480</v>
      </c>
      <c r="U40">
        <v>1</v>
      </c>
      <c r="V40" t="s">
        <v>482</v>
      </c>
      <c r="W40">
        <v>1</v>
      </c>
    </row>
    <row r="41" spans="1:27" x14ac:dyDescent="0.2">
      <c r="A41" t="s">
        <v>484</v>
      </c>
      <c r="B41">
        <v>5.1100000000000003</v>
      </c>
      <c r="C41">
        <v>5.34</v>
      </c>
      <c r="D41">
        <f t="shared" si="0"/>
        <v>22.999999999999943</v>
      </c>
      <c r="E41" t="s">
        <v>404</v>
      </c>
      <c r="I41" t="s">
        <v>407</v>
      </c>
      <c r="J41">
        <v>1</v>
      </c>
    </row>
    <row r="42" spans="1:27" x14ac:dyDescent="0.2">
      <c r="A42" t="s">
        <v>485</v>
      </c>
      <c r="B42">
        <v>5.35</v>
      </c>
      <c r="C42">
        <v>6.12</v>
      </c>
      <c r="D42">
        <f t="shared" si="0"/>
        <v>37.000000000000057</v>
      </c>
      <c r="E42" t="s">
        <v>404</v>
      </c>
      <c r="I42" t="s">
        <v>426</v>
      </c>
      <c r="J42">
        <v>1</v>
      </c>
    </row>
    <row r="43" spans="1:27" x14ac:dyDescent="0.2">
      <c r="A43" t="s">
        <v>486</v>
      </c>
      <c r="B43">
        <v>6.51</v>
      </c>
      <c r="C43">
        <v>7.51</v>
      </c>
      <c r="D43">
        <f t="shared" si="0"/>
        <v>60</v>
      </c>
      <c r="E43" t="s">
        <v>404</v>
      </c>
      <c r="F43" t="s">
        <v>411</v>
      </c>
      <c r="I43" t="s">
        <v>407</v>
      </c>
      <c r="J43">
        <v>2</v>
      </c>
      <c r="K43" t="s">
        <v>425</v>
      </c>
      <c r="L43">
        <v>1</v>
      </c>
    </row>
    <row r="44" spans="1:27" x14ac:dyDescent="0.2">
      <c r="A44" t="s">
        <v>487</v>
      </c>
      <c r="B44">
        <v>10.32</v>
      </c>
      <c r="C44">
        <v>11.09</v>
      </c>
      <c r="D44">
        <f t="shared" si="0"/>
        <v>37</v>
      </c>
      <c r="E44" t="s">
        <v>411</v>
      </c>
      <c r="I44" t="s">
        <v>414</v>
      </c>
      <c r="J44">
        <v>1</v>
      </c>
    </row>
    <row r="45" spans="1:27" x14ac:dyDescent="0.2">
      <c r="A45" t="s">
        <v>488</v>
      </c>
      <c r="B45">
        <v>11.1</v>
      </c>
      <c r="C45">
        <v>11.42</v>
      </c>
      <c r="D45">
        <f t="shared" si="0"/>
        <v>32</v>
      </c>
      <c r="E45" t="s">
        <v>404</v>
      </c>
      <c r="I45" t="s">
        <v>407</v>
      </c>
      <c r="J45">
        <v>1</v>
      </c>
    </row>
    <row r="46" spans="1:27" x14ac:dyDescent="0.2">
      <c r="A46" t="s">
        <v>489</v>
      </c>
      <c r="B46">
        <v>11.45</v>
      </c>
      <c r="C46">
        <v>12.31</v>
      </c>
      <c r="D46">
        <f t="shared" si="0"/>
        <v>46.000000000000114</v>
      </c>
      <c r="E46" t="s">
        <v>405</v>
      </c>
      <c r="I46" t="s">
        <v>418</v>
      </c>
      <c r="J46">
        <v>1</v>
      </c>
      <c r="K46" t="s">
        <v>417</v>
      </c>
      <c r="L46">
        <v>1</v>
      </c>
    </row>
    <row r="47" spans="1:27" x14ac:dyDescent="0.2">
      <c r="A47" t="s">
        <v>490</v>
      </c>
      <c r="B47">
        <v>12.34</v>
      </c>
      <c r="C47">
        <v>13.15</v>
      </c>
      <c r="D47">
        <f t="shared" si="0"/>
        <v>41</v>
      </c>
      <c r="E47" t="s">
        <v>411</v>
      </c>
      <c r="I47" t="s">
        <v>413</v>
      </c>
      <c r="J47">
        <v>1</v>
      </c>
    </row>
    <row r="48" spans="1:27" x14ac:dyDescent="0.2">
      <c r="A48" t="s">
        <v>491</v>
      </c>
      <c r="B48">
        <v>13.16</v>
      </c>
      <c r="C48">
        <v>13.51</v>
      </c>
      <c r="D48">
        <f t="shared" si="0"/>
        <v>35</v>
      </c>
      <c r="E48" t="s">
        <v>404</v>
      </c>
      <c r="I48" t="s">
        <v>407</v>
      </c>
      <c r="J48">
        <v>1</v>
      </c>
    </row>
    <row r="49" spans="1:21" x14ac:dyDescent="0.2">
      <c r="A49" t="s">
        <v>492</v>
      </c>
      <c r="B49">
        <v>14.34</v>
      </c>
      <c r="C49">
        <v>15.14</v>
      </c>
      <c r="D49">
        <f t="shared" si="0"/>
        <v>40</v>
      </c>
      <c r="E49" t="s">
        <v>406</v>
      </c>
      <c r="I49" t="s">
        <v>409</v>
      </c>
      <c r="J49">
        <v>1</v>
      </c>
    </row>
    <row r="50" spans="1:21" x14ac:dyDescent="0.2">
      <c r="A50" t="s">
        <v>493</v>
      </c>
      <c r="B50">
        <v>15.55</v>
      </c>
      <c r="C50">
        <v>16.309999999999999</v>
      </c>
      <c r="D50">
        <f t="shared" si="0"/>
        <v>35.999999999999773</v>
      </c>
      <c r="E50" t="s">
        <v>406</v>
      </c>
      <c r="F50" t="s">
        <v>405</v>
      </c>
      <c r="I50" t="s">
        <v>409</v>
      </c>
      <c r="J50">
        <v>1</v>
      </c>
      <c r="K50" t="s">
        <v>418</v>
      </c>
      <c r="L50">
        <v>1</v>
      </c>
    </row>
    <row r="51" spans="1:21" x14ac:dyDescent="0.2">
      <c r="A51" t="s">
        <v>494</v>
      </c>
      <c r="B51">
        <v>17.11</v>
      </c>
      <c r="C51">
        <v>17.489999999999998</v>
      </c>
      <c r="D51">
        <f t="shared" si="0"/>
        <v>37.999999999999773</v>
      </c>
      <c r="E51" t="s">
        <v>405</v>
      </c>
      <c r="I51" t="s">
        <v>419</v>
      </c>
      <c r="J51">
        <v>1</v>
      </c>
    </row>
    <row r="52" spans="1:21" x14ac:dyDescent="0.2">
      <c r="A52" t="s">
        <v>495</v>
      </c>
      <c r="B52">
        <v>17.52</v>
      </c>
      <c r="C52">
        <v>18.28</v>
      </c>
      <c r="D52">
        <f t="shared" si="0"/>
        <v>36</v>
      </c>
      <c r="E52" t="s">
        <v>405</v>
      </c>
      <c r="I52" t="s">
        <v>418</v>
      </c>
      <c r="J52">
        <v>1</v>
      </c>
    </row>
    <row r="53" spans="1:21" x14ac:dyDescent="0.2">
      <c r="A53" t="s">
        <v>496</v>
      </c>
      <c r="B53">
        <v>18.309999999999999</v>
      </c>
      <c r="C53">
        <v>19.170000000000002</v>
      </c>
      <c r="D53">
        <f t="shared" si="0"/>
        <v>46.000000000000455</v>
      </c>
      <c r="E53" t="s">
        <v>405</v>
      </c>
      <c r="F53" t="s">
        <v>406</v>
      </c>
      <c r="I53" t="s">
        <v>419</v>
      </c>
      <c r="J53">
        <v>1</v>
      </c>
      <c r="K53" t="s">
        <v>409</v>
      </c>
      <c r="L53">
        <v>1</v>
      </c>
    </row>
    <row r="54" spans="1:21" x14ac:dyDescent="0.2">
      <c r="A54" t="s">
        <v>496</v>
      </c>
      <c r="B54">
        <v>18.309999999999999</v>
      </c>
      <c r="C54">
        <v>19.3</v>
      </c>
      <c r="D54">
        <f t="shared" si="0"/>
        <v>59.000000000000227</v>
      </c>
      <c r="E54" t="s">
        <v>406</v>
      </c>
      <c r="I54" t="s">
        <v>409</v>
      </c>
      <c r="J54">
        <v>2</v>
      </c>
      <c r="T54" t="s">
        <v>419</v>
      </c>
      <c r="U54">
        <v>1</v>
      </c>
    </row>
    <row r="55" spans="1:21" s="57" customFormat="1" x14ac:dyDescent="0.2">
      <c r="A55" s="65" t="s">
        <v>497</v>
      </c>
      <c r="B55" s="57">
        <v>0.05</v>
      </c>
      <c r="C55" s="57">
        <v>0.52</v>
      </c>
      <c r="D55" s="57">
        <f t="shared" si="0"/>
        <v>47</v>
      </c>
      <c r="E55" s="57" t="s">
        <v>411</v>
      </c>
      <c r="I55" s="57" t="s">
        <v>471</v>
      </c>
      <c r="J55" s="57">
        <v>1</v>
      </c>
    </row>
    <row r="56" spans="1:21" s="57" customFormat="1" x14ac:dyDescent="0.2">
      <c r="A56" s="57" t="s">
        <v>498</v>
      </c>
      <c r="B56" s="57">
        <v>0.56000000000000005</v>
      </c>
      <c r="C56" s="57">
        <v>1.46</v>
      </c>
      <c r="D56" s="57">
        <f t="shared" si="0"/>
        <v>49.999999999999993</v>
      </c>
      <c r="E56" s="57" t="s">
        <v>411</v>
      </c>
      <c r="F56" s="57" t="s">
        <v>406</v>
      </c>
      <c r="I56" s="57" t="s">
        <v>499</v>
      </c>
      <c r="J56" s="57">
        <v>1</v>
      </c>
      <c r="K56" s="57" t="s">
        <v>409</v>
      </c>
      <c r="L56" s="57">
        <v>1</v>
      </c>
    </row>
    <row r="57" spans="1:21" x14ac:dyDescent="0.2">
      <c r="A57" t="s">
        <v>500</v>
      </c>
      <c r="B57">
        <v>2.41</v>
      </c>
      <c r="C57">
        <v>3.31</v>
      </c>
      <c r="D57">
        <f t="shared" si="0"/>
        <v>50</v>
      </c>
      <c r="E57" t="s">
        <v>404</v>
      </c>
      <c r="I57" t="s">
        <v>438</v>
      </c>
      <c r="J57">
        <v>1</v>
      </c>
    </row>
    <row r="58" spans="1:21" x14ac:dyDescent="0.2">
      <c r="A58" t="s">
        <v>501</v>
      </c>
      <c r="B58">
        <v>3.36</v>
      </c>
      <c r="C58">
        <v>4.22</v>
      </c>
      <c r="D58">
        <f t="shared" si="0"/>
        <v>46</v>
      </c>
      <c r="E58" t="s">
        <v>411</v>
      </c>
      <c r="I58" t="s">
        <v>499</v>
      </c>
      <c r="J58">
        <v>1</v>
      </c>
    </row>
    <row r="59" spans="1:21" x14ac:dyDescent="0.2">
      <c r="A59" t="s">
        <v>502</v>
      </c>
      <c r="B59">
        <v>4.25</v>
      </c>
      <c r="C59">
        <v>4.43</v>
      </c>
      <c r="D59">
        <f t="shared" si="0"/>
        <v>18</v>
      </c>
      <c r="E59" t="s">
        <v>405</v>
      </c>
      <c r="I59" t="s">
        <v>418</v>
      </c>
      <c r="J59">
        <v>1</v>
      </c>
    </row>
    <row r="60" spans="1:21" s="57" customFormat="1" x14ac:dyDescent="0.2">
      <c r="A60" s="65" t="s">
        <v>503</v>
      </c>
      <c r="B60" s="57">
        <v>0.02</v>
      </c>
      <c r="C60" s="57">
        <v>1.39</v>
      </c>
      <c r="D60" s="57">
        <f t="shared" si="0"/>
        <v>97</v>
      </c>
      <c r="E60" s="57" t="s">
        <v>411</v>
      </c>
      <c r="F60" s="57" t="s">
        <v>406</v>
      </c>
      <c r="I60" s="57" t="s">
        <v>413</v>
      </c>
      <c r="J60" s="57">
        <v>3</v>
      </c>
      <c r="K60" s="57" t="s">
        <v>409</v>
      </c>
      <c r="L60" s="57">
        <v>2</v>
      </c>
    </row>
    <row r="61" spans="1:21" x14ac:dyDescent="0.2">
      <c r="A61" t="s">
        <v>504</v>
      </c>
      <c r="B61">
        <v>1.43</v>
      </c>
      <c r="C61">
        <v>2.1800000000000002</v>
      </c>
      <c r="D61">
        <f t="shared" si="0"/>
        <v>35</v>
      </c>
      <c r="E61" t="s">
        <v>411</v>
      </c>
      <c r="I61" t="s">
        <v>423</v>
      </c>
      <c r="J61">
        <v>1</v>
      </c>
    </row>
    <row r="62" spans="1:21" x14ac:dyDescent="0.2">
      <c r="A62" t="s">
        <v>505</v>
      </c>
      <c r="B62">
        <v>2.19</v>
      </c>
      <c r="C62">
        <v>2.4900000000000002</v>
      </c>
      <c r="D62">
        <f t="shared" si="0"/>
        <v>30.000000000000028</v>
      </c>
      <c r="E62" t="s">
        <v>404</v>
      </c>
      <c r="I62" t="s">
        <v>438</v>
      </c>
      <c r="J62">
        <v>1</v>
      </c>
    </row>
    <row r="63" spans="1:21" x14ac:dyDescent="0.2">
      <c r="A63" s="65" t="s">
        <v>506</v>
      </c>
      <c r="B63">
        <v>0.01</v>
      </c>
      <c r="C63">
        <v>0.49</v>
      </c>
      <c r="D63">
        <f t="shared" si="0"/>
        <v>48</v>
      </c>
      <c r="E63" t="s">
        <v>405</v>
      </c>
      <c r="I63" t="s">
        <v>419</v>
      </c>
      <c r="J63">
        <v>1</v>
      </c>
    </row>
    <row r="64" spans="1:21" x14ac:dyDescent="0.2">
      <c r="A64" t="s">
        <v>507</v>
      </c>
      <c r="B64">
        <v>0.51</v>
      </c>
      <c r="C64">
        <v>1.4</v>
      </c>
      <c r="D64">
        <f t="shared" si="0"/>
        <v>49</v>
      </c>
      <c r="E64" t="s">
        <v>411</v>
      </c>
      <c r="I64" t="s">
        <v>508</v>
      </c>
      <c r="J64">
        <v>1</v>
      </c>
    </row>
    <row r="65" spans="1:27" x14ac:dyDescent="0.2">
      <c r="A65" t="s">
        <v>509</v>
      </c>
      <c r="B65">
        <v>2.19</v>
      </c>
      <c r="C65">
        <v>3.17</v>
      </c>
      <c r="D65">
        <f t="shared" si="0"/>
        <v>58</v>
      </c>
      <c r="E65" t="s">
        <v>405</v>
      </c>
      <c r="I65" t="s">
        <v>510</v>
      </c>
      <c r="J65">
        <v>1</v>
      </c>
    </row>
    <row r="66" spans="1:27" s="57" customFormat="1" x14ac:dyDescent="0.2">
      <c r="A66" s="57" t="s">
        <v>511</v>
      </c>
      <c r="B66" s="57">
        <v>4.01</v>
      </c>
      <c r="C66" s="57">
        <v>4.2300000000000004</v>
      </c>
      <c r="D66" s="57">
        <f t="shared" si="0"/>
        <v>22.000000000000085</v>
      </c>
      <c r="E66" s="57" t="s">
        <v>405</v>
      </c>
      <c r="I66" s="57" t="s">
        <v>440</v>
      </c>
      <c r="J66" s="57">
        <v>1</v>
      </c>
    </row>
    <row r="67" spans="1:27" s="57" customFormat="1" x14ac:dyDescent="0.2">
      <c r="A67" s="57" t="s">
        <v>512</v>
      </c>
      <c r="B67" s="57">
        <v>0.35</v>
      </c>
      <c r="C67" s="57">
        <v>1.35</v>
      </c>
      <c r="D67" s="57">
        <f t="shared" ref="D67:D130" si="1">(TRUNC(C67,0)*60)+(C67-TRUNC(C67,0))*100-((TRUNC(B67,0)*60)+(B67-TRUNC(B67,0))*100)</f>
        <v>60</v>
      </c>
      <c r="E67" s="57" t="s">
        <v>411</v>
      </c>
      <c r="F67" s="57" t="s">
        <v>404</v>
      </c>
      <c r="I67" s="57" t="s">
        <v>442</v>
      </c>
      <c r="J67" s="57">
        <v>2</v>
      </c>
      <c r="K67" s="57" t="s">
        <v>513</v>
      </c>
      <c r="L67" s="57">
        <v>1</v>
      </c>
      <c r="M67" s="57" t="s">
        <v>407</v>
      </c>
      <c r="N67" s="57">
        <v>1</v>
      </c>
    </row>
    <row r="68" spans="1:27" x14ac:dyDescent="0.2">
      <c r="A68" t="s">
        <v>514</v>
      </c>
      <c r="B68">
        <v>1.38</v>
      </c>
      <c r="C68">
        <v>2.33</v>
      </c>
      <c r="D68">
        <f t="shared" si="1"/>
        <v>55.000000000000014</v>
      </c>
      <c r="E68" t="s">
        <v>411</v>
      </c>
      <c r="I68" t="s">
        <v>413</v>
      </c>
      <c r="J68">
        <v>1</v>
      </c>
      <c r="K68" t="s">
        <v>423</v>
      </c>
      <c r="L68">
        <v>2</v>
      </c>
    </row>
    <row r="69" spans="1:27" s="57" customFormat="1" x14ac:dyDescent="0.2">
      <c r="A69" s="57" t="s">
        <v>515</v>
      </c>
      <c r="B69" s="57">
        <v>4.25</v>
      </c>
      <c r="C69" s="57">
        <v>6.14</v>
      </c>
      <c r="D69" s="57">
        <f t="shared" si="1"/>
        <v>108.99999999999994</v>
      </c>
      <c r="E69" s="57" t="s">
        <v>434</v>
      </c>
      <c r="I69" s="57" t="s">
        <v>516</v>
      </c>
      <c r="J69" s="57">
        <v>3</v>
      </c>
      <c r="T69" s="57" t="s">
        <v>517</v>
      </c>
      <c r="U69" s="57">
        <v>1</v>
      </c>
      <c r="V69" s="57" t="s">
        <v>407</v>
      </c>
      <c r="W69" s="57">
        <v>1</v>
      </c>
      <c r="X69" s="57" t="s">
        <v>413</v>
      </c>
      <c r="Y69" s="57">
        <v>1</v>
      </c>
      <c r="Z69" s="57" t="s">
        <v>435</v>
      </c>
      <c r="AA69" s="57">
        <v>1</v>
      </c>
    </row>
    <row r="70" spans="1:27" s="57" customFormat="1" x14ac:dyDescent="0.2">
      <c r="A70" s="57" t="s">
        <v>518</v>
      </c>
      <c r="B70" s="57">
        <v>6.15</v>
      </c>
      <c r="C70" s="57">
        <v>6.4</v>
      </c>
      <c r="D70" s="57">
        <f t="shared" si="1"/>
        <v>25</v>
      </c>
      <c r="E70" s="57" t="s">
        <v>411</v>
      </c>
      <c r="I70" s="57" t="s">
        <v>442</v>
      </c>
      <c r="J70" s="57">
        <v>1</v>
      </c>
      <c r="K70" s="57" t="s">
        <v>513</v>
      </c>
      <c r="L70" s="57">
        <v>1</v>
      </c>
    </row>
    <row r="71" spans="1:27" x14ac:dyDescent="0.2">
      <c r="A71" t="s">
        <v>519</v>
      </c>
      <c r="B71">
        <v>7.31</v>
      </c>
      <c r="C71">
        <v>7.51</v>
      </c>
      <c r="D71">
        <f t="shared" si="1"/>
        <v>20.000000000000057</v>
      </c>
      <c r="E71" t="s">
        <v>411</v>
      </c>
      <c r="I71" t="s">
        <v>413</v>
      </c>
      <c r="J71">
        <v>1</v>
      </c>
    </row>
    <row r="72" spans="1:27" x14ac:dyDescent="0.2">
      <c r="A72" s="65" t="s">
        <v>520</v>
      </c>
      <c r="B72">
        <v>0.01</v>
      </c>
      <c r="C72">
        <v>0.39</v>
      </c>
      <c r="D72">
        <f t="shared" si="1"/>
        <v>38</v>
      </c>
      <c r="E72" t="s">
        <v>405</v>
      </c>
      <c r="F72" t="s">
        <v>406</v>
      </c>
      <c r="I72" t="s">
        <v>418</v>
      </c>
      <c r="J72">
        <v>1</v>
      </c>
      <c r="K72" t="s">
        <v>409</v>
      </c>
      <c r="L72">
        <v>1</v>
      </c>
    </row>
    <row r="73" spans="1:27" x14ac:dyDescent="0.2">
      <c r="A73" t="s">
        <v>521</v>
      </c>
      <c r="B73">
        <v>0.42</v>
      </c>
      <c r="C73">
        <v>1.1299999999999999</v>
      </c>
      <c r="D73">
        <f t="shared" si="1"/>
        <v>30.999999999999986</v>
      </c>
      <c r="E73" t="s">
        <v>411</v>
      </c>
      <c r="I73" t="s">
        <v>423</v>
      </c>
      <c r="J73">
        <v>1</v>
      </c>
    </row>
    <row r="74" spans="1:27" x14ac:dyDescent="0.2">
      <c r="A74" t="s">
        <v>522</v>
      </c>
      <c r="B74">
        <v>4.08</v>
      </c>
      <c r="C74">
        <v>5.58</v>
      </c>
      <c r="D74">
        <f t="shared" si="1"/>
        <v>110</v>
      </c>
      <c r="E74" t="s">
        <v>404</v>
      </c>
      <c r="I74" t="s">
        <v>468</v>
      </c>
      <c r="J74">
        <v>3</v>
      </c>
      <c r="T74" t="s">
        <v>417</v>
      </c>
      <c r="U74">
        <v>1</v>
      </c>
      <c r="V74" t="s">
        <v>413</v>
      </c>
      <c r="W74">
        <v>1</v>
      </c>
      <c r="X74" t="s">
        <v>450</v>
      </c>
      <c r="Y74">
        <v>1</v>
      </c>
    </row>
    <row r="75" spans="1:27" x14ac:dyDescent="0.2">
      <c r="A75" t="s">
        <v>523</v>
      </c>
      <c r="B75">
        <v>6</v>
      </c>
      <c r="C75">
        <v>6.42</v>
      </c>
      <c r="D75">
        <f t="shared" si="1"/>
        <v>42</v>
      </c>
      <c r="E75" t="s">
        <v>404</v>
      </c>
      <c r="I75" t="s">
        <v>426</v>
      </c>
      <c r="J75">
        <v>1</v>
      </c>
    </row>
    <row r="76" spans="1:27" x14ac:dyDescent="0.2">
      <c r="A76" t="s">
        <v>524</v>
      </c>
      <c r="B76">
        <v>8.18</v>
      </c>
      <c r="C76">
        <v>8.58</v>
      </c>
      <c r="D76">
        <f t="shared" si="1"/>
        <v>40</v>
      </c>
      <c r="E76" t="s">
        <v>404</v>
      </c>
      <c r="I76" t="s">
        <v>517</v>
      </c>
      <c r="J76">
        <v>1</v>
      </c>
    </row>
    <row r="77" spans="1:27" x14ac:dyDescent="0.2">
      <c r="A77" t="s">
        <v>525</v>
      </c>
      <c r="B77">
        <v>9.36</v>
      </c>
      <c r="C77">
        <v>10.130000000000001</v>
      </c>
      <c r="D77">
        <f t="shared" si="1"/>
        <v>37.000000000000114</v>
      </c>
      <c r="E77" t="s">
        <v>405</v>
      </c>
      <c r="F77" t="s">
        <v>411</v>
      </c>
      <c r="G77" t="s">
        <v>412</v>
      </c>
      <c r="I77" t="s">
        <v>417</v>
      </c>
      <c r="J77">
        <v>1</v>
      </c>
      <c r="K77" t="s">
        <v>459</v>
      </c>
      <c r="L77">
        <v>1</v>
      </c>
      <c r="M77" t="s">
        <v>475</v>
      </c>
      <c r="N77">
        <v>1</v>
      </c>
    </row>
    <row r="78" spans="1:27" x14ac:dyDescent="0.2">
      <c r="A78" t="s">
        <v>526</v>
      </c>
      <c r="B78">
        <v>11.01</v>
      </c>
      <c r="C78">
        <v>11.36</v>
      </c>
      <c r="D78">
        <f t="shared" si="1"/>
        <v>35</v>
      </c>
      <c r="E78" t="s">
        <v>406</v>
      </c>
      <c r="I78" t="s">
        <v>409</v>
      </c>
      <c r="J78">
        <v>1</v>
      </c>
    </row>
    <row r="79" spans="1:27" x14ac:dyDescent="0.2">
      <c r="A79" t="s">
        <v>527</v>
      </c>
      <c r="B79">
        <v>12.15</v>
      </c>
      <c r="C79">
        <v>13.01</v>
      </c>
      <c r="D79">
        <f t="shared" si="1"/>
        <v>46</v>
      </c>
      <c r="E79" t="s">
        <v>405</v>
      </c>
      <c r="I79" t="s">
        <v>418</v>
      </c>
      <c r="J79">
        <v>1</v>
      </c>
    </row>
    <row r="80" spans="1:27" x14ac:dyDescent="0.2">
      <c r="A80" t="s">
        <v>528</v>
      </c>
      <c r="B80">
        <v>13.03</v>
      </c>
      <c r="C80">
        <v>13.52</v>
      </c>
      <c r="D80">
        <f t="shared" si="1"/>
        <v>49.000000000000114</v>
      </c>
      <c r="E80" t="s">
        <v>411</v>
      </c>
      <c r="F80" t="s">
        <v>406</v>
      </c>
      <c r="I80" t="s">
        <v>413</v>
      </c>
      <c r="J80">
        <v>1</v>
      </c>
      <c r="K80" t="s">
        <v>409</v>
      </c>
      <c r="L80">
        <v>1</v>
      </c>
    </row>
    <row r="81" spans="1:14" x14ac:dyDescent="0.2">
      <c r="A81" t="s">
        <v>529</v>
      </c>
      <c r="B81">
        <v>16.059999999999999</v>
      </c>
      <c r="C81">
        <v>16.45</v>
      </c>
      <c r="D81">
        <f t="shared" si="1"/>
        <v>39</v>
      </c>
      <c r="E81" t="s">
        <v>404</v>
      </c>
      <c r="I81" t="s">
        <v>407</v>
      </c>
      <c r="J81">
        <v>1</v>
      </c>
    </row>
    <row r="82" spans="1:14" x14ac:dyDescent="0.2">
      <c r="A82" t="s">
        <v>530</v>
      </c>
      <c r="B82">
        <v>17.25</v>
      </c>
      <c r="C82">
        <v>18</v>
      </c>
      <c r="D82">
        <f t="shared" si="1"/>
        <v>35</v>
      </c>
      <c r="E82" t="s">
        <v>411</v>
      </c>
      <c r="I82" t="s">
        <v>459</v>
      </c>
      <c r="J82">
        <v>1</v>
      </c>
    </row>
    <row r="83" spans="1:14" x14ac:dyDescent="0.2">
      <c r="A83" t="s">
        <v>531</v>
      </c>
      <c r="B83">
        <v>18.02</v>
      </c>
      <c r="C83">
        <v>18.39</v>
      </c>
      <c r="D83">
        <f t="shared" si="1"/>
        <v>37</v>
      </c>
      <c r="E83" t="s">
        <v>405</v>
      </c>
      <c r="F83" t="s">
        <v>406</v>
      </c>
      <c r="I83" t="s">
        <v>418</v>
      </c>
      <c r="J83">
        <v>1</v>
      </c>
      <c r="K83" t="s">
        <v>510</v>
      </c>
      <c r="L83">
        <v>1</v>
      </c>
      <c r="M83" t="s">
        <v>432</v>
      </c>
      <c r="N83">
        <v>1</v>
      </c>
    </row>
    <row r="84" spans="1:14" x14ac:dyDescent="0.2">
      <c r="A84" t="s">
        <v>532</v>
      </c>
      <c r="B84">
        <v>19.23</v>
      </c>
      <c r="C84">
        <v>20.03</v>
      </c>
      <c r="D84">
        <f t="shared" si="1"/>
        <v>40</v>
      </c>
      <c r="E84" t="s">
        <v>412</v>
      </c>
      <c r="I84" t="s">
        <v>475</v>
      </c>
      <c r="J84">
        <v>1</v>
      </c>
    </row>
    <row r="85" spans="1:14" x14ac:dyDescent="0.2">
      <c r="A85" t="s">
        <v>533</v>
      </c>
      <c r="B85">
        <v>20.04</v>
      </c>
      <c r="C85">
        <v>20.41</v>
      </c>
      <c r="D85">
        <f t="shared" si="1"/>
        <v>37</v>
      </c>
      <c r="E85" t="s">
        <v>405</v>
      </c>
      <c r="I85" t="s">
        <v>510</v>
      </c>
      <c r="J85">
        <v>1</v>
      </c>
    </row>
    <row r="86" spans="1:14" x14ac:dyDescent="0.2">
      <c r="A86" t="s">
        <v>534</v>
      </c>
      <c r="B86">
        <v>21.58</v>
      </c>
      <c r="C86">
        <v>22.38</v>
      </c>
      <c r="D86">
        <f t="shared" si="1"/>
        <v>40.000000000000227</v>
      </c>
      <c r="E86" t="s">
        <v>412</v>
      </c>
      <c r="I86" t="s">
        <v>475</v>
      </c>
      <c r="J86">
        <v>1</v>
      </c>
    </row>
    <row r="87" spans="1:14" x14ac:dyDescent="0.2">
      <c r="A87" t="s">
        <v>535</v>
      </c>
      <c r="B87">
        <v>24.08</v>
      </c>
      <c r="C87">
        <v>24.48</v>
      </c>
      <c r="D87">
        <f t="shared" si="1"/>
        <v>40.000000000000227</v>
      </c>
      <c r="E87" t="s">
        <v>405</v>
      </c>
      <c r="I87" t="s">
        <v>418</v>
      </c>
      <c r="J87">
        <v>1</v>
      </c>
    </row>
    <row r="88" spans="1:14" x14ac:dyDescent="0.2">
      <c r="A88" t="s">
        <v>536</v>
      </c>
      <c r="B88">
        <v>26.54</v>
      </c>
      <c r="C88">
        <v>27.37</v>
      </c>
      <c r="D88">
        <f t="shared" si="1"/>
        <v>43</v>
      </c>
      <c r="E88" t="s">
        <v>406</v>
      </c>
      <c r="F88" t="s">
        <v>411</v>
      </c>
      <c r="I88" t="s">
        <v>432</v>
      </c>
      <c r="J88">
        <v>1</v>
      </c>
      <c r="K88" t="s">
        <v>413</v>
      </c>
      <c r="L88">
        <v>1</v>
      </c>
    </row>
    <row r="89" spans="1:14" x14ac:dyDescent="0.2">
      <c r="A89" t="s">
        <v>537</v>
      </c>
      <c r="B89">
        <v>27.39</v>
      </c>
      <c r="C89">
        <v>28.16</v>
      </c>
      <c r="D89">
        <f t="shared" si="1"/>
        <v>37</v>
      </c>
      <c r="E89" t="s">
        <v>434</v>
      </c>
      <c r="F89" t="s">
        <v>412</v>
      </c>
      <c r="I89" t="s">
        <v>538</v>
      </c>
      <c r="J89">
        <v>1</v>
      </c>
      <c r="K89" t="s">
        <v>539</v>
      </c>
      <c r="L89">
        <v>1</v>
      </c>
    </row>
    <row r="90" spans="1:14" x14ac:dyDescent="0.2">
      <c r="A90" t="s">
        <v>540</v>
      </c>
      <c r="B90">
        <v>29.45</v>
      </c>
      <c r="C90">
        <v>30.26</v>
      </c>
      <c r="D90">
        <f t="shared" si="1"/>
        <v>41.000000000000227</v>
      </c>
      <c r="E90" t="s">
        <v>405</v>
      </c>
      <c r="I90" t="s">
        <v>417</v>
      </c>
      <c r="J90">
        <v>1</v>
      </c>
    </row>
    <row r="91" spans="1:14" x14ac:dyDescent="0.2">
      <c r="A91" t="s">
        <v>541</v>
      </c>
      <c r="B91">
        <v>31.48</v>
      </c>
      <c r="C91">
        <v>32.26</v>
      </c>
      <c r="D91">
        <f t="shared" si="1"/>
        <v>37.999999999999773</v>
      </c>
      <c r="E91" t="s">
        <v>412</v>
      </c>
      <c r="I91" t="s">
        <v>475</v>
      </c>
      <c r="J91">
        <v>1</v>
      </c>
    </row>
    <row r="92" spans="1:14" x14ac:dyDescent="0.2">
      <c r="A92" t="s">
        <v>542</v>
      </c>
      <c r="B92">
        <v>33.06</v>
      </c>
      <c r="C92">
        <v>33.46</v>
      </c>
      <c r="D92">
        <f t="shared" si="1"/>
        <v>39.999999999999773</v>
      </c>
      <c r="E92" t="s">
        <v>412</v>
      </c>
      <c r="I92" t="s">
        <v>543</v>
      </c>
      <c r="J92">
        <v>1</v>
      </c>
    </row>
    <row r="93" spans="1:14" x14ac:dyDescent="0.2">
      <c r="A93" t="s">
        <v>544</v>
      </c>
      <c r="B93">
        <v>35.54</v>
      </c>
      <c r="C93">
        <v>36.32</v>
      </c>
      <c r="D93">
        <f t="shared" si="1"/>
        <v>38</v>
      </c>
      <c r="E93" t="s">
        <v>406</v>
      </c>
      <c r="I93" t="s">
        <v>409</v>
      </c>
      <c r="J93">
        <v>1</v>
      </c>
    </row>
    <row r="94" spans="1:14" x14ac:dyDescent="0.2">
      <c r="A94" t="s">
        <v>545</v>
      </c>
      <c r="B94">
        <v>36.33</v>
      </c>
      <c r="C94">
        <v>37.200000000000003</v>
      </c>
      <c r="D94">
        <f t="shared" si="1"/>
        <v>47.000000000000455</v>
      </c>
      <c r="E94" t="s">
        <v>404</v>
      </c>
      <c r="F94" t="s">
        <v>411</v>
      </c>
      <c r="I94" t="s">
        <v>517</v>
      </c>
      <c r="J94">
        <v>1</v>
      </c>
      <c r="K94" t="s">
        <v>459</v>
      </c>
      <c r="L94">
        <v>1</v>
      </c>
    </row>
    <row r="95" spans="1:14" x14ac:dyDescent="0.2">
      <c r="A95" t="s">
        <v>546</v>
      </c>
      <c r="B95">
        <v>37.21</v>
      </c>
      <c r="C95">
        <v>37.5</v>
      </c>
      <c r="D95">
        <f t="shared" si="1"/>
        <v>29</v>
      </c>
      <c r="E95" t="s">
        <v>411</v>
      </c>
      <c r="I95" t="s">
        <v>413</v>
      </c>
      <c r="J95">
        <v>1</v>
      </c>
    </row>
    <row r="96" spans="1:14" x14ac:dyDescent="0.2">
      <c r="A96" t="s">
        <v>547</v>
      </c>
      <c r="B96">
        <v>39.479999999999997</v>
      </c>
      <c r="C96">
        <v>39.53</v>
      </c>
      <c r="D96">
        <f t="shared" si="1"/>
        <v>5.0000000000004547</v>
      </c>
      <c r="E96" t="s">
        <v>411</v>
      </c>
      <c r="I96" t="s">
        <v>413</v>
      </c>
      <c r="J96">
        <v>1</v>
      </c>
    </row>
    <row r="97" spans="1:25" x14ac:dyDescent="0.2">
      <c r="A97" t="s">
        <v>548</v>
      </c>
      <c r="B97">
        <v>0</v>
      </c>
      <c r="C97">
        <v>1.35</v>
      </c>
      <c r="D97">
        <f t="shared" si="1"/>
        <v>95</v>
      </c>
      <c r="E97" t="s">
        <v>406</v>
      </c>
      <c r="I97" t="s">
        <v>409</v>
      </c>
      <c r="J97">
        <v>2</v>
      </c>
      <c r="T97" t="s">
        <v>413</v>
      </c>
      <c r="U97">
        <v>2</v>
      </c>
      <c r="V97" t="s">
        <v>549</v>
      </c>
      <c r="W97">
        <v>2</v>
      </c>
    </row>
    <row r="98" spans="1:25" x14ac:dyDescent="0.2">
      <c r="A98" s="65" t="s">
        <v>550</v>
      </c>
      <c r="B98">
        <v>0</v>
      </c>
      <c r="C98">
        <v>0.47</v>
      </c>
      <c r="D98">
        <f t="shared" si="1"/>
        <v>47</v>
      </c>
      <c r="E98" t="s">
        <v>405</v>
      </c>
      <c r="F98" t="s">
        <v>411</v>
      </c>
      <c r="I98" t="s">
        <v>510</v>
      </c>
      <c r="J98">
        <v>1</v>
      </c>
      <c r="K98" t="s">
        <v>423</v>
      </c>
      <c r="L98">
        <v>1</v>
      </c>
    </row>
    <row r="99" spans="1:25" x14ac:dyDescent="0.2">
      <c r="A99" t="s">
        <v>551</v>
      </c>
      <c r="B99">
        <v>0.5</v>
      </c>
      <c r="C99">
        <v>3.08</v>
      </c>
      <c r="D99">
        <f t="shared" si="1"/>
        <v>138</v>
      </c>
      <c r="E99" t="s">
        <v>411</v>
      </c>
      <c r="F99" t="s">
        <v>404</v>
      </c>
      <c r="I99" t="s">
        <v>413</v>
      </c>
      <c r="J99">
        <v>3</v>
      </c>
      <c r="K99" t="s">
        <v>438</v>
      </c>
      <c r="L99">
        <v>3</v>
      </c>
    </row>
    <row r="100" spans="1:25" x14ac:dyDescent="0.2">
      <c r="A100" t="s">
        <v>552</v>
      </c>
      <c r="B100">
        <v>3.1</v>
      </c>
      <c r="C100">
        <v>3.5</v>
      </c>
      <c r="D100">
        <f t="shared" si="1"/>
        <v>40</v>
      </c>
      <c r="E100" t="s">
        <v>405</v>
      </c>
      <c r="F100" t="s">
        <v>412</v>
      </c>
      <c r="I100" t="s">
        <v>447</v>
      </c>
      <c r="J100">
        <v>1</v>
      </c>
      <c r="K100" t="s">
        <v>417</v>
      </c>
      <c r="L100">
        <v>1</v>
      </c>
      <c r="M100" t="s">
        <v>478</v>
      </c>
      <c r="N100">
        <v>1</v>
      </c>
      <c r="O100" t="s">
        <v>450</v>
      </c>
      <c r="P100">
        <v>1</v>
      </c>
    </row>
    <row r="101" spans="1:25" x14ac:dyDescent="0.2">
      <c r="A101" t="s">
        <v>553</v>
      </c>
      <c r="B101">
        <v>3.53</v>
      </c>
      <c r="C101">
        <v>4.33</v>
      </c>
      <c r="D101">
        <f t="shared" si="1"/>
        <v>40.000000000000028</v>
      </c>
      <c r="E101" t="s">
        <v>405</v>
      </c>
      <c r="I101" t="s">
        <v>510</v>
      </c>
      <c r="J101">
        <v>1</v>
      </c>
    </row>
    <row r="102" spans="1:25" x14ac:dyDescent="0.2">
      <c r="A102" t="s">
        <v>554</v>
      </c>
      <c r="B102">
        <v>7.31</v>
      </c>
      <c r="C102">
        <v>8.1300000000000008</v>
      </c>
      <c r="D102">
        <f t="shared" si="1"/>
        <v>42.000000000000114</v>
      </c>
      <c r="E102" t="s">
        <v>411</v>
      </c>
      <c r="I102" t="s">
        <v>459</v>
      </c>
      <c r="J102">
        <v>1</v>
      </c>
    </row>
    <row r="103" spans="1:25" x14ac:dyDescent="0.2">
      <c r="A103" t="s">
        <v>555</v>
      </c>
      <c r="B103">
        <v>8.19</v>
      </c>
      <c r="C103">
        <v>9.07</v>
      </c>
      <c r="D103">
        <f t="shared" si="1"/>
        <v>48.000000000000057</v>
      </c>
      <c r="E103" t="s">
        <v>411</v>
      </c>
      <c r="I103" t="s">
        <v>513</v>
      </c>
      <c r="J103">
        <v>1</v>
      </c>
    </row>
    <row r="104" spans="1:25" x14ac:dyDescent="0.2">
      <c r="A104" t="s">
        <v>556</v>
      </c>
      <c r="B104">
        <v>9.09</v>
      </c>
      <c r="C104">
        <v>9.52</v>
      </c>
      <c r="D104">
        <f t="shared" si="1"/>
        <v>43</v>
      </c>
      <c r="E104" t="s">
        <v>411</v>
      </c>
      <c r="I104" t="s">
        <v>423</v>
      </c>
      <c r="J104">
        <v>1</v>
      </c>
    </row>
    <row r="105" spans="1:25" x14ac:dyDescent="0.2">
      <c r="A105" t="s">
        <v>557</v>
      </c>
      <c r="B105">
        <v>10.43</v>
      </c>
      <c r="C105">
        <v>11.27</v>
      </c>
      <c r="D105">
        <f t="shared" si="1"/>
        <v>44</v>
      </c>
      <c r="E105" t="s">
        <v>411</v>
      </c>
      <c r="I105" t="s">
        <v>471</v>
      </c>
      <c r="J105">
        <v>1</v>
      </c>
    </row>
    <row r="106" spans="1:25" x14ac:dyDescent="0.2">
      <c r="A106" t="s">
        <v>558</v>
      </c>
      <c r="B106">
        <v>11.29</v>
      </c>
      <c r="C106">
        <v>12.14</v>
      </c>
      <c r="D106">
        <f t="shared" si="1"/>
        <v>45.000000000000114</v>
      </c>
      <c r="E106" t="s">
        <v>405</v>
      </c>
      <c r="I106" t="s">
        <v>419</v>
      </c>
      <c r="J106">
        <v>1</v>
      </c>
    </row>
    <row r="107" spans="1:25" x14ac:dyDescent="0.2">
      <c r="A107" t="s">
        <v>559</v>
      </c>
      <c r="B107">
        <v>13.45</v>
      </c>
      <c r="C107">
        <v>14.35</v>
      </c>
      <c r="D107">
        <f t="shared" si="1"/>
        <v>50.000000000000114</v>
      </c>
      <c r="E107" t="s">
        <v>411</v>
      </c>
      <c r="I107" t="s">
        <v>414</v>
      </c>
      <c r="J107">
        <v>1</v>
      </c>
    </row>
    <row r="108" spans="1:25" x14ac:dyDescent="0.2">
      <c r="A108" t="s">
        <v>560</v>
      </c>
      <c r="B108">
        <v>15.14</v>
      </c>
      <c r="C108">
        <v>16</v>
      </c>
      <c r="D108">
        <f t="shared" si="1"/>
        <v>46</v>
      </c>
      <c r="E108" t="s">
        <v>411</v>
      </c>
      <c r="I108" t="s">
        <v>413</v>
      </c>
      <c r="J108">
        <v>1</v>
      </c>
    </row>
    <row r="109" spans="1:25" x14ac:dyDescent="0.2">
      <c r="A109" t="s">
        <v>561</v>
      </c>
      <c r="B109">
        <v>16.5</v>
      </c>
      <c r="C109">
        <v>17.37</v>
      </c>
      <c r="D109">
        <f t="shared" si="1"/>
        <v>47</v>
      </c>
      <c r="E109" t="s">
        <v>405</v>
      </c>
      <c r="I109" t="s">
        <v>510</v>
      </c>
      <c r="J109">
        <v>1</v>
      </c>
    </row>
    <row r="110" spans="1:25" x14ac:dyDescent="0.2">
      <c r="A110" t="s">
        <v>562</v>
      </c>
      <c r="B110">
        <v>18.16</v>
      </c>
      <c r="C110">
        <v>20.04</v>
      </c>
      <c r="D110">
        <f t="shared" si="1"/>
        <v>108</v>
      </c>
      <c r="E110" t="s">
        <v>411</v>
      </c>
      <c r="I110" t="s">
        <v>413</v>
      </c>
      <c r="J110">
        <v>4</v>
      </c>
      <c r="T110" t="s">
        <v>407</v>
      </c>
      <c r="U110">
        <v>1</v>
      </c>
      <c r="V110" t="s">
        <v>418</v>
      </c>
      <c r="W110">
        <v>1</v>
      </c>
      <c r="X110" t="s">
        <v>513</v>
      </c>
      <c r="Y110">
        <v>1</v>
      </c>
    </row>
    <row r="111" spans="1:25" x14ac:dyDescent="0.2">
      <c r="A111" t="s">
        <v>563</v>
      </c>
      <c r="B111">
        <v>20.059999999999999</v>
      </c>
      <c r="C111">
        <v>21.28</v>
      </c>
      <c r="D111">
        <f t="shared" si="1"/>
        <v>82.000000000000227</v>
      </c>
      <c r="E111" t="s">
        <v>405</v>
      </c>
      <c r="I111" t="s">
        <v>419</v>
      </c>
      <c r="J111">
        <v>2</v>
      </c>
    </row>
    <row r="112" spans="1:25" x14ac:dyDescent="0.2">
      <c r="A112" t="s">
        <v>564</v>
      </c>
      <c r="B112">
        <v>22.02</v>
      </c>
      <c r="C112">
        <v>22.48</v>
      </c>
      <c r="D112">
        <f t="shared" si="1"/>
        <v>46</v>
      </c>
      <c r="E112" t="s">
        <v>405</v>
      </c>
      <c r="I112" t="s">
        <v>510</v>
      </c>
      <c r="J112">
        <v>1</v>
      </c>
      <c r="K112" t="s">
        <v>435</v>
      </c>
      <c r="L112">
        <v>1</v>
      </c>
    </row>
    <row r="113" spans="1:25" x14ac:dyDescent="0.2">
      <c r="A113" t="s">
        <v>565</v>
      </c>
      <c r="B113">
        <v>22.51</v>
      </c>
      <c r="C113">
        <v>23.19</v>
      </c>
      <c r="D113">
        <f t="shared" si="1"/>
        <v>28</v>
      </c>
      <c r="E113" t="s">
        <v>411</v>
      </c>
      <c r="I113" t="s">
        <v>513</v>
      </c>
      <c r="J113">
        <v>1</v>
      </c>
    </row>
    <row r="114" spans="1:25" x14ac:dyDescent="0.2">
      <c r="A114" t="s">
        <v>566</v>
      </c>
      <c r="B114">
        <v>23.24</v>
      </c>
      <c r="C114">
        <v>24.09</v>
      </c>
      <c r="D114">
        <f t="shared" si="1"/>
        <v>45.000000000000227</v>
      </c>
      <c r="E114" t="s">
        <v>404</v>
      </c>
      <c r="F114" t="s">
        <v>411</v>
      </c>
      <c r="I114" t="s">
        <v>407</v>
      </c>
      <c r="J114">
        <v>1</v>
      </c>
      <c r="K114" t="s">
        <v>567</v>
      </c>
      <c r="L114">
        <v>1</v>
      </c>
    </row>
    <row r="115" spans="1:25" x14ac:dyDescent="0.2">
      <c r="A115" t="s">
        <v>568</v>
      </c>
      <c r="B115">
        <v>24.11</v>
      </c>
      <c r="C115">
        <v>24.55</v>
      </c>
      <c r="D115">
        <f t="shared" si="1"/>
        <v>44</v>
      </c>
      <c r="E115" t="s">
        <v>405</v>
      </c>
      <c r="F115" t="s">
        <v>406</v>
      </c>
      <c r="I115" t="s">
        <v>418</v>
      </c>
      <c r="J115">
        <v>1</v>
      </c>
      <c r="K115" t="s">
        <v>409</v>
      </c>
      <c r="L115">
        <v>1</v>
      </c>
    </row>
    <row r="116" spans="1:25" x14ac:dyDescent="0.2">
      <c r="A116" t="s">
        <v>568</v>
      </c>
      <c r="B116">
        <v>24.11</v>
      </c>
      <c r="C116">
        <v>25.03</v>
      </c>
      <c r="D116">
        <f t="shared" si="1"/>
        <v>52</v>
      </c>
      <c r="E116" t="s">
        <v>406</v>
      </c>
      <c r="I116" t="s">
        <v>409</v>
      </c>
      <c r="J116">
        <v>2</v>
      </c>
      <c r="T116" t="s">
        <v>418</v>
      </c>
      <c r="U116">
        <v>1</v>
      </c>
    </row>
    <row r="117" spans="1:25" s="57" customFormat="1" x14ac:dyDescent="0.2">
      <c r="A117" s="65" t="s">
        <v>569</v>
      </c>
      <c r="B117" s="57">
        <v>0.13</v>
      </c>
      <c r="C117" s="57">
        <v>0.54</v>
      </c>
      <c r="D117" s="57">
        <f t="shared" si="1"/>
        <v>41</v>
      </c>
      <c r="E117" s="57" t="s">
        <v>411</v>
      </c>
      <c r="I117" s="57" t="s">
        <v>481</v>
      </c>
      <c r="J117" s="57">
        <v>1</v>
      </c>
    </row>
    <row r="118" spans="1:25" s="57" customFormat="1" x14ac:dyDescent="0.2">
      <c r="A118" s="57" t="s">
        <v>570</v>
      </c>
      <c r="B118" s="57">
        <v>0.55000000000000004</v>
      </c>
      <c r="C118" s="57">
        <v>1.3</v>
      </c>
      <c r="D118" s="57">
        <f t="shared" si="1"/>
        <v>34.999999999999993</v>
      </c>
      <c r="E118" s="57" t="s">
        <v>404</v>
      </c>
      <c r="I118" s="57" t="s">
        <v>407</v>
      </c>
      <c r="J118" s="57">
        <v>1</v>
      </c>
    </row>
    <row r="119" spans="1:25" s="57" customFormat="1" x14ac:dyDescent="0.2">
      <c r="A119" s="57" t="s">
        <v>571</v>
      </c>
      <c r="B119" s="57">
        <v>1.34</v>
      </c>
      <c r="C119" s="57">
        <v>2.2599999999999998</v>
      </c>
      <c r="D119" s="57">
        <f t="shared" si="1"/>
        <v>51.999999999999972</v>
      </c>
      <c r="E119" s="57" t="s">
        <v>405</v>
      </c>
      <c r="F119" s="57" t="s">
        <v>411</v>
      </c>
      <c r="I119" s="57" t="s">
        <v>408</v>
      </c>
      <c r="J119" s="57">
        <v>1</v>
      </c>
      <c r="K119" s="57" t="s">
        <v>421</v>
      </c>
      <c r="L119" s="57">
        <v>1</v>
      </c>
      <c r="M119" s="57" t="s">
        <v>459</v>
      </c>
      <c r="N119" s="57">
        <v>1</v>
      </c>
    </row>
    <row r="120" spans="1:25" x14ac:dyDescent="0.2">
      <c r="A120" t="s">
        <v>572</v>
      </c>
      <c r="B120">
        <v>2.2799999999999998</v>
      </c>
      <c r="C120">
        <v>3.01</v>
      </c>
      <c r="D120">
        <f t="shared" si="1"/>
        <v>33</v>
      </c>
      <c r="E120" t="s">
        <v>411</v>
      </c>
      <c r="I120" t="s">
        <v>413</v>
      </c>
      <c r="J120">
        <v>1</v>
      </c>
    </row>
    <row r="121" spans="1:25" x14ac:dyDescent="0.2">
      <c r="A121" t="s">
        <v>573</v>
      </c>
      <c r="B121">
        <v>3.04</v>
      </c>
      <c r="C121">
        <v>3.51</v>
      </c>
      <c r="D121">
        <f t="shared" si="1"/>
        <v>46.999999999999972</v>
      </c>
      <c r="E121" t="s">
        <v>405</v>
      </c>
      <c r="I121" t="s">
        <v>510</v>
      </c>
      <c r="J121">
        <v>1</v>
      </c>
    </row>
    <row r="122" spans="1:25" x14ac:dyDescent="0.2">
      <c r="A122" t="s">
        <v>574</v>
      </c>
      <c r="B122">
        <v>3.52</v>
      </c>
      <c r="C122">
        <v>4.22</v>
      </c>
      <c r="D122">
        <f t="shared" si="1"/>
        <v>30</v>
      </c>
      <c r="E122" t="s">
        <v>405</v>
      </c>
      <c r="I122" t="s">
        <v>418</v>
      </c>
      <c r="J122">
        <v>1</v>
      </c>
    </row>
    <row r="123" spans="1:25" x14ac:dyDescent="0.2">
      <c r="A123" s="65" t="s">
        <v>575</v>
      </c>
      <c r="B123">
        <v>0.01</v>
      </c>
      <c r="C123">
        <v>4.07</v>
      </c>
      <c r="D123">
        <f t="shared" si="1"/>
        <v>246.00000000000003</v>
      </c>
      <c r="E123" t="s">
        <v>411</v>
      </c>
      <c r="I123" t="s">
        <v>473</v>
      </c>
      <c r="J123">
        <v>8</v>
      </c>
      <c r="T123" t="s">
        <v>425</v>
      </c>
      <c r="U123">
        <v>6</v>
      </c>
      <c r="V123" t="s">
        <v>481</v>
      </c>
      <c r="W123">
        <v>1</v>
      </c>
    </row>
    <row r="124" spans="1:25" x14ac:dyDescent="0.2">
      <c r="A124" t="s">
        <v>576</v>
      </c>
      <c r="B124">
        <v>0.1</v>
      </c>
      <c r="C124">
        <v>0.54</v>
      </c>
      <c r="D124">
        <f t="shared" si="1"/>
        <v>44</v>
      </c>
      <c r="E124" t="s">
        <v>411</v>
      </c>
      <c r="I124" t="s">
        <v>442</v>
      </c>
      <c r="J124">
        <v>1</v>
      </c>
    </row>
    <row r="125" spans="1:25" s="57" customFormat="1" x14ac:dyDescent="0.2">
      <c r="A125" s="57" t="s">
        <v>577</v>
      </c>
      <c r="B125" s="57">
        <v>0.59</v>
      </c>
      <c r="C125" s="57">
        <v>2.2000000000000002</v>
      </c>
      <c r="D125" s="57">
        <f t="shared" si="1"/>
        <v>81.000000000000028</v>
      </c>
      <c r="E125" s="57" t="s">
        <v>412</v>
      </c>
      <c r="F125" s="57" t="s">
        <v>411</v>
      </c>
      <c r="G125" s="57" t="s">
        <v>406</v>
      </c>
      <c r="I125" s="57" t="s">
        <v>475</v>
      </c>
      <c r="J125" s="57">
        <v>2</v>
      </c>
      <c r="K125" s="57" t="s">
        <v>567</v>
      </c>
      <c r="L125" s="57">
        <v>1</v>
      </c>
      <c r="M125" s="57" t="s">
        <v>409</v>
      </c>
      <c r="N125" s="57">
        <v>1</v>
      </c>
    </row>
    <row r="126" spans="1:25" x14ac:dyDescent="0.2">
      <c r="A126" t="s">
        <v>578</v>
      </c>
      <c r="B126">
        <v>2.25</v>
      </c>
      <c r="C126">
        <v>3.23</v>
      </c>
      <c r="D126">
        <f t="shared" si="1"/>
        <v>58</v>
      </c>
      <c r="E126" t="s">
        <v>404</v>
      </c>
      <c r="I126" t="s">
        <v>438</v>
      </c>
      <c r="J126">
        <v>2</v>
      </c>
    </row>
    <row r="127" spans="1:25" x14ac:dyDescent="0.2">
      <c r="A127" t="s">
        <v>579</v>
      </c>
      <c r="B127">
        <v>0.11</v>
      </c>
      <c r="C127">
        <v>2.38</v>
      </c>
      <c r="D127">
        <f t="shared" si="1"/>
        <v>147</v>
      </c>
      <c r="E127" t="s">
        <v>411</v>
      </c>
      <c r="I127" t="s">
        <v>473</v>
      </c>
      <c r="J127">
        <v>3</v>
      </c>
      <c r="T127" t="s">
        <v>580</v>
      </c>
      <c r="U127">
        <v>1</v>
      </c>
      <c r="V127" t="s">
        <v>447</v>
      </c>
      <c r="W127">
        <v>1</v>
      </c>
      <c r="X127" t="s">
        <v>475</v>
      </c>
      <c r="Y127">
        <v>1</v>
      </c>
    </row>
    <row r="128" spans="1:25" x14ac:dyDescent="0.2">
      <c r="A128" t="s">
        <v>581</v>
      </c>
      <c r="B128">
        <v>3.57</v>
      </c>
      <c r="C128">
        <v>4.22</v>
      </c>
      <c r="D128">
        <f t="shared" si="1"/>
        <v>25</v>
      </c>
      <c r="E128" t="s">
        <v>405</v>
      </c>
      <c r="I128" t="s">
        <v>450</v>
      </c>
      <c r="J128">
        <v>1</v>
      </c>
      <c r="K128" t="s">
        <v>418</v>
      </c>
      <c r="L128">
        <v>2</v>
      </c>
    </row>
    <row r="129" spans="1:27" x14ac:dyDescent="0.2">
      <c r="A129" t="s">
        <v>582</v>
      </c>
      <c r="B129">
        <v>0.04</v>
      </c>
      <c r="C129">
        <v>1.48</v>
      </c>
      <c r="D129">
        <f t="shared" si="1"/>
        <v>104</v>
      </c>
      <c r="E129" t="s">
        <v>411</v>
      </c>
      <c r="I129" t="s">
        <v>473</v>
      </c>
      <c r="J129">
        <v>3</v>
      </c>
      <c r="T129" t="s">
        <v>442</v>
      </c>
      <c r="U129">
        <v>1</v>
      </c>
      <c r="V129" t="s">
        <v>426</v>
      </c>
      <c r="W129">
        <v>1</v>
      </c>
      <c r="X129" t="s">
        <v>417</v>
      </c>
      <c r="Y129">
        <v>1</v>
      </c>
      <c r="Z129" t="s">
        <v>419</v>
      </c>
      <c r="AA129">
        <v>1</v>
      </c>
    </row>
    <row r="130" spans="1:27" x14ac:dyDescent="0.2">
      <c r="A130" t="s">
        <v>583</v>
      </c>
      <c r="B130">
        <v>0.42</v>
      </c>
      <c r="C130">
        <v>1.23</v>
      </c>
      <c r="D130">
        <f t="shared" si="1"/>
        <v>41</v>
      </c>
      <c r="E130" t="s">
        <v>411</v>
      </c>
      <c r="I130" t="s">
        <v>584</v>
      </c>
      <c r="J130">
        <v>1</v>
      </c>
    </row>
    <row r="131" spans="1:27" x14ac:dyDescent="0.2">
      <c r="A131" t="s">
        <v>585</v>
      </c>
      <c r="B131">
        <v>1.26</v>
      </c>
      <c r="C131">
        <v>2.19</v>
      </c>
      <c r="D131">
        <f t="shared" ref="D131:D194" si="2">(TRUNC(C131,0)*60)+(C131-TRUNC(C131,0))*100-((TRUNC(B131,0)*60)+(B131-TRUNC(B131,0))*100)</f>
        <v>53</v>
      </c>
      <c r="E131" t="s">
        <v>405</v>
      </c>
      <c r="I131" t="s">
        <v>510</v>
      </c>
      <c r="J131">
        <v>1</v>
      </c>
    </row>
    <row r="132" spans="1:27" x14ac:dyDescent="0.2">
      <c r="A132" t="s">
        <v>586</v>
      </c>
      <c r="B132">
        <v>3</v>
      </c>
      <c r="C132">
        <v>4.2699999999999996</v>
      </c>
      <c r="D132">
        <f t="shared" si="2"/>
        <v>86.999999999999943</v>
      </c>
      <c r="E132" t="s">
        <v>411</v>
      </c>
      <c r="I132" t="s">
        <v>442</v>
      </c>
      <c r="J132">
        <v>2</v>
      </c>
      <c r="T132" t="s">
        <v>513</v>
      </c>
      <c r="U132">
        <v>1</v>
      </c>
      <c r="V132" t="s">
        <v>584</v>
      </c>
      <c r="W132">
        <v>2</v>
      </c>
      <c r="X132" t="s">
        <v>473</v>
      </c>
      <c r="Y132">
        <v>1</v>
      </c>
      <c r="Z132" t="s">
        <v>499</v>
      </c>
      <c r="AA132">
        <v>1</v>
      </c>
    </row>
    <row r="133" spans="1:27" x14ac:dyDescent="0.2">
      <c r="A133" t="s">
        <v>587</v>
      </c>
      <c r="B133">
        <v>4.3</v>
      </c>
      <c r="C133">
        <v>5.13</v>
      </c>
      <c r="D133">
        <f t="shared" si="2"/>
        <v>43</v>
      </c>
      <c r="E133" t="s">
        <v>406</v>
      </c>
      <c r="I133" t="s">
        <v>409</v>
      </c>
      <c r="J133">
        <v>1</v>
      </c>
    </row>
    <row r="134" spans="1:27" s="57" customFormat="1" x14ac:dyDescent="0.2">
      <c r="A134" s="57" t="s">
        <v>588</v>
      </c>
      <c r="B134" s="57">
        <v>5.17</v>
      </c>
      <c r="C134" s="57">
        <v>6.46</v>
      </c>
      <c r="D134" s="57">
        <f t="shared" si="2"/>
        <v>89</v>
      </c>
      <c r="E134" s="57" t="s">
        <v>411</v>
      </c>
      <c r="I134" s="57" t="s">
        <v>442</v>
      </c>
      <c r="J134" s="57">
        <v>3</v>
      </c>
      <c r="K134" s="57" t="s">
        <v>513</v>
      </c>
      <c r="L134" s="57">
        <v>1</v>
      </c>
    </row>
    <row r="135" spans="1:27" x14ac:dyDescent="0.2">
      <c r="A135" t="s">
        <v>589</v>
      </c>
      <c r="B135">
        <v>7.11</v>
      </c>
      <c r="C135">
        <v>7.29</v>
      </c>
      <c r="D135">
        <f t="shared" si="2"/>
        <v>17.999999999999943</v>
      </c>
      <c r="E135" t="s">
        <v>404</v>
      </c>
      <c r="I135" t="s">
        <v>590</v>
      </c>
      <c r="J135">
        <v>1</v>
      </c>
    </row>
    <row r="136" spans="1:27" s="57" customFormat="1" x14ac:dyDescent="0.2">
      <c r="A136" s="57" t="s">
        <v>591</v>
      </c>
      <c r="B136" s="57">
        <v>0.45</v>
      </c>
      <c r="C136" s="57">
        <v>1.41</v>
      </c>
      <c r="D136" s="57">
        <f t="shared" si="2"/>
        <v>56</v>
      </c>
      <c r="E136" s="57" t="s">
        <v>411</v>
      </c>
      <c r="I136" s="57" t="s">
        <v>481</v>
      </c>
      <c r="J136" s="57">
        <v>1</v>
      </c>
    </row>
    <row r="137" spans="1:27" x14ac:dyDescent="0.2">
      <c r="A137" t="s">
        <v>592</v>
      </c>
      <c r="B137">
        <v>1.43</v>
      </c>
      <c r="C137">
        <v>2.15</v>
      </c>
      <c r="D137">
        <f t="shared" si="2"/>
        <v>32</v>
      </c>
      <c r="E137" t="s">
        <v>411</v>
      </c>
      <c r="I137" t="s">
        <v>442</v>
      </c>
      <c r="J137">
        <v>1</v>
      </c>
    </row>
    <row r="138" spans="1:27" x14ac:dyDescent="0.2">
      <c r="A138" t="s">
        <v>593</v>
      </c>
      <c r="B138">
        <v>2.16</v>
      </c>
      <c r="C138">
        <v>2.56</v>
      </c>
      <c r="D138">
        <f t="shared" si="2"/>
        <v>40</v>
      </c>
      <c r="E138" t="s">
        <v>405</v>
      </c>
      <c r="I138" t="s">
        <v>418</v>
      </c>
      <c r="J138">
        <v>1</v>
      </c>
    </row>
    <row r="139" spans="1:27" s="57" customFormat="1" x14ac:dyDescent="0.2">
      <c r="A139" s="65" t="s">
        <v>594</v>
      </c>
      <c r="B139" s="57">
        <v>0.09</v>
      </c>
      <c r="C139" s="57">
        <v>0.5</v>
      </c>
      <c r="D139" s="57">
        <f t="shared" si="2"/>
        <v>41</v>
      </c>
      <c r="E139" s="57" t="s">
        <v>434</v>
      </c>
      <c r="I139" s="57" t="s">
        <v>595</v>
      </c>
      <c r="J139" s="57">
        <v>1</v>
      </c>
    </row>
    <row r="140" spans="1:27" x14ac:dyDescent="0.2">
      <c r="A140" t="s">
        <v>596</v>
      </c>
      <c r="B140">
        <v>1.31</v>
      </c>
      <c r="C140">
        <v>2.09</v>
      </c>
      <c r="D140">
        <f t="shared" si="2"/>
        <v>38</v>
      </c>
      <c r="E140" t="s">
        <v>411</v>
      </c>
      <c r="I140" t="s">
        <v>597</v>
      </c>
      <c r="J140">
        <v>1</v>
      </c>
    </row>
    <row r="141" spans="1:27" s="57" customFormat="1" x14ac:dyDescent="0.2">
      <c r="A141" s="57" t="s">
        <v>598</v>
      </c>
      <c r="B141" s="57">
        <v>2.11</v>
      </c>
      <c r="C141" s="57">
        <v>2.54</v>
      </c>
      <c r="D141" s="57">
        <f t="shared" si="2"/>
        <v>43</v>
      </c>
      <c r="E141" s="57" t="s">
        <v>411</v>
      </c>
      <c r="F141" s="57" t="s">
        <v>405</v>
      </c>
      <c r="I141" s="57" t="s">
        <v>567</v>
      </c>
      <c r="J141" s="57">
        <v>1</v>
      </c>
      <c r="K141" s="57" t="s">
        <v>429</v>
      </c>
      <c r="L141" s="57">
        <v>1</v>
      </c>
    </row>
    <row r="142" spans="1:27" s="57" customFormat="1" x14ac:dyDescent="0.2">
      <c r="A142" s="65" t="s">
        <v>599</v>
      </c>
      <c r="B142" s="57">
        <v>0.06</v>
      </c>
      <c r="C142" s="57">
        <v>0.41</v>
      </c>
      <c r="D142" s="57">
        <f t="shared" si="2"/>
        <v>35</v>
      </c>
      <c r="E142" s="57" t="s">
        <v>411</v>
      </c>
      <c r="I142" s="57" t="s">
        <v>513</v>
      </c>
      <c r="J142" s="57">
        <v>1</v>
      </c>
    </row>
    <row r="143" spans="1:27" x14ac:dyDescent="0.2">
      <c r="A143" t="s">
        <v>600</v>
      </c>
      <c r="B143">
        <v>0.43</v>
      </c>
      <c r="C143">
        <v>1.17</v>
      </c>
      <c r="D143">
        <f t="shared" si="2"/>
        <v>34</v>
      </c>
      <c r="E143" t="s">
        <v>411</v>
      </c>
      <c r="I143" t="s">
        <v>508</v>
      </c>
      <c r="J143">
        <v>1</v>
      </c>
      <c r="K143" t="s">
        <v>442</v>
      </c>
      <c r="L143">
        <v>1</v>
      </c>
    </row>
    <row r="144" spans="1:27" s="57" customFormat="1" x14ac:dyDescent="0.2">
      <c r="A144" s="57" t="s">
        <v>601</v>
      </c>
      <c r="B144" s="57">
        <v>1.19</v>
      </c>
      <c r="C144" s="57">
        <v>2.15</v>
      </c>
      <c r="D144" s="57">
        <f t="shared" si="2"/>
        <v>56</v>
      </c>
      <c r="E144" s="57" t="s">
        <v>411</v>
      </c>
      <c r="I144" s="57" t="s">
        <v>549</v>
      </c>
      <c r="J144" s="57">
        <v>1</v>
      </c>
    </row>
    <row r="145" spans="1:29" s="57" customFormat="1" x14ac:dyDescent="0.2">
      <c r="A145" s="57" t="s">
        <v>602</v>
      </c>
      <c r="B145" s="57">
        <v>2.58</v>
      </c>
      <c r="C145" s="57">
        <v>3.39</v>
      </c>
      <c r="D145" s="57">
        <f t="shared" si="2"/>
        <v>41</v>
      </c>
      <c r="E145" s="57" t="s">
        <v>406</v>
      </c>
      <c r="F145" s="57" t="s">
        <v>412</v>
      </c>
      <c r="I145" s="57" t="s">
        <v>409</v>
      </c>
      <c r="J145" s="57">
        <v>1</v>
      </c>
      <c r="K145" s="57" t="s">
        <v>603</v>
      </c>
      <c r="L145" s="57">
        <v>1</v>
      </c>
    </row>
    <row r="146" spans="1:29" x14ac:dyDescent="0.2">
      <c r="A146" t="s">
        <v>604</v>
      </c>
      <c r="B146">
        <v>3.43</v>
      </c>
      <c r="C146">
        <v>4.09</v>
      </c>
      <c r="D146">
        <f t="shared" si="2"/>
        <v>26</v>
      </c>
      <c r="E146" t="s">
        <v>404</v>
      </c>
      <c r="I146" t="s">
        <v>438</v>
      </c>
      <c r="J146">
        <v>1</v>
      </c>
    </row>
    <row r="147" spans="1:29" s="57" customFormat="1" x14ac:dyDescent="0.2">
      <c r="A147" s="57" t="s">
        <v>605</v>
      </c>
      <c r="B147" s="57">
        <v>0</v>
      </c>
      <c r="C147" s="57">
        <v>2.0299999999999998</v>
      </c>
      <c r="D147" s="57">
        <f t="shared" si="2"/>
        <v>122.99999999999999</v>
      </c>
      <c r="E147" s="57" t="s">
        <v>411</v>
      </c>
      <c r="I147" s="57" t="s">
        <v>606</v>
      </c>
      <c r="J147" s="57">
        <v>2</v>
      </c>
      <c r="T147" s="57" t="s">
        <v>429</v>
      </c>
      <c r="U147" s="57">
        <v>2</v>
      </c>
      <c r="V147" s="57" t="s">
        <v>418</v>
      </c>
      <c r="W147" s="57">
        <v>1</v>
      </c>
    </row>
    <row r="148" spans="1:29" s="57" customFormat="1" x14ac:dyDescent="0.2">
      <c r="A148" s="57" t="s">
        <v>607</v>
      </c>
      <c r="B148" s="57">
        <v>2.06</v>
      </c>
      <c r="C148" s="57">
        <v>2.4700000000000002</v>
      </c>
      <c r="D148" s="57">
        <f t="shared" si="2"/>
        <v>41.000000000000028</v>
      </c>
      <c r="E148" s="57" t="s">
        <v>411</v>
      </c>
      <c r="F148" s="57" t="s">
        <v>405</v>
      </c>
      <c r="I148" s="57" t="s">
        <v>549</v>
      </c>
      <c r="J148" s="57">
        <v>1</v>
      </c>
      <c r="K148" s="57" t="s">
        <v>419</v>
      </c>
      <c r="L148" s="57">
        <v>1</v>
      </c>
    </row>
    <row r="149" spans="1:29" s="57" customFormat="1" x14ac:dyDescent="0.2">
      <c r="A149" s="57" t="s">
        <v>608</v>
      </c>
      <c r="B149" s="57">
        <v>0.02</v>
      </c>
      <c r="C149" s="57">
        <v>1.29</v>
      </c>
      <c r="D149" s="57">
        <f t="shared" si="2"/>
        <v>87</v>
      </c>
      <c r="E149" s="57" t="s">
        <v>411</v>
      </c>
      <c r="I149" s="57" t="s">
        <v>473</v>
      </c>
      <c r="J149" s="57">
        <v>2</v>
      </c>
      <c r="K149" s="57" t="s">
        <v>425</v>
      </c>
      <c r="L149" s="57">
        <v>2</v>
      </c>
      <c r="T149" s="57" t="s">
        <v>475</v>
      </c>
      <c r="U149" s="57">
        <v>1</v>
      </c>
      <c r="V149" s="57" t="s">
        <v>442</v>
      </c>
      <c r="W149" s="57">
        <v>1</v>
      </c>
    </row>
    <row r="150" spans="1:29" s="57" customFormat="1" x14ac:dyDescent="0.2">
      <c r="A150" s="57" t="s">
        <v>609</v>
      </c>
      <c r="B150" s="57">
        <v>1.31</v>
      </c>
      <c r="C150" s="57">
        <v>5.07</v>
      </c>
      <c r="D150" s="57">
        <f t="shared" si="2"/>
        <v>216</v>
      </c>
      <c r="E150" s="57" t="s">
        <v>412</v>
      </c>
      <c r="I150" s="57" t="s">
        <v>475</v>
      </c>
      <c r="J150" s="57">
        <v>7</v>
      </c>
      <c r="T150" s="57" t="s">
        <v>610</v>
      </c>
      <c r="U150" s="57">
        <v>1</v>
      </c>
    </row>
    <row r="151" spans="1:29" x14ac:dyDescent="0.2">
      <c r="A151" s="65" t="s">
        <v>611</v>
      </c>
      <c r="B151">
        <v>0.02</v>
      </c>
      <c r="C151">
        <v>2.34</v>
      </c>
      <c r="D151">
        <f t="shared" si="2"/>
        <v>152</v>
      </c>
      <c r="E151" t="s">
        <v>411</v>
      </c>
      <c r="I151" t="s">
        <v>473</v>
      </c>
      <c r="J151">
        <v>5</v>
      </c>
      <c r="T151" t="s">
        <v>513</v>
      </c>
      <c r="U151">
        <v>1</v>
      </c>
      <c r="V151" t="s">
        <v>418</v>
      </c>
      <c r="W151">
        <v>2</v>
      </c>
      <c r="X151" t="s">
        <v>612</v>
      </c>
      <c r="Y151">
        <v>1</v>
      </c>
      <c r="Z151" t="s">
        <v>475</v>
      </c>
      <c r="AA151">
        <v>1</v>
      </c>
      <c r="AB151" t="s">
        <v>471</v>
      </c>
      <c r="AC151">
        <v>2</v>
      </c>
    </row>
    <row r="152" spans="1:29" x14ac:dyDescent="0.2">
      <c r="A152" t="s">
        <v>613</v>
      </c>
      <c r="B152">
        <v>2.39</v>
      </c>
      <c r="C152">
        <v>3.25</v>
      </c>
      <c r="D152">
        <f t="shared" si="2"/>
        <v>46</v>
      </c>
      <c r="E152" t="s">
        <v>405</v>
      </c>
      <c r="I152" t="s">
        <v>418</v>
      </c>
      <c r="J152">
        <v>1</v>
      </c>
    </row>
    <row r="153" spans="1:29" s="57" customFormat="1" x14ac:dyDescent="0.2">
      <c r="A153" s="57" t="s">
        <v>614</v>
      </c>
      <c r="B153" s="57">
        <v>3.3</v>
      </c>
      <c r="C153" s="57">
        <v>4.16</v>
      </c>
      <c r="D153" s="57">
        <f t="shared" si="2"/>
        <v>46.000000000000028</v>
      </c>
      <c r="E153" s="57" t="s">
        <v>411</v>
      </c>
      <c r="F153" s="57" t="s">
        <v>404</v>
      </c>
      <c r="I153" s="57" t="s">
        <v>473</v>
      </c>
      <c r="J153" s="57">
        <v>1</v>
      </c>
      <c r="K153" s="57" t="s">
        <v>407</v>
      </c>
      <c r="L153" s="57">
        <v>1</v>
      </c>
    </row>
    <row r="154" spans="1:29" s="57" customFormat="1" x14ac:dyDescent="0.2">
      <c r="A154" s="65" t="s">
        <v>615</v>
      </c>
      <c r="B154" s="57">
        <v>0</v>
      </c>
      <c r="C154" s="57">
        <v>0.31</v>
      </c>
      <c r="D154" s="57">
        <f t="shared" si="2"/>
        <v>31</v>
      </c>
      <c r="E154" s="57" t="s">
        <v>411</v>
      </c>
      <c r="I154" s="57" t="s">
        <v>481</v>
      </c>
      <c r="J154" s="57">
        <v>1</v>
      </c>
    </row>
    <row r="155" spans="1:29" s="57" customFormat="1" x14ac:dyDescent="0.2">
      <c r="A155" s="57" t="s">
        <v>616</v>
      </c>
      <c r="B155" s="57">
        <v>0.36</v>
      </c>
      <c r="C155" s="57">
        <v>1.0900000000000001</v>
      </c>
      <c r="D155" s="57">
        <f t="shared" si="2"/>
        <v>33</v>
      </c>
      <c r="E155" s="57" t="s">
        <v>404</v>
      </c>
      <c r="I155" s="57" t="s">
        <v>617</v>
      </c>
      <c r="J155" s="57">
        <v>1</v>
      </c>
    </row>
    <row r="156" spans="1:29" x14ac:dyDescent="0.2">
      <c r="A156" t="s">
        <v>618</v>
      </c>
      <c r="B156">
        <v>1.1299999999999999</v>
      </c>
      <c r="C156">
        <v>1.44</v>
      </c>
      <c r="D156">
        <f t="shared" si="2"/>
        <v>31.000000000000014</v>
      </c>
      <c r="E156" t="s">
        <v>411</v>
      </c>
      <c r="I156" t="s">
        <v>413</v>
      </c>
      <c r="J156">
        <v>1</v>
      </c>
    </row>
    <row r="157" spans="1:29" x14ac:dyDescent="0.2">
      <c r="A157" t="s">
        <v>619</v>
      </c>
      <c r="B157">
        <v>1.5</v>
      </c>
      <c r="C157">
        <v>3.05</v>
      </c>
      <c r="D157">
        <f t="shared" si="2"/>
        <v>74.999999999999972</v>
      </c>
      <c r="E157" t="s">
        <v>405</v>
      </c>
      <c r="F157" t="s">
        <v>411</v>
      </c>
      <c r="G157" t="s">
        <v>412</v>
      </c>
      <c r="I157" t="s">
        <v>418</v>
      </c>
      <c r="J157">
        <v>2</v>
      </c>
      <c r="K157" t="s">
        <v>423</v>
      </c>
      <c r="L157">
        <v>1</v>
      </c>
      <c r="M157" t="s">
        <v>419</v>
      </c>
      <c r="N157">
        <v>1</v>
      </c>
      <c r="O157" t="s">
        <v>415</v>
      </c>
      <c r="P157">
        <v>1</v>
      </c>
    </row>
    <row r="158" spans="1:29" x14ac:dyDescent="0.2">
      <c r="A158" t="s">
        <v>620</v>
      </c>
      <c r="B158">
        <v>3.11</v>
      </c>
      <c r="C158">
        <v>4.0999999999999996</v>
      </c>
      <c r="D158">
        <f t="shared" si="2"/>
        <v>58.999999999999972</v>
      </c>
      <c r="E158" t="s">
        <v>405</v>
      </c>
      <c r="F158" t="s">
        <v>411</v>
      </c>
      <c r="I158" t="s">
        <v>417</v>
      </c>
      <c r="J158">
        <v>1</v>
      </c>
      <c r="K158" t="s">
        <v>419</v>
      </c>
      <c r="L158">
        <v>1</v>
      </c>
      <c r="M158" t="s">
        <v>413</v>
      </c>
      <c r="N158">
        <v>1</v>
      </c>
    </row>
    <row r="159" spans="1:29" x14ac:dyDescent="0.2">
      <c r="A159" s="65" t="s">
        <v>621</v>
      </c>
      <c r="B159">
        <v>0</v>
      </c>
      <c r="C159">
        <v>0.38</v>
      </c>
      <c r="D159">
        <f t="shared" si="2"/>
        <v>38</v>
      </c>
      <c r="E159" t="s">
        <v>411</v>
      </c>
      <c r="I159" t="s">
        <v>597</v>
      </c>
      <c r="J159">
        <v>1</v>
      </c>
    </row>
    <row r="160" spans="1:29" s="57" customFormat="1" x14ac:dyDescent="0.2">
      <c r="A160" s="57" t="s">
        <v>622</v>
      </c>
      <c r="B160" s="57">
        <v>0.42</v>
      </c>
      <c r="C160" s="57">
        <v>1.43</v>
      </c>
      <c r="D160" s="57">
        <f t="shared" si="2"/>
        <v>61</v>
      </c>
      <c r="E160" s="57" t="s">
        <v>411</v>
      </c>
      <c r="I160" s="57" t="s">
        <v>513</v>
      </c>
      <c r="J160" s="57">
        <v>2</v>
      </c>
      <c r="K160" s="57" t="s">
        <v>471</v>
      </c>
      <c r="L160" s="57">
        <v>1</v>
      </c>
    </row>
    <row r="161" spans="1:27" x14ac:dyDescent="0.2">
      <c r="A161" t="s">
        <v>623</v>
      </c>
      <c r="B161">
        <v>2.57</v>
      </c>
      <c r="C161">
        <v>3.5</v>
      </c>
      <c r="D161">
        <f t="shared" si="2"/>
        <v>53</v>
      </c>
      <c r="E161" t="s">
        <v>406</v>
      </c>
      <c r="I161" t="s">
        <v>409</v>
      </c>
      <c r="J161">
        <v>1</v>
      </c>
    </row>
    <row r="162" spans="1:27" x14ac:dyDescent="0.2">
      <c r="A162" t="s">
        <v>624</v>
      </c>
      <c r="B162">
        <v>0.05</v>
      </c>
      <c r="C162">
        <v>0.56999999999999995</v>
      </c>
      <c r="D162">
        <f t="shared" si="2"/>
        <v>51.999999999999993</v>
      </c>
      <c r="E162" t="s">
        <v>411</v>
      </c>
      <c r="I162" t="s">
        <v>499</v>
      </c>
      <c r="J162">
        <v>1</v>
      </c>
    </row>
    <row r="163" spans="1:27" x14ac:dyDescent="0.2">
      <c r="A163" t="s">
        <v>625</v>
      </c>
      <c r="B163">
        <v>2.2000000000000002</v>
      </c>
      <c r="C163">
        <v>2.54</v>
      </c>
      <c r="D163">
        <f t="shared" si="2"/>
        <v>33.999999999999972</v>
      </c>
      <c r="E163" t="s">
        <v>405</v>
      </c>
      <c r="I163" t="s">
        <v>418</v>
      </c>
      <c r="J163">
        <v>1</v>
      </c>
      <c r="K163" t="s">
        <v>429</v>
      </c>
      <c r="L163">
        <v>2</v>
      </c>
    </row>
    <row r="164" spans="1:27" x14ac:dyDescent="0.2">
      <c r="A164" t="s">
        <v>626</v>
      </c>
      <c r="B164">
        <v>0</v>
      </c>
      <c r="C164">
        <v>1.21</v>
      </c>
      <c r="D164">
        <f t="shared" si="2"/>
        <v>81</v>
      </c>
      <c r="E164" t="s">
        <v>405</v>
      </c>
      <c r="I164" t="s">
        <v>418</v>
      </c>
      <c r="J164">
        <v>2</v>
      </c>
      <c r="T164" t="s">
        <v>627</v>
      </c>
      <c r="U164">
        <v>1</v>
      </c>
      <c r="V164" t="s">
        <v>408</v>
      </c>
      <c r="W164">
        <v>2</v>
      </c>
      <c r="X164" t="s">
        <v>413</v>
      </c>
      <c r="Y164">
        <v>1</v>
      </c>
    </row>
    <row r="165" spans="1:27" s="57" customFormat="1" x14ac:dyDescent="0.2">
      <c r="A165" s="57" t="s">
        <v>628</v>
      </c>
      <c r="B165" s="57">
        <v>1.23</v>
      </c>
      <c r="C165" s="57">
        <v>2.08</v>
      </c>
      <c r="D165" s="57">
        <f t="shared" si="2"/>
        <v>45</v>
      </c>
      <c r="E165" s="57" t="s">
        <v>411</v>
      </c>
      <c r="I165" s="57" t="s">
        <v>425</v>
      </c>
      <c r="J165" s="57">
        <v>1</v>
      </c>
      <c r="K165" s="57" t="s">
        <v>481</v>
      </c>
      <c r="L165" s="57">
        <v>1</v>
      </c>
    </row>
    <row r="166" spans="1:27" s="57" customFormat="1" x14ac:dyDescent="0.2">
      <c r="A166" s="57" t="s">
        <v>629</v>
      </c>
      <c r="B166" s="57">
        <v>2.52</v>
      </c>
      <c r="C166" s="57">
        <v>3.34</v>
      </c>
      <c r="D166" s="57">
        <f t="shared" si="2"/>
        <v>42</v>
      </c>
      <c r="E166" s="57" t="s">
        <v>405</v>
      </c>
      <c r="F166" s="57" t="s">
        <v>411</v>
      </c>
      <c r="I166" s="57" t="s">
        <v>435</v>
      </c>
      <c r="J166" s="57">
        <v>1</v>
      </c>
      <c r="K166" s="57" t="s">
        <v>413</v>
      </c>
      <c r="L166" s="57">
        <v>1</v>
      </c>
    </row>
    <row r="167" spans="1:27" s="57" customFormat="1" x14ac:dyDescent="0.2">
      <c r="A167" s="57" t="s">
        <v>630</v>
      </c>
      <c r="B167" s="57">
        <v>4.1500000000000004</v>
      </c>
      <c r="C167" s="57">
        <v>4.49</v>
      </c>
      <c r="D167" s="57">
        <f t="shared" si="2"/>
        <v>33.999999999999972</v>
      </c>
      <c r="E167" s="57" t="s">
        <v>412</v>
      </c>
      <c r="F167" s="57" t="s">
        <v>405</v>
      </c>
      <c r="G167" s="57" t="s">
        <v>404</v>
      </c>
      <c r="I167" s="57" t="s">
        <v>627</v>
      </c>
      <c r="J167" s="57">
        <v>1</v>
      </c>
      <c r="K167" s="57" t="s">
        <v>631</v>
      </c>
      <c r="L167" s="57">
        <v>2</v>
      </c>
      <c r="M167" s="57" t="s">
        <v>407</v>
      </c>
      <c r="N167" s="57">
        <v>1</v>
      </c>
    </row>
    <row r="168" spans="1:27" x14ac:dyDescent="0.2">
      <c r="A168" t="s">
        <v>632</v>
      </c>
      <c r="B168">
        <v>0.51</v>
      </c>
      <c r="C168">
        <v>1.26</v>
      </c>
      <c r="D168">
        <f t="shared" si="2"/>
        <v>35</v>
      </c>
      <c r="E168" t="s">
        <v>405</v>
      </c>
      <c r="I168" t="s">
        <v>418</v>
      </c>
      <c r="J168">
        <v>1</v>
      </c>
      <c r="K168" t="s">
        <v>419</v>
      </c>
      <c r="L168">
        <v>1</v>
      </c>
    </row>
    <row r="169" spans="1:27" s="57" customFormat="1" x14ac:dyDescent="0.2">
      <c r="A169" s="57" t="s">
        <v>633</v>
      </c>
      <c r="B169" s="57">
        <v>4.3899999999999997</v>
      </c>
      <c r="C169" s="57">
        <v>5.03</v>
      </c>
      <c r="D169" s="57">
        <f t="shared" si="2"/>
        <v>24</v>
      </c>
      <c r="E169" s="57" t="s">
        <v>405</v>
      </c>
      <c r="I169" s="57" t="s">
        <v>419</v>
      </c>
      <c r="J169" s="57">
        <v>1</v>
      </c>
    </row>
    <row r="170" spans="1:27" s="57" customFormat="1" x14ac:dyDescent="0.2">
      <c r="A170" s="57" t="s">
        <v>634</v>
      </c>
      <c r="B170" s="57">
        <v>0.08</v>
      </c>
      <c r="C170" s="57">
        <v>2.14</v>
      </c>
      <c r="D170" s="57">
        <f t="shared" si="2"/>
        <v>126</v>
      </c>
      <c r="E170" s="57" t="s">
        <v>406</v>
      </c>
      <c r="F170" s="57" t="s">
        <v>405</v>
      </c>
      <c r="I170" s="57" t="s">
        <v>635</v>
      </c>
      <c r="J170" s="57">
        <v>2</v>
      </c>
      <c r="K170" s="57" t="s">
        <v>419</v>
      </c>
      <c r="L170" s="57">
        <v>2</v>
      </c>
      <c r="T170" s="57" t="s">
        <v>508</v>
      </c>
      <c r="U170" s="57">
        <v>1</v>
      </c>
      <c r="V170" s="57" t="s">
        <v>475</v>
      </c>
      <c r="W170" s="57">
        <v>1</v>
      </c>
      <c r="X170" s="57" t="s">
        <v>418</v>
      </c>
      <c r="Y170" s="57">
        <v>1</v>
      </c>
      <c r="Z170" s="57" t="s">
        <v>447</v>
      </c>
      <c r="AA170" s="57">
        <v>1</v>
      </c>
    </row>
    <row r="171" spans="1:27" s="57" customFormat="1" x14ac:dyDescent="0.2">
      <c r="A171" s="57" t="s">
        <v>636</v>
      </c>
      <c r="B171" s="57">
        <v>3.01</v>
      </c>
      <c r="C171" s="57">
        <v>3.44</v>
      </c>
      <c r="D171" s="57">
        <f t="shared" si="2"/>
        <v>43.000000000000028</v>
      </c>
      <c r="E171" s="57" t="s">
        <v>412</v>
      </c>
      <c r="F171" s="57" t="s">
        <v>404</v>
      </c>
      <c r="G171" s="57" t="s">
        <v>405</v>
      </c>
      <c r="I171" s="57" t="s">
        <v>475</v>
      </c>
      <c r="J171" s="57">
        <v>1</v>
      </c>
      <c r="K171" s="57" t="s">
        <v>637</v>
      </c>
      <c r="L171" s="57">
        <v>2</v>
      </c>
      <c r="M171" s="57" t="s">
        <v>418</v>
      </c>
      <c r="N171" s="57">
        <v>1</v>
      </c>
    </row>
    <row r="172" spans="1:27" x14ac:dyDescent="0.2">
      <c r="A172" s="65" t="s">
        <v>638</v>
      </c>
      <c r="B172">
        <v>0.05</v>
      </c>
      <c r="C172">
        <v>0.52</v>
      </c>
      <c r="D172">
        <f t="shared" si="2"/>
        <v>47</v>
      </c>
      <c r="E172" t="s">
        <v>404</v>
      </c>
      <c r="I172" t="s">
        <v>438</v>
      </c>
      <c r="J172">
        <v>1</v>
      </c>
      <c r="K172" t="s">
        <v>466</v>
      </c>
      <c r="L172">
        <v>1</v>
      </c>
    </row>
    <row r="173" spans="1:27" x14ac:dyDescent="0.2">
      <c r="A173" t="s">
        <v>639</v>
      </c>
      <c r="B173">
        <v>0.54</v>
      </c>
      <c r="C173">
        <v>1.44</v>
      </c>
      <c r="D173">
        <f t="shared" si="2"/>
        <v>50</v>
      </c>
      <c r="E173" t="s">
        <v>405</v>
      </c>
      <c r="I173" t="s">
        <v>450</v>
      </c>
      <c r="J173">
        <v>1</v>
      </c>
    </row>
    <row r="174" spans="1:27" x14ac:dyDescent="0.2">
      <c r="A174" t="s">
        <v>640</v>
      </c>
      <c r="B174">
        <v>1.47</v>
      </c>
      <c r="C174">
        <v>2.29</v>
      </c>
      <c r="D174">
        <f t="shared" si="2"/>
        <v>42</v>
      </c>
      <c r="E174" t="s">
        <v>411</v>
      </c>
      <c r="I174" t="s">
        <v>413</v>
      </c>
      <c r="J174">
        <v>1</v>
      </c>
    </row>
    <row r="175" spans="1:27" x14ac:dyDescent="0.2">
      <c r="A175" t="s">
        <v>641</v>
      </c>
      <c r="B175">
        <v>3.19</v>
      </c>
      <c r="C175">
        <v>4.0199999999999996</v>
      </c>
      <c r="D175">
        <f t="shared" si="2"/>
        <v>42.999999999999943</v>
      </c>
      <c r="E175" t="s">
        <v>411</v>
      </c>
      <c r="F175" t="s">
        <v>404</v>
      </c>
      <c r="I175" t="s">
        <v>642</v>
      </c>
      <c r="J175">
        <v>1</v>
      </c>
      <c r="K175" t="s">
        <v>468</v>
      </c>
      <c r="L175">
        <v>2</v>
      </c>
    </row>
    <row r="176" spans="1:27" x14ac:dyDescent="0.2">
      <c r="A176" t="s">
        <v>643</v>
      </c>
      <c r="B176">
        <v>4.03</v>
      </c>
      <c r="C176">
        <v>4.46</v>
      </c>
      <c r="D176">
        <f t="shared" si="2"/>
        <v>42.999999999999972</v>
      </c>
      <c r="E176" t="s">
        <v>405</v>
      </c>
      <c r="F176" t="s">
        <v>411</v>
      </c>
      <c r="I176" t="s">
        <v>510</v>
      </c>
      <c r="J176">
        <v>1</v>
      </c>
      <c r="K176" t="s">
        <v>413</v>
      </c>
      <c r="L176">
        <v>1</v>
      </c>
      <c r="M176" t="s">
        <v>421</v>
      </c>
      <c r="N176">
        <v>1</v>
      </c>
    </row>
    <row r="177" spans="1:29" x14ac:dyDescent="0.2">
      <c r="A177" t="s">
        <v>644</v>
      </c>
      <c r="B177">
        <v>4.47</v>
      </c>
      <c r="C177">
        <v>5.3</v>
      </c>
      <c r="D177">
        <f t="shared" si="2"/>
        <v>43</v>
      </c>
      <c r="E177" t="s">
        <v>411</v>
      </c>
      <c r="I177" t="s">
        <v>442</v>
      </c>
      <c r="J177">
        <v>1</v>
      </c>
      <c r="K177" t="s">
        <v>481</v>
      </c>
      <c r="L177">
        <v>1</v>
      </c>
    </row>
    <row r="178" spans="1:29" x14ac:dyDescent="0.2">
      <c r="A178" t="s">
        <v>645</v>
      </c>
      <c r="B178">
        <v>7.36</v>
      </c>
      <c r="C178">
        <v>8.2100000000000009</v>
      </c>
      <c r="D178">
        <f t="shared" si="2"/>
        <v>45.000000000000114</v>
      </c>
      <c r="E178" t="s">
        <v>404</v>
      </c>
      <c r="F178" t="s">
        <v>411</v>
      </c>
      <c r="I178" t="s">
        <v>517</v>
      </c>
      <c r="J178">
        <v>1</v>
      </c>
      <c r="K178" t="s">
        <v>481</v>
      </c>
      <c r="L178">
        <v>1</v>
      </c>
    </row>
    <row r="179" spans="1:29" x14ac:dyDescent="0.2">
      <c r="A179" t="s">
        <v>646</v>
      </c>
      <c r="B179">
        <v>11.05</v>
      </c>
      <c r="C179">
        <v>11.52</v>
      </c>
      <c r="D179">
        <f t="shared" si="2"/>
        <v>46.999999999999886</v>
      </c>
      <c r="E179" t="s">
        <v>406</v>
      </c>
      <c r="I179" t="s">
        <v>409</v>
      </c>
      <c r="J179">
        <v>1</v>
      </c>
    </row>
    <row r="180" spans="1:29" x14ac:dyDescent="0.2">
      <c r="A180" t="s">
        <v>647</v>
      </c>
      <c r="B180">
        <v>11.55</v>
      </c>
      <c r="C180">
        <v>15.55</v>
      </c>
      <c r="D180">
        <f t="shared" si="2"/>
        <v>240</v>
      </c>
      <c r="E180" t="s">
        <v>411</v>
      </c>
      <c r="I180" t="s">
        <v>425</v>
      </c>
      <c r="J180">
        <v>7</v>
      </c>
      <c r="T180" t="s">
        <v>413</v>
      </c>
      <c r="U180">
        <v>3</v>
      </c>
      <c r="V180" t="s">
        <v>648</v>
      </c>
      <c r="W180">
        <v>1</v>
      </c>
      <c r="X180" t="s">
        <v>418</v>
      </c>
      <c r="Y180">
        <v>1</v>
      </c>
      <c r="Z180" t="s">
        <v>478</v>
      </c>
      <c r="AA180">
        <v>1</v>
      </c>
      <c r="AB180" t="s">
        <v>409</v>
      </c>
      <c r="AC180">
        <v>1</v>
      </c>
    </row>
    <row r="181" spans="1:29" x14ac:dyDescent="0.2">
      <c r="A181" s="65" t="s">
        <v>649</v>
      </c>
      <c r="B181">
        <v>0.01</v>
      </c>
      <c r="C181">
        <v>0.36</v>
      </c>
      <c r="D181">
        <f t="shared" si="2"/>
        <v>35</v>
      </c>
      <c r="E181" t="s">
        <v>404</v>
      </c>
      <c r="F181" t="s">
        <v>405</v>
      </c>
      <c r="G181" t="s">
        <v>411</v>
      </c>
      <c r="I181" t="s">
        <v>438</v>
      </c>
      <c r="J181">
        <v>1</v>
      </c>
      <c r="K181" t="s">
        <v>610</v>
      </c>
      <c r="L181">
        <v>1</v>
      </c>
      <c r="M181" t="s">
        <v>440</v>
      </c>
      <c r="N181">
        <v>1</v>
      </c>
      <c r="O181" t="s">
        <v>413</v>
      </c>
      <c r="P181">
        <v>1</v>
      </c>
    </row>
    <row r="182" spans="1:29" x14ac:dyDescent="0.2">
      <c r="A182" t="s">
        <v>650</v>
      </c>
      <c r="B182">
        <v>0.39</v>
      </c>
      <c r="C182">
        <v>1.2</v>
      </c>
      <c r="D182">
        <f t="shared" si="2"/>
        <v>41</v>
      </c>
      <c r="E182" t="s">
        <v>405</v>
      </c>
      <c r="I182" t="s">
        <v>510</v>
      </c>
      <c r="J182">
        <v>1</v>
      </c>
    </row>
    <row r="183" spans="1:29" x14ac:dyDescent="0.2">
      <c r="A183" t="s">
        <v>651</v>
      </c>
      <c r="B183">
        <v>1.22</v>
      </c>
      <c r="C183">
        <v>1.59</v>
      </c>
      <c r="D183">
        <f t="shared" si="2"/>
        <v>37</v>
      </c>
      <c r="E183" t="s">
        <v>406</v>
      </c>
      <c r="I183" t="s">
        <v>409</v>
      </c>
      <c r="J183">
        <v>1</v>
      </c>
    </row>
    <row r="184" spans="1:29" x14ac:dyDescent="0.2">
      <c r="A184" t="s">
        <v>652</v>
      </c>
      <c r="B184">
        <v>2.0099999999999998</v>
      </c>
      <c r="C184">
        <v>4.1100000000000003</v>
      </c>
      <c r="D184">
        <f t="shared" si="2"/>
        <v>130.00000000000006</v>
      </c>
      <c r="E184" t="s">
        <v>411</v>
      </c>
      <c r="I184" t="s">
        <v>442</v>
      </c>
      <c r="J184">
        <v>2</v>
      </c>
      <c r="T184" t="s">
        <v>653</v>
      </c>
      <c r="U184">
        <v>2</v>
      </c>
      <c r="V184" t="s">
        <v>417</v>
      </c>
      <c r="W184">
        <v>1</v>
      </c>
      <c r="X184" t="s">
        <v>413</v>
      </c>
      <c r="Y184">
        <v>1</v>
      </c>
      <c r="Z184" t="s">
        <v>423</v>
      </c>
      <c r="AA184">
        <v>1</v>
      </c>
      <c r="AB184" t="s">
        <v>482</v>
      </c>
      <c r="AC184">
        <v>1</v>
      </c>
    </row>
    <row r="185" spans="1:29" x14ac:dyDescent="0.2">
      <c r="A185" t="s">
        <v>654</v>
      </c>
      <c r="B185">
        <v>4.12</v>
      </c>
      <c r="C185">
        <v>4.51</v>
      </c>
      <c r="D185">
        <f t="shared" si="2"/>
        <v>39</v>
      </c>
      <c r="E185" t="s">
        <v>405</v>
      </c>
      <c r="I185" t="s">
        <v>418</v>
      </c>
      <c r="J185">
        <v>1</v>
      </c>
    </row>
    <row r="186" spans="1:29" x14ac:dyDescent="0.2">
      <c r="A186" t="s">
        <v>655</v>
      </c>
      <c r="B186">
        <v>5.34</v>
      </c>
      <c r="C186">
        <v>6.14</v>
      </c>
      <c r="D186">
        <f t="shared" si="2"/>
        <v>39.999999999999943</v>
      </c>
      <c r="E186" t="s">
        <v>406</v>
      </c>
      <c r="I186" t="s">
        <v>432</v>
      </c>
      <c r="J186">
        <v>1</v>
      </c>
    </row>
    <row r="187" spans="1:29" x14ac:dyDescent="0.2">
      <c r="A187" t="s">
        <v>656</v>
      </c>
      <c r="B187">
        <v>7.32</v>
      </c>
      <c r="C187">
        <v>8.1199999999999992</v>
      </c>
      <c r="D187">
        <f t="shared" si="2"/>
        <v>39.999999999999943</v>
      </c>
      <c r="E187" t="s">
        <v>404</v>
      </c>
      <c r="I187" t="s">
        <v>517</v>
      </c>
      <c r="J187">
        <v>1</v>
      </c>
    </row>
    <row r="188" spans="1:29" x14ac:dyDescent="0.2">
      <c r="A188" t="s">
        <v>657</v>
      </c>
      <c r="B188">
        <v>8.5399999999999991</v>
      </c>
      <c r="C188">
        <v>10</v>
      </c>
      <c r="D188">
        <f t="shared" si="2"/>
        <v>66.000000000000114</v>
      </c>
      <c r="E188" t="s">
        <v>411</v>
      </c>
      <c r="I188" t="s">
        <v>413</v>
      </c>
      <c r="J188">
        <v>2</v>
      </c>
    </row>
    <row r="189" spans="1:29" x14ac:dyDescent="0.2">
      <c r="A189" t="s">
        <v>658</v>
      </c>
      <c r="B189">
        <v>12</v>
      </c>
      <c r="C189">
        <v>12.38</v>
      </c>
      <c r="D189">
        <f t="shared" si="2"/>
        <v>38.000000000000114</v>
      </c>
      <c r="E189" t="s">
        <v>405</v>
      </c>
      <c r="I189" t="s">
        <v>418</v>
      </c>
      <c r="J189">
        <v>1</v>
      </c>
    </row>
    <row r="190" spans="1:29" x14ac:dyDescent="0.2">
      <c r="A190" t="s">
        <v>659</v>
      </c>
      <c r="B190">
        <v>14.03</v>
      </c>
      <c r="C190">
        <v>14.46</v>
      </c>
      <c r="D190">
        <f t="shared" si="2"/>
        <v>43.000000000000227</v>
      </c>
      <c r="E190" t="s">
        <v>412</v>
      </c>
      <c r="F190" t="s">
        <v>404</v>
      </c>
      <c r="I190" t="s">
        <v>475</v>
      </c>
      <c r="J190">
        <v>1</v>
      </c>
      <c r="K190" t="s">
        <v>407</v>
      </c>
      <c r="L190">
        <v>1</v>
      </c>
    </row>
    <row r="191" spans="1:29" x14ac:dyDescent="0.2">
      <c r="A191" t="s">
        <v>660</v>
      </c>
      <c r="B191">
        <v>14.48</v>
      </c>
      <c r="C191">
        <v>16.23</v>
      </c>
      <c r="D191">
        <f t="shared" si="2"/>
        <v>95</v>
      </c>
      <c r="E191" t="s">
        <v>404</v>
      </c>
      <c r="I191" t="s">
        <v>517</v>
      </c>
      <c r="J191">
        <v>2</v>
      </c>
      <c r="T191" t="s">
        <v>510</v>
      </c>
      <c r="U191">
        <v>1</v>
      </c>
      <c r="V191" t="s">
        <v>442</v>
      </c>
      <c r="W191">
        <v>1</v>
      </c>
      <c r="X191" t="s">
        <v>413</v>
      </c>
      <c r="Y191">
        <v>1</v>
      </c>
      <c r="Z191" t="s">
        <v>417</v>
      </c>
      <c r="AA191">
        <v>1</v>
      </c>
    </row>
    <row r="192" spans="1:29" x14ac:dyDescent="0.2">
      <c r="A192" t="s">
        <v>661</v>
      </c>
      <c r="B192">
        <v>16.53</v>
      </c>
      <c r="C192">
        <v>18.54</v>
      </c>
      <c r="D192">
        <f t="shared" si="2"/>
        <v>120.99999999999989</v>
      </c>
      <c r="E192" t="s">
        <v>411</v>
      </c>
      <c r="I192" t="s">
        <v>423</v>
      </c>
      <c r="J192">
        <v>4</v>
      </c>
      <c r="T192" t="s">
        <v>413</v>
      </c>
      <c r="U192">
        <v>1</v>
      </c>
      <c r="V192" t="s">
        <v>409</v>
      </c>
      <c r="W192">
        <v>1</v>
      </c>
    </row>
    <row r="193" spans="1:25" x14ac:dyDescent="0.2">
      <c r="A193" t="s">
        <v>662</v>
      </c>
      <c r="B193">
        <v>18.57</v>
      </c>
      <c r="C193">
        <v>19.2</v>
      </c>
      <c r="D193">
        <f t="shared" si="2"/>
        <v>23</v>
      </c>
      <c r="E193" t="s">
        <v>405</v>
      </c>
      <c r="I193" t="s">
        <v>418</v>
      </c>
      <c r="J193">
        <v>1</v>
      </c>
    </row>
    <row r="194" spans="1:25" x14ac:dyDescent="0.2">
      <c r="A194" t="s">
        <v>663</v>
      </c>
      <c r="B194">
        <v>20.12</v>
      </c>
      <c r="C194">
        <v>21.33</v>
      </c>
      <c r="D194">
        <f t="shared" si="2"/>
        <v>80.999999999999773</v>
      </c>
      <c r="E194" t="s">
        <v>405</v>
      </c>
      <c r="I194" t="s">
        <v>450</v>
      </c>
      <c r="J194">
        <v>2</v>
      </c>
      <c r="T194" t="s">
        <v>417</v>
      </c>
      <c r="U194">
        <v>1</v>
      </c>
    </row>
    <row r="195" spans="1:25" x14ac:dyDescent="0.2">
      <c r="A195" t="s">
        <v>664</v>
      </c>
      <c r="B195">
        <v>23.36</v>
      </c>
      <c r="C195">
        <v>24.12</v>
      </c>
      <c r="D195">
        <f t="shared" ref="D195:D258" si="3">(TRUNC(C195,0)*60)+(C195-TRUNC(C195,0))*100-((TRUNC(B195,0)*60)+(B195-TRUNC(B195,0))*100)</f>
        <v>36</v>
      </c>
      <c r="E195" t="s">
        <v>411</v>
      </c>
      <c r="I195" t="s">
        <v>413</v>
      </c>
      <c r="J195">
        <v>1</v>
      </c>
    </row>
    <row r="196" spans="1:25" x14ac:dyDescent="0.2">
      <c r="A196" t="s">
        <v>665</v>
      </c>
      <c r="B196">
        <v>24.14</v>
      </c>
      <c r="C196">
        <v>24.5</v>
      </c>
      <c r="D196">
        <f t="shared" si="3"/>
        <v>36</v>
      </c>
      <c r="E196" t="s">
        <v>411</v>
      </c>
      <c r="I196" t="s">
        <v>459</v>
      </c>
      <c r="J196">
        <v>1</v>
      </c>
    </row>
    <row r="197" spans="1:25" x14ac:dyDescent="0.2">
      <c r="A197" t="s">
        <v>666</v>
      </c>
      <c r="B197">
        <v>24.52</v>
      </c>
      <c r="C197">
        <v>27.31</v>
      </c>
      <c r="D197">
        <f t="shared" si="3"/>
        <v>158.99999999999977</v>
      </c>
      <c r="E197" t="s">
        <v>405</v>
      </c>
      <c r="I197" t="s">
        <v>418</v>
      </c>
      <c r="J197">
        <v>4</v>
      </c>
      <c r="T197" t="s">
        <v>442</v>
      </c>
      <c r="U197">
        <v>1</v>
      </c>
      <c r="V197" t="s">
        <v>440</v>
      </c>
      <c r="W197">
        <v>1</v>
      </c>
      <c r="X197" t="s">
        <v>429</v>
      </c>
      <c r="Y197">
        <v>1</v>
      </c>
    </row>
    <row r="198" spans="1:25" x14ac:dyDescent="0.2">
      <c r="A198" t="s">
        <v>667</v>
      </c>
      <c r="B198">
        <v>28.21</v>
      </c>
      <c r="C198">
        <v>28.32</v>
      </c>
      <c r="D198">
        <f t="shared" si="3"/>
        <v>11</v>
      </c>
      <c r="E198" t="s">
        <v>406</v>
      </c>
      <c r="I198" t="s">
        <v>409</v>
      </c>
      <c r="J198">
        <v>1</v>
      </c>
    </row>
    <row r="199" spans="1:25" x14ac:dyDescent="0.2">
      <c r="A199" t="s">
        <v>668</v>
      </c>
      <c r="B199">
        <v>0</v>
      </c>
      <c r="C199">
        <v>2.27</v>
      </c>
      <c r="D199">
        <f t="shared" si="3"/>
        <v>147</v>
      </c>
      <c r="E199" t="s">
        <v>405</v>
      </c>
      <c r="I199" t="s">
        <v>429</v>
      </c>
      <c r="J199">
        <v>4</v>
      </c>
      <c r="T199" t="s">
        <v>450</v>
      </c>
      <c r="U199">
        <v>1</v>
      </c>
      <c r="V199" t="s">
        <v>418</v>
      </c>
      <c r="W199">
        <v>1</v>
      </c>
      <c r="X199" t="s">
        <v>631</v>
      </c>
      <c r="Y199">
        <v>1</v>
      </c>
    </row>
    <row r="200" spans="1:25" x14ac:dyDescent="0.2">
      <c r="A200" s="65" t="s">
        <v>669</v>
      </c>
      <c r="B200">
        <v>0.01</v>
      </c>
      <c r="C200">
        <v>0.44</v>
      </c>
      <c r="D200">
        <f t="shared" si="3"/>
        <v>43</v>
      </c>
      <c r="E200" t="s">
        <v>404</v>
      </c>
      <c r="F200" t="s">
        <v>411</v>
      </c>
      <c r="I200" t="s">
        <v>438</v>
      </c>
      <c r="J200">
        <v>1</v>
      </c>
      <c r="K200" t="s">
        <v>413</v>
      </c>
      <c r="L200">
        <v>1</v>
      </c>
    </row>
    <row r="201" spans="1:25" x14ac:dyDescent="0.2">
      <c r="A201" t="s">
        <v>670</v>
      </c>
      <c r="B201">
        <v>0.47</v>
      </c>
      <c r="C201">
        <v>1.19</v>
      </c>
      <c r="D201">
        <f t="shared" si="3"/>
        <v>32</v>
      </c>
      <c r="E201" t="s">
        <v>405</v>
      </c>
      <c r="I201" t="s">
        <v>510</v>
      </c>
      <c r="J201">
        <v>1</v>
      </c>
    </row>
    <row r="202" spans="1:25" x14ac:dyDescent="0.2">
      <c r="A202" t="s">
        <v>671</v>
      </c>
      <c r="B202">
        <v>2.06</v>
      </c>
      <c r="C202">
        <v>2.48</v>
      </c>
      <c r="D202">
        <f t="shared" si="3"/>
        <v>42</v>
      </c>
      <c r="E202" t="s">
        <v>411</v>
      </c>
      <c r="I202" t="s">
        <v>413</v>
      </c>
      <c r="J202">
        <v>1</v>
      </c>
    </row>
    <row r="203" spans="1:25" x14ac:dyDescent="0.2">
      <c r="A203" t="s">
        <v>672</v>
      </c>
      <c r="B203">
        <v>3.36</v>
      </c>
      <c r="C203">
        <v>4.2</v>
      </c>
      <c r="D203">
        <f t="shared" si="3"/>
        <v>44</v>
      </c>
      <c r="E203" t="s">
        <v>406</v>
      </c>
      <c r="I203" t="s">
        <v>409</v>
      </c>
      <c r="J203">
        <v>1</v>
      </c>
    </row>
    <row r="204" spans="1:25" x14ac:dyDescent="0.2">
      <c r="A204" t="s">
        <v>673</v>
      </c>
      <c r="B204">
        <v>6.41</v>
      </c>
      <c r="C204">
        <v>8.2799999999999994</v>
      </c>
      <c r="D204">
        <f t="shared" si="3"/>
        <v>106.99999999999994</v>
      </c>
      <c r="E204" t="s">
        <v>405</v>
      </c>
      <c r="I204" t="s">
        <v>510</v>
      </c>
      <c r="J204">
        <v>2</v>
      </c>
      <c r="T204" t="s">
        <v>475</v>
      </c>
      <c r="U204">
        <v>1</v>
      </c>
      <c r="V204" t="s">
        <v>407</v>
      </c>
      <c r="W204">
        <v>2</v>
      </c>
    </row>
    <row r="205" spans="1:25" x14ac:dyDescent="0.2">
      <c r="A205" t="s">
        <v>674</v>
      </c>
      <c r="B205">
        <v>8.3000000000000007</v>
      </c>
      <c r="C205">
        <v>9.18</v>
      </c>
      <c r="D205">
        <f t="shared" si="3"/>
        <v>47.999999999999943</v>
      </c>
      <c r="E205" t="s">
        <v>411</v>
      </c>
      <c r="I205" t="s">
        <v>413</v>
      </c>
      <c r="J205">
        <v>1</v>
      </c>
    </row>
    <row r="206" spans="1:25" x14ac:dyDescent="0.2">
      <c r="A206" t="s">
        <v>675</v>
      </c>
      <c r="B206">
        <v>9.1999999999999993</v>
      </c>
      <c r="C206">
        <v>10</v>
      </c>
      <c r="D206">
        <f t="shared" si="3"/>
        <v>40.000000000000114</v>
      </c>
      <c r="E206" t="s">
        <v>404</v>
      </c>
      <c r="I206" t="s">
        <v>517</v>
      </c>
      <c r="J206">
        <v>1</v>
      </c>
    </row>
    <row r="207" spans="1:25" x14ac:dyDescent="0.2">
      <c r="A207" t="s">
        <v>676</v>
      </c>
      <c r="B207">
        <v>10.47</v>
      </c>
      <c r="C207">
        <v>11.35</v>
      </c>
      <c r="D207">
        <f t="shared" si="3"/>
        <v>47.999999999999886</v>
      </c>
      <c r="E207" t="s">
        <v>411</v>
      </c>
      <c r="I207" t="s">
        <v>549</v>
      </c>
      <c r="J207">
        <v>1</v>
      </c>
    </row>
    <row r="208" spans="1:25" x14ac:dyDescent="0.2">
      <c r="A208" t="s">
        <v>677</v>
      </c>
      <c r="B208">
        <v>13.05</v>
      </c>
      <c r="C208">
        <v>13.41</v>
      </c>
      <c r="D208">
        <f t="shared" si="3"/>
        <v>35.999999999999886</v>
      </c>
      <c r="E208" t="s">
        <v>411</v>
      </c>
      <c r="I208" t="s">
        <v>414</v>
      </c>
      <c r="J208">
        <v>1</v>
      </c>
    </row>
    <row r="209" spans="1:27" x14ac:dyDescent="0.2">
      <c r="A209" t="s">
        <v>678</v>
      </c>
      <c r="B209">
        <v>13.42</v>
      </c>
      <c r="C209">
        <v>14.27</v>
      </c>
      <c r="D209">
        <f t="shared" si="3"/>
        <v>45</v>
      </c>
      <c r="E209" t="s">
        <v>405</v>
      </c>
      <c r="I209" t="s">
        <v>510</v>
      </c>
      <c r="J209">
        <v>1</v>
      </c>
    </row>
    <row r="210" spans="1:27" x14ac:dyDescent="0.2">
      <c r="A210" t="s">
        <v>679</v>
      </c>
      <c r="B210">
        <v>14.29</v>
      </c>
      <c r="C210">
        <v>15.07</v>
      </c>
      <c r="D210">
        <f t="shared" si="3"/>
        <v>38.000000000000114</v>
      </c>
      <c r="E210" t="s">
        <v>405</v>
      </c>
      <c r="I210" t="s">
        <v>419</v>
      </c>
      <c r="J210">
        <v>1</v>
      </c>
    </row>
    <row r="211" spans="1:27" x14ac:dyDescent="0.2">
      <c r="A211" t="s">
        <v>680</v>
      </c>
      <c r="B211">
        <v>15.55</v>
      </c>
      <c r="C211">
        <v>16.39</v>
      </c>
      <c r="D211">
        <f t="shared" si="3"/>
        <v>43.999999999999886</v>
      </c>
      <c r="E211" t="s">
        <v>404</v>
      </c>
      <c r="F211" t="s">
        <v>405</v>
      </c>
      <c r="I211" t="s">
        <v>466</v>
      </c>
      <c r="J211">
        <v>1</v>
      </c>
      <c r="K211" t="s">
        <v>440</v>
      </c>
      <c r="L211">
        <v>1</v>
      </c>
    </row>
    <row r="212" spans="1:27" x14ac:dyDescent="0.2">
      <c r="A212" t="s">
        <v>681</v>
      </c>
      <c r="B212">
        <v>18.57</v>
      </c>
      <c r="C212">
        <v>19.46</v>
      </c>
      <c r="D212">
        <f t="shared" si="3"/>
        <v>49</v>
      </c>
      <c r="E212" t="s">
        <v>405</v>
      </c>
      <c r="I212" t="s">
        <v>510</v>
      </c>
      <c r="J212">
        <v>1</v>
      </c>
    </row>
    <row r="213" spans="1:27" x14ac:dyDescent="0.2">
      <c r="A213" t="s">
        <v>682</v>
      </c>
      <c r="B213">
        <v>19.48</v>
      </c>
      <c r="C213">
        <v>22.04</v>
      </c>
      <c r="D213">
        <f t="shared" si="3"/>
        <v>136</v>
      </c>
      <c r="E213" t="s">
        <v>411</v>
      </c>
      <c r="I213" t="s">
        <v>413</v>
      </c>
      <c r="J213">
        <v>2</v>
      </c>
      <c r="T213" t="s">
        <v>414</v>
      </c>
      <c r="U213">
        <v>1</v>
      </c>
      <c r="V213" t="s">
        <v>510</v>
      </c>
      <c r="W213">
        <v>2</v>
      </c>
      <c r="X213" t="s">
        <v>418</v>
      </c>
      <c r="Y213">
        <v>1</v>
      </c>
      <c r="Z213" t="s">
        <v>409</v>
      </c>
      <c r="AA213">
        <v>1</v>
      </c>
    </row>
    <row r="214" spans="1:27" x14ac:dyDescent="0.2">
      <c r="A214" t="s">
        <v>683</v>
      </c>
      <c r="B214">
        <v>22.25</v>
      </c>
      <c r="C214">
        <v>23.52</v>
      </c>
      <c r="D214">
        <f t="shared" si="3"/>
        <v>87</v>
      </c>
      <c r="E214" t="s">
        <v>406</v>
      </c>
      <c r="I214" t="s">
        <v>409</v>
      </c>
      <c r="J214">
        <v>2</v>
      </c>
    </row>
    <row r="215" spans="1:27" x14ac:dyDescent="0.2">
      <c r="A215" t="s">
        <v>684</v>
      </c>
      <c r="B215">
        <v>24.25</v>
      </c>
      <c r="C215">
        <v>26.04</v>
      </c>
      <c r="D215">
        <f t="shared" si="3"/>
        <v>99</v>
      </c>
      <c r="E215" t="s">
        <v>411</v>
      </c>
      <c r="F215" t="s">
        <v>406</v>
      </c>
      <c r="I215" t="s">
        <v>549</v>
      </c>
      <c r="J215">
        <v>2</v>
      </c>
      <c r="K215" t="s">
        <v>409</v>
      </c>
      <c r="L215">
        <v>3</v>
      </c>
      <c r="T215" t="s">
        <v>438</v>
      </c>
      <c r="U215">
        <v>1</v>
      </c>
      <c r="V215" t="s">
        <v>407</v>
      </c>
      <c r="W215">
        <v>1</v>
      </c>
    </row>
    <row r="216" spans="1:27" x14ac:dyDescent="0.2">
      <c r="A216" t="s">
        <v>685</v>
      </c>
      <c r="B216">
        <v>26.06</v>
      </c>
      <c r="C216">
        <v>26.49</v>
      </c>
      <c r="D216">
        <f t="shared" si="3"/>
        <v>43</v>
      </c>
      <c r="E216" t="s">
        <v>405</v>
      </c>
      <c r="F216" t="s">
        <v>411</v>
      </c>
      <c r="I216" t="s">
        <v>440</v>
      </c>
      <c r="J216">
        <v>1</v>
      </c>
      <c r="K216" t="s">
        <v>419</v>
      </c>
      <c r="L216">
        <v>1</v>
      </c>
      <c r="M216" t="s">
        <v>413</v>
      </c>
      <c r="N216">
        <v>1</v>
      </c>
    </row>
    <row r="217" spans="1:27" x14ac:dyDescent="0.2">
      <c r="A217" t="s">
        <v>686</v>
      </c>
      <c r="B217">
        <v>0</v>
      </c>
      <c r="C217">
        <v>0.45</v>
      </c>
      <c r="D217">
        <f t="shared" si="3"/>
        <v>45</v>
      </c>
      <c r="E217" t="s">
        <v>411</v>
      </c>
      <c r="I217" t="s">
        <v>414</v>
      </c>
      <c r="J217">
        <v>1</v>
      </c>
    </row>
    <row r="218" spans="1:27" s="57" customFormat="1" x14ac:dyDescent="0.2">
      <c r="A218" s="57" t="s">
        <v>687</v>
      </c>
      <c r="B218" s="57">
        <v>0.46</v>
      </c>
      <c r="C218" s="57">
        <v>1.29</v>
      </c>
      <c r="D218" s="57">
        <f t="shared" si="3"/>
        <v>43</v>
      </c>
      <c r="E218" s="57" t="s">
        <v>411</v>
      </c>
      <c r="F218" s="57" t="s">
        <v>406</v>
      </c>
      <c r="I218" s="57" t="s">
        <v>688</v>
      </c>
      <c r="J218" s="57">
        <v>1</v>
      </c>
      <c r="K218" s="57" t="s">
        <v>689</v>
      </c>
      <c r="L218" s="57">
        <v>1</v>
      </c>
      <c r="M218" s="57" t="s">
        <v>409</v>
      </c>
      <c r="N218" s="57">
        <v>1</v>
      </c>
    </row>
    <row r="219" spans="1:27" x14ac:dyDescent="0.2">
      <c r="A219" t="s">
        <v>690</v>
      </c>
      <c r="B219">
        <v>1.3</v>
      </c>
      <c r="C219">
        <v>2.14</v>
      </c>
      <c r="D219">
        <f t="shared" si="3"/>
        <v>44</v>
      </c>
      <c r="E219" t="s">
        <v>412</v>
      </c>
      <c r="I219" t="s">
        <v>415</v>
      </c>
      <c r="J219">
        <v>1</v>
      </c>
    </row>
    <row r="220" spans="1:27" x14ac:dyDescent="0.2">
      <c r="A220" s="65" t="s">
        <v>691</v>
      </c>
      <c r="B220">
        <v>0</v>
      </c>
      <c r="C220">
        <v>0.47</v>
      </c>
      <c r="D220">
        <f t="shared" si="3"/>
        <v>47</v>
      </c>
      <c r="E220" t="s">
        <v>405</v>
      </c>
      <c r="I220" t="s">
        <v>510</v>
      </c>
      <c r="J220">
        <v>1</v>
      </c>
    </row>
    <row r="221" spans="1:27" x14ac:dyDescent="0.2">
      <c r="A221" t="s">
        <v>692</v>
      </c>
      <c r="B221">
        <v>3.23</v>
      </c>
      <c r="C221">
        <v>4.17</v>
      </c>
      <c r="D221">
        <f t="shared" si="3"/>
        <v>54</v>
      </c>
      <c r="E221" t="s">
        <v>405</v>
      </c>
      <c r="I221" t="s">
        <v>447</v>
      </c>
      <c r="J221">
        <v>1</v>
      </c>
    </row>
    <row r="222" spans="1:27" x14ac:dyDescent="0.2">
      <c r="A222" s="65" t="s">
        <v>693</v>
      </c>
      <c r="B222">
        <v>0.01</v>
      </c>
      <c r="C222">
        <v>0.37</v>
      </c>
      <c r="D222">
        <f t="shared" si="3"/>
        <v>36</v>
      </c>
      <c r="E222" t="s">
        <v>411</v>
      </c>
      <c r="I222" t="s">
        <v>413</v>
      </c>
      <c r="J222">
        <v>1</v>
      </c>
    </row>
    <row r="223" spans="1:27" x14ac:dyDescent="0.2">
      <c r="A223" t="s">
        <v>694</v>
      </c>
      <c r="B223">
        <v>2.06</v>
      </c>
      <c r="C223">
        <v>3.26</v>
      </c>
      <c r="D223">
        <f t="shared" si="3"/>
        <v>79.999999999999972</v>
      </c>
      <c r="E223" t="s">
        <v>405</v>
      </c>
      <c r="F223" t="s">
        <v>411</v>
      </c>
      <c r="I223" t="s">
        <v>447</v>
      </c>
      <c r="J223">
        <v>1</v>
      </c>
      <c r="K223" t="s">
        <v>418</v>
      </c>
      <c r="L223">
        <v>2</v>
      </c>
      <c r="M223" t="s">
        <v>513</v>
      </c>
      <c r="N223">
        <v>1</v>
      </c>
    </row>
    <row r="224" spans="1:27" x14ac:dyDescent="0.2">
      <c r="A224" t="s">
        <v>695</v>
      </c>
      <c r="B224">
        <v>3.32</v>
      </c>
      <c r="C224">
        <v>4.12</v>
      </c>
      <c r="D224">
        <f t="shared" si="3"/>
        <v>40</v>
      </c>
      <c r="E224" t="s">
        <v>411</v>
      </c>
      <c r="I224" t="s">
        <v>513</v>
      </c>
      <c r="J224">
        <v>1</v>
      </c>
    </row>
    <row r="225" spans="1:25" x14ac:dyDescent="0.2">
      <c r="A225" t="s">
        <v>696</v>
      </c>
      <c r="B225">
        <v>4.2</v>
      </c>
      <c r="C225">
        <v>7.07</v>
      </c>
      <c r="D225">
        <f t="shared" si="3"/>
        <v>167</v>
      </c>
      <c r="E225" t="s">
        <v>405</v>
      </c>
      <c r="F225" t="s">
        <v>404</v>
      </c>
      <c r="I225" t="s">
        <v>447</v>
      </c>
      <c r="J225">
        <v>2</v>
      </c>
      <c r="K225" t="s">
        <v>407</v>
      </c>
      <c r="L225">
        <v>2</v>
      </c>
      <c r="T225" t="s">
        <v>471</v>
      </c>
      <c r="U225">
        <v>3</v>
      </c>
    </row>
    <row r="226" spans="1:25" x14ac:dyDescent="0.2">
      <c r="A226" t="s">
        <v>697</v>
      </c>
      <c r="B226">
        <v>7.12</v>
      </c>
      <c r="C226">
        <v>8.36</v>
      </c>
      <c r="D226">
        <f t="shared" si="3"/>
        <v>84</v>
      </c>
      <c r="E226" t="s">
        <v>411</v>
      </c>
      <c r="I226" t="s">
        <v>612</v>
      </c>
      <c r="J226">
        <v>1</v>
      </c>
      <c r="K226" t="s">
        <v>482</v>
      </c>
      <c r="L226">
        <v>2</v>
      </c>
    </row>
    <row r="227" spans="1:25" x14ac:dyDescent="0.2">
      <c r="A227" t="s">
        <v>698</v>
      </c>
      <c r="B227">
        <v>8.43</v>
      </c>
      <c r="C227">
        <v>10.08</v>
      </c>
      <c r="D227">
        <f t="shared" si="3"/>
        <v>85</v>
      </c>
      <c r="E227" t="s">
        <v>406</v>
      </c>
      <c r="F227" t="s">
        <v>411</v>
      </c>
      <c r="G227" t="s">
        <v>404</v>
      </c>
      <c r="I227" t="s">
        <v>432</v>
      </c>
      <c r="J227">
        <v>1</v>
      </c>
      <c r="K227" t="s">
        <v>442</v>
      </c>
      <c r="L227">
        <v>2</v>
      </c>
      <c r="M227" t="s">
        <v>517</v>
      </c>
      <c r="N227">
        <v>1</v>
      </c>
    </row>
    <row r="228" spans="1:25" x14ac:dyDescent="0.2">
      <c r="A228" t="s">
        <v>699</v>
      </c>
      <c r="B228">
        <v>10.130000000000001</v>
      </c>
      <c r="C228">
        <v>10.55</v>
      </c>
      <c r="D228">
        <f t="shared" si="3"/>
        <v>42</v>
      </c>
      <c r="E228" t="s">
        <v>411</v>
      </c>
      <c r="I228" t="s">
        <v>413</v>
      </c>
      <c r="J228">
        <v>1</v>
      </c>
    </row>
    <row r="229" spans="1:25" x14ac:dyDescent="0.2">
      <c r="A229" t="s">
        <v>700</v>
      </c>
      <c r="B229">
        <v>11</v>
      </c>
      <c r="C229">
        <v>11.39</v>
      </c>
      <c r="D229">
        <f t="shared" si="3"/>
        <v>39</v>
      </c>
      <c r="E229" t="s">
        <v>405</v>
      </c>
      <c r="I229" t="s">
        <v>450</v>
      </c>
      <c r="J229">
        <v>1</v>
      </c>
    </row>
    <row r="230" spans="1:25" x14ac:dyDescent="0.2">
      <c r="A230" t="s">
        <v>701</v>
      </c>
      <c r="B230">
        <v>14.05</v>
      </c>
      <c r="C230">
        <v>14.42</v>
      </c>
      <c r="D230">
        <f t="shared" si="3"/>
        <v>36.999999999999886</v>
      </c>
      <c r="E230" t="s">
        <v>411</v>
      </c>
      <c r="I230" t="s">
        <v>413</v>
      </c>
      <c r="J230">
        <v>1</v>
      </c>
    </row>
    <row r="231" spans="1:25" x14ac:dyDescent="0.2">
      <c r="A231" t="s">
        <v>702</v>
      </c>
      <c r="B231">
        <v>15.3</v>
      </c>
      <c r="C231">
        <v>16.079999999999998</v>
      </c>
      <c r="D231">
        <f t="shared" si="3"/>
        <v>37.999999999999659</v>
      </c>
      <c r="E231" t="s">
        <v>411</v>
      </c>
      <c r="I231" t="s">
        <v>413</v>
      </c>
      <c r="J231">
        <v>1</v>
      </c>
    </row>
    <row r="232" spans="1:25" x14ac:dyDescent="0.2">
      <c r="A232" t="s">
        <v>703</v>
      </c>
      <c r="B232">
        <v>16.14</v>
      </c>
      <c r="C232">
        <v>16.5</v>
      </c>
      <c r="D232">
        <f t="shared" si="3"/>
        <v>36</v>
      </c>
      <c r="E232" t="s">
        <v>412</v>
      </c>
      <c r="I232" t="s">
        <v>627</v>
      </c>
      <c r="J232">
        <v>1</v>
      </c>
    </row>
    <row r="233" spans="1:25" x14ac:dyDescent="0.2">
      <c r="A233" t="s">
        <v>704</v>
      </c>
      <c r="B233">
        <v>16.559999999999999</v>
      </c>
      <c r="C233">
        <v>17.309999999999999</v>
      </c>
      <c r="D233">
        <f t="shared" si="3"/>
        <v>34.999999999999886</v>
      </c>
      <c r="E233" t="s">
        <v>406</v>
      </c>
      <c r="I233" t="s">
        <v>409</v>
      </c>
      <c r="J233">
        <v>1</v>
      </c>
    </row>
    <row r="234" spans="1:25" x14ac:dyDescent="0.2">
      <c r="A234" t="s">
        <v>705</v>
      </c>
      <c r="B234">
        <v>18.22</v>
      </c>
      <c r="C234">
        <v>19</v>
      </c>
      <c r="D234">
        <f t="shared" si="3"/>
        <v>38</v>
      </c>
      <c r="E234" t="s">
        <v>405</v>
      </c>
      <c r="F234" t="s">
        <v>411</v>
      </c>
      <c r="I234" t="s">
        <v>418</v>
      </c>
      <c r="J234">
        <v>1</v>
      </c>
      <c r="K234" t="s">
        <v>567</v>
      </c>
      <c r="L234">
        <v>1</v>
      </c>
    </row>
    <row r="235" spans="1:25" x14ac:dyDescent="0.2">
      <c r="A235" t="s">
        <v>706</v>
      </c>
      <c r="B235">
        <v>19.5</v>
      </c>
      <c r="C235">
        <v>21.1</v>
      </c>
      <c r="D235">
        <f t="shared" si="3"/>
        <v>80.000000000000227</v>
      </c>
      <c r="E235" t="s">
        <v>406</v>
      </c>
      <c r="I235" t="s">
        <v>409</v>
      </c>
      <c r="J235">
        <v>2</v>
      </c>
    </row>
    <row r="236" spans="1:25" x14ac:dyDescent="0.2">
      <c r="A236" t="s">
        <v>707</v>
      </c>
      <c r="B236">
        <v>21.15</v>
      </c>
      <c r="C236">
        <v>24.44</v>
      </c>
      <c r="D236">
        <f t="shared" si="3"/>
        <v>209.00000000000045</v>
      </c>
      <c r="E236" t="s">
        <v>405</v>
      </c>
      <c r="I236" t="s">
        <v>419</v>
      </c>
      <c r="J236">
        <v>4</v>
      </c>
      <c r="T236" t="s">
        <v>447</v>
      </c>
      <c r="U236">
        <v>1</v>
      </c>
      <c r="V236" t="s">
        <v>513</v>
      </c>
      <c r="W236">
        <v>1</v>
      </c>
      <c r="X236" t="s">
        <v>409</v>
      </c>
      <c r="Y236">
        <v>1</v>
      </c>
    </row>
    <row r="237" spans="1:25" x14ac:dyDescent="0.2">
      <c r="A237" t="s">
        <v>708</v>
      </c>
      <c r="B237">
        <v>25.34</v>
      </c>
      <c r="C237">
        <v>28.27</v>
      </c>
      <c r="D237">
        <f t="shared" si="3"/>
        <v>173</v>
      </c>
      <c r="E237" t="s">
        <v>406</v>
      </c>
      <c r="F237" t="s">
        <v>411</v>
      </c>
      <c r="I237" t="s">
        <v>409</v>
      </c>
      <c r="J237">
        <v>2</v>
      </c>
      <c r="K237" t="s">
        <v>413</v>
      </c>
      <c r="L237">
        <v>3</v>
      </c>
      <c r="T237" t="s">
        <v>549</v>
      </c>
      <c r="U237">
        <v>1</v>
      </c>
      <c r="V237" t="s">
        <v>468</v>
      </c>
      <c r="W237">
        <v>1</v>
      </c>
    </row>
    <row r="238" spans="1:25" x14ac:dyDescent="0.2">
      <c r="A238" t="s">
        <v>709</v>
      </c>
      <c r="B238">
        <v>27.52</v>
      </c>
      <c r="C238">
        <v>28.27</v>
      </c>
      <c r="D238">
        <f t="shared" si="3"/>
        <v>35</v>
      </c>
      <c r="E238" t="s">
        <v>404</v>
      </c>
      <c r="I238" t="s">
        <v>468</v>
      </c>
      <c r="J238">
        <v>1</v>
      </c>
    </row>
    <row r="239" spans="1:25" x14ac:dyDescent="0.2">
      <c r="A239" t="s">
        <v>710</v>
      </c>
      <c r="B239">
        <v>28.32</v>
      </c>
      <c r="C239">
        <v>29.09</v>
      </c>
      <c r="D239">
        <f t="shared" si="3"/>
        <v>37</v>
      </c>
      <c r="E239" t="s">
        <v>411</v>
      </c>
      <c r="I239" t="s">
        <v>413</v>
      </c>
      <c r="J239">
        <v>1</v>
      </c>
    </row>
    <row r="240" spans="1:25" x14ac:dyDescent="0.2">
      <c r="A240" t="s">
        <v>711</v>
      </c>
      <c r="B240">
        <v>31.33</v>
      </c>
      <c r="C240">
        <v>32.47</v>
      </c>
      <c r="D240">
        <f t="shared" si="3"/>
        <v>74.000000000000227</v>
      </c>
      <c r="E240" t="s">
        <v>404</v>
      </c>
      <c r="F240" t="s">
        <v>405</v>
      </c>
      <c r="G240" t="s">
        <v>406</v>
      </c>
      <c r="I240" t="s">
        <v>517</v>
      </c>
      <c r="J240">
        <v>2</v>
      </c>
      <c r="K240" t="s">
        <v>447</v>
      </c>
      <c r="L240">
        <v>1</v>
      </c>
      <c r="M240" t="s">
        <v>409</v>
      </c>
      <c r="N240">
        <v>1</v>
      </c>
    </row>
    <row r="241" spans="1:23" x14ac:dyDescent="0.2">
      <c r="A241" t="s">
        <v>712</v>
      </c>
      <c r="B241">
        <v>0</v>
      </c>
      <c r="C241">
        <v>0.5</v>
      </c>
      <c r="D241">
        <f t="shared" si="3"/>
        <v>50</v>
      </c>
      <c r="E241" t="s">
        <v>411</v>
      </c>
      <c r="I241" t="s">
        <v>414</v>
      </c>
      <c r="J241">
        <v>1</v>
      </c>
      <c r="K241" t="s">
        <v>549</v>
      </c>
      <c r="L241">
        <v>1</v>
      </c>
    </row>
    <row r="242" spans="1:23" x14ac:dyDescent="0.2">
      <c r="A242" t="s">
        <v>713</v>
      </c>
      <c r="B242">
        <v>1.27</v>
      </c>
      <c r="C242">
        <v>2.0099999999999998</v>
      </c>
      <c r="D242">
        <f t="shared" si="3"/>
        <v>33.999999999999972</v>
      </c>
      <c r="E242" t="s">
        <v>411</v>
      </c>
      <c r="I242" t="s">
        <v>413</v>
      </c>
      <c r="J242">
        <v>1</v>
      </c>
    </row>
    <row r="243" spans="1:23" x14ac:dyDescent="0.2">
      <c r="A243" t="s">
        <v>714</v>
      </c>
      <c r="B243">
        <v>2.04</v>
      </c>
      <c r="C243">
        <v>2.4</v>
      </c>
      <c r="D243">
        <f t="shared" si="3"/>
        <v>36</v>
      </c>
      <c r="E243" t="s">
        <v>405</v>
      </c>
      <c r="I243" t="s">
        <v>447</v>
      </c>
      <c r="J243">
        <v>1</v>
      </c>
    </row>
    <row r="244" spans="1:23" x14ac:dyDescent="0.2">
      <c r="A244" t="s">
        <v>715</v>
      </c>
      <c r="B244">
        <v>2.44</v>
      </c>
      <c r="C244">
        <v>3.34</v>
      </c>
      <c r="D244">
        <f t="shared" si="3"/>
        <v>50</v>
      </c>
      <c r="E244" t="s">
        <v>406</v>
      </c>
      <c r="I244" t="s">
        <v>409</v>
      </c>
      <c r="J244">
        <v>1</v>
      </c>
    </row>
    <row r="245" spans="1:23" s="57" customFormat="1" x14ac:dyDescent="0.2">
      <c r="A245" s="57" t="s">
        <v>716</v>
      </c>
      <c r="B245" s="57">
        <v>5.0599999999999996</v>
      </c>
      <c r="C245" s="57">
        <v>5.37</v>
      </c>
      <c r="D245" s="57">
        <f t="shared" si="3"/>
        <v>31.000000000000057</v>
      </c>
      <c r="E245" s="57" t="s">
        <v>404</v>
      </c>
      <c r="F245" s="57" t="s">
        <v>411</v>
      </c>
      <c r="I245" s="57" t="s">
        <v>717</v>
      </c>
      <c r="J245" s="57">
        <v>1</v>
      </c>
      <c r="K245" s="57" t="s">
        <v>567</v>
      </c>
      <c r="L245" s="57">
        <v>1</v>
      </c>
    </row>
    <row r="246" spans="1:23" x14ac:dyDescent="0.2">
      <c r="A246" t="s">
        <v>718</v>
      </c>
      <c r="B246">
        <v>5.39</v>
      </c>
      <c r="C246">
        <v>6.29</v>
      </c>
      <c r="D246">
        <f t="shared" si="3"/>
        <v>50</v>
      </c>
      <c r="E246" t="s">
        <v>406</v>
      </c>
      <c r="I246" t="s">
        <v>409</v>
      </c>
      <c r="J246">
        <v>1</v>
      </c>
    </row>
    <row r="247" spans="1:23" x14ac:dyDescent="0.2">
      <c r="A247" t="s">
        <v>719</v>
      </c>
      <c r="B247">
        <v>0</v>
      </c>
      <c r="C247">
        <v>0.38</v>
      </c>
      <c r="D247">
        <f t="shared" si="3"/>
        <v>38</v>
      </c>
      <c r="E247" t="s">
        <v>411</v>
      </c>
      <c r="I247" t="s">
        <v>414</v>
      </c>
      <c r="J247">
        <v>1</v>
      </c>
    </row>
    <row r="248" spans="1:23" x14ac:dyDescent="0.2">
      <c r="A248" t="s">
        <v>720</v>
      </c>
      <c r="B248">
        <v>0.47</v>
      </c>
      <c r="C248">
        <v>2.29</v>
      </c>
      <c r="D248">
        <f t="shared" si="3"/>
        <v>102</v>
      </c>
      <c r="E248" t="s">
        <v>406</v>
      </c>
      <c r="I248" t="s">
        <v>409</v>
      </c>
      <c r="J248">
        <v>2</v>
      </c>
      <c r="T248" t="s">
        <v>419</v>
      </c>
      <c r="U248">
        <v>1</v>
      </c>
    </row>
    <row r="249" spans="1:23" x14ac:dyDescent="0.2">
      <c r="A249" t="s">
        <v>721</v>
      </c>
      <c r="B249">
        <v>3.22</v>
      </c>
      <c r="C249">
        <v>4.09</v>
      </c>
      <c r="D249">
        <f t="shared" si="3"/>
        <v>46.999999999999972</v>
      </c>
      <c r="E249" t="s">
        <v>404</v>
      </c>
      <c r="I249" t="s">
        <v>407</v>
      </c>
      <c r="J249">
        <v>1</v>
      </c>
    </row>
    <row r="250" spans="1:23" x14ac:dyDescent="0.2">
      <c r="A250" t="s">
        <v>722</v>
      </c>
      <c r="B250">
        <v>4.1100000000000003</v>
      </c>
      <c r="C250">
        <v>4.53</v>
      </c>
      <c r="D250">
        <f t="shared" si="3"/>
        <v>41.999999999999972</v>
      </c>
      <c r="E250" t="s">
        <v>405</v>
      </c>
      <c r="I250" t="s">
        <v>418</v>
      </c>
      <c r="J250">
        <v>1</v>
      </c>
      <c r="K250" t="s">
        <v>419</v>
      </c>
      <c r="L250">
        <v>1</v>
      </c>
    </row>
    <row r="251" spans="1:23" x14ac:dyDescent="0.2">
      <c r="A251" t="s">
        <v>723</v>
      </c>
      <c r="B251">
        <v>5.34</v>
      </c>
      <c r="C251">
        <v>5.43</v>
      </c>
      <c r="D251">
        <f t="shared" si="3"/>
        <v>9</v>
      </c>
      <c r="E251" t="s">
        <v>404</v>
      </c>
      <c r="I251" t="s">
        <v>407</v>
      </c>
      <c r="J251">
        <v>1</v>
      </c>
    </row>
    <row r="252" spans="1:23" x14ac:dyDescent="0.2">
      <c r="A252" t="s">
        <v>724</v>
      </c>
      <c r="B252">
        <v>0.05</v>
      </c>
      <c r="C252">
        <v>0.56999999999999995</v>
      </c>
      <c r="D252">
        <f t="shared" si="3"/>
        <v>51.999999999999993</v>
      </c>
      <c r="E252" t="s">
        <v>411</v>
      </c>
      <c r="F252" t="s">
        <v>405</v>
      </c>
      <c r="I252" t="s">
        <v>413</v>
      </c>
      <c r="J252">
        <v>1</v>
      </c>
      <c r="K252" t="s">
        <v>417</v>
      </c>
      <c r="L252">
        <v>1</v>
      </c>
      <c r="M252" t="s">
        <v>414</v>
      </c>
      <c r="N252">
        <v>1</v>
      </c>
    </row>
    <row r="253" spans="1:23" s="57" customFormat="1" x14ac:dyDescent="0.2">
      <c r="A253" s="57" t="s">
        <v>725</v>
      </c>
      <c r="B253" s="57">
        <v>1</v>
      </c>
      <c r="C253" s="57">
        <v>1.52</v>
      </c>
      <c r="D253" s="57">
        <f t="shared" si="3"/>
        <v>52</v>
      </c>
      <c r="E253" s="57" t="s">
        <v>411</v>
      </c>
      <c r="I253" s="57" t="s">
        <v>421</v>
      </c>
      <c r="J253" s="57">
        <v>1</v>
      </c>
    </row>
    <row r="254" spans="1:23" x14ac:dyDescent="0.2">
      <c r="A254" t="s">
        <v>726</v>
      </c>
      <c r="B254">
        <v>1.56</v>
      </c>
      <c r="C254">
        <v>2.5099999999999998</v>
      </c>
      <c r="D254">
        <f t="shared" si="3"/>
        <v>54.999999999999972</v>
      </c>
      <c r="E254" t="s">
        <v>405</v>
      </c>
      <c r="F254" t="s">
        <v>411</v>
      </c>
      <c r="I254" t="s">
        <v>510</v>
      </c>
      <c r="J254">
        <v>2</v>
      </c>
      <c r="K254" t="s">
        <v>413</v>
      </c>
      <c r="L254">
        <v>3</v>
      </c>
      <c r="T254" t="s">
        <v>438</v>
      </c>
      <c r="U254">
        <v>1</v>
      </c>
      <c r="V254" t="s">
        <v>421</v>
      </c>
      <c r="W254">
        <v>1</v>
      </c>
    </row>
    <row r="255" spans="1:23" x14ac:dyDescent="0.2">
      <c r="A255" t="s">
        <v>727</v>
      </c>
      <c r="B255">
        <v>0.47</v>
      </c>
      <c r="C255">
        <v>1.17</v>
      </c>
      <c r="D255">
        <f t="shared" si="3"/>
        <v>30</v>
      </c>
      <c r="E255" t="s">
        <v>411</v>
      </c>
      <c r="I255" t="s">
        <v>473</v>
      </c>
      <c r="J255">
        <v>1</v>
      </c>
    </row>
    <row r="256" spans="1:23" x14ac:dyDescent="0.2">
      <c r="A256" t="s">
        <v>728</v>
      </c>
      <c r="B256">
        <v>1.19</v>
      </c>
      <c r="C256">
        <v>2.17</v>
      </c>
      <c r="D256">
        <f t="shared" si="3"/>
        <v>58</v>
      </c>
      <c r="E256" t="s">
        <v>411</v>
      </c>
      <c r="I256" t="s">
        <v>413</v>
      </c>
      <c r="J256">
        <v>1</v>
      </c>
      <c r="K256" t="s">
        <v>549</v>
      </c>
      <c r="L256">
        <v>1</v>
      </c>
    </row>
    <row r="257" spans="1:16" s="57" customFormat="1" x14ac:dyDescent="0.2">
      <c r="A257" s="57" t="s">
        <v>729</v>
      </c>
      <c r="B257" s="57">
        <v>2.2000000000000002</v>
      </c>
      <c r="C257" s="57">
        <v>3.02</v>
      </c>
      <c r="D257" s="57">
        <f t="shared" si="3"/>
        <v>41.999999999999972</v>
      </c>
      <c r="E257" s="57" t="s">
        <v>412</v>
      </c>
      <c r="F257" s="57" t="s">
        <v>406</v>
      </c>
      <c r="G257" s="57" t="s">
        <v>404</v>
      </c>
      <c r="I257" s="57" t="s">
        <v>627</v>
      </c>
      <c r="J257" s="57">
        <v>1</v>
      </c>
      <c r="K257" s="57" t="s">
        <v>409</v>
      </c>
      <c r="L257" s="57">
        <v>1</v>
      </c>
      <c r="M257" s="57" t="s">
        <v>407</v>
      </c>
      <c r="N257" s="57">
        <v>1</v>
      </c>
    </row>
    <row r="258" spans="1:16" x14ac:dyDescent="0.2">
      <c r="A258" t="s">
        <v>730</v>
      </c>
      <c r="B258">
        <v>0.05</v>
      </c>
      <c r="C258">
        <v>1</v>
      </c>
      <c r="D258">
        <f t="shared" si="3"/>
        <v>55</v>
      </c>
      <c r="E258" t="s">
        <v>405</v>
      </c>
      <c r="F258" t="s">
        <v>411</v>
      </c>
      <c r="I258" t="s">
        <v>447</v>
      </c>
      <c r="J258">
        <v>1</v>
      </c>
      <c r="K258" t="s">
        <v>413</v>
      </c>
      <c r="L258">
        <v>1</v>
      </c>
    </row>
    <row r="259" spans="1:16" x14ac:dyDescent="0.2">
      <c r="A259" t="s">
        <v>731</v>
      </c>
      <c r="B259">
        <v>2.2000000000000002</v>
      </c>
      <c r="C259">
        <v>3.04</v>
      </c>
      <c r="D259">
        <f t="shared" ref="D259:D308" si="4">(TRUNC(C259,0)*60)+(C259-TRUNC(C259,0))*100-((TRUNC(B259,0)*60)+(B259-TRUNC(B259,0))*100)</f>
        <v>43.999999999999972</v>
      </c>
      <c r="E259" t="s">
        <v>405</v>
      </c>
      <c r="I259" t="s">
        <v>418</v>
      </c>
      <c r="J259">
        <v>1</v>
      </c>
    </row>
    <row r="260" spans="1:16" x14ac:dyDescent="0.2">
      <c r="A260" t="s">
        <v>732</v>
      </c>
      <c r="B260">
        <v>0.39</v>
      </c>
      <c r="C260">
        <v>1.3</v>
      </c>
      <c r="D260">
        <f t="shared" si="4"/>
        <v>51</v>
      </c>
      <c r="E260" t="s">
        <v>404</v>
      </c>
      <c r="F260" t="s">
        <v>406</v>
      </c>
      <c r="G260" t="s">
        <v>411</v>
      </c>
      <c r="I260" t="s">
        <v>438</v>
      </c>
      <c r="J260">
        <v>1</v>
      </c>
      <c r="K260" t="s">
        <v>409</v>
      </c>
      <c r="L260">
        <v>1</v>
      </c>
      <c r="M260" t="s">
        <v>414</v>
      </c>
      <c r="N260">
        <v>1</v>
      </c>
    </row>
    <row r="261" spans="1:16" x14ac:dyDescent="0.2">
      <c r="A261" t="s">
        <v>733</v>
      </c>
      <c r="B261">
        <v>2.11</v>
      </c>
      <c r="C261">
        <v>2.59</v>
      </c>
      <c r="D261">
        <f t="shared" si="4"/>
        <v>48</v>
      </c>
      <c r="E261" t="s">
        <v>404</v>
      </c>
      <c r="I261" t="s">
        <v>438</v>
      </c>
      <c r="J261">
        <v>1</v>
      </c>
    </row>
    <row r="262" spans="1:16" s="57" customFormat="1" x14ac:dyDescent="0.2">
      <c r="A262" s="65" t="s">
        <v>734</v>
      </c>
      <c r="B262" s="57">
        <v>0.05</v>
      </c>
      <c r="C262" s="57">
        <v>0.38</v>
      </c>
      <c r="D262" s="57">
        <f t="shared" si="4"/>
        <v>33</v>
      </c>
      <c r="E262" s="57" t="s">
        <v>406</v>
      </c>
      <c r="F262" s="57" t="s">
        <v>411</v>
      </c>
      <c r="I262" s="57" t="s">
        <v>409</v>
      </c>
      <c r="J262" s="57">
        <v>1</v>
      </c>
      <c r="K262" s="57" t="s">
        <v>413</v>
      </c>
      <c r="L262" s="57">
        <v>1</v>
      </c>
    </row>
    <row r="263" spans="1:16" x14ac:dyDescent="0.2">
      <c r="A263" t="s">
        <v>735</v>
      </c>
      <c r="B263">
        <v>0.43</v>
      </c>
      <c r="C263">
        <v>1.19</v>
      </c>
      <c r="D263">
        <f t="shared" si="4"/>
        <v>36</v>
      </c>
      <c r="E263" t="s">
        <v>404</v>
      </c>
      <c r="I263" t="s">
        <v>438</v>
      </c>
      <c r="J263">
        <v>1</v>
      </c>
    </row>
    <row r="264" spans="1:16" s="57" customFormat="1" x14ac:dyDescent="0.2">
      <c r="A264" s="57" t="s">
        <v>736</v>
      </c>
      <c r="B264" s="57">
        <v>1.25</v>
      </c>
      <c r="C264" s="57">
        <v>2.4900000000000002</v>
      </c>
      <c r="D264" s="57">
        <f t="shared" si="4"/>
        <v>84.000000000000028</v>
      </c>
      <c r="E264" s="57" t="s">
        <v>411</v>
      </c>
      <c r="F264" s="57" t="s">
        <v>406</v>
      </c>
      <c r="I264" s="57" t="s">
        <v>421</v>
      </c>
      <c r="J264" s="57">
        <v>1</v>
      </c>
      <c r="K264" s="57" t="s">
        <v>409</v>
      </c>
      <c r="L264" s="57">
        <v>2</v>
      </c>
    </row>
    <row r="265" spans="1:16" s="57" customFormat="1" x14ac:dyDescent="0.2">
      <c r="A265" s="57" t="s">
        <v>737</v>
      </c>
      <c r="B265" s="57">
        <v>2.52</v>
      </c>
      <c r="C265" s="57">
        <v>3.51</v>
      </c>
      <c r="D265" s="57">
        <f t="shared" si="4"/>
        <v>58.999999999999972</v>
      </c>
      <c r="E265" s="57" t="s">
        <v>411</v>
      </c>
      <c r="F265" s="57" t="s">
        <v>405</v>
      </c>
      <c r="G265" s="57" t="s">
        <v>404</v>
      </c>
      <c r="I265" s="57" t="s">
        <v>413</v>
      </c>
      <c r="J265" s="57">
        <v>1</v>
      </c>
      <c r="K265" s="57" t="s">
        <v>418</v>
      </c>
      <c r="L265" s="57">
        <v>1</v>
      </c>
      <c r="M265" s="57" t="s">
        <v>426</v>
      </c>
      <c r="N265" s="57">
        <v>1</v>
      </c>
      <c r="O265" s="57" t="s">
        <v>438</v>
      </c>
      <c r="P265" s="57">
        <v>1</v>
      </c>
    </row>
    <row r="266" spans="1:16" s="57" customFormat="1" x14ac:dyDescent="0.2">
      <c r="A266" s="65" t="s">
        <v>738</v>
      </c>
      <c r="B266" s="57">
        <v>0.11</v>
      </c>
      <c r="C266" s="57">
        <v>1.02</v>
      </c>
      <c r="D266" s="57">
        <f t="shared" si="4"/>
        <v>51</v>
      </c>
      <c r="E266" s="57" t="s">
        <v>411</v>
      </c>
      <c r="I266" s="57" t="s">
        <v>421</v>
      </c>
      <c r="J266" s="57">
        <v>1</v>
      </c>
      <c r="K266" s="57" t="s">
        <v>413</v>
      </c>
      <c r="L266" s="57">
        <v>1</v>
      </c>
      <c r="M266" s="57" t="s">
        <v>567</v>
      </c>
      <c r="N266" s="57">
        <v>1</v>
      </c>
    </row>
    <row r="267" spans="1:16" x14ac:dyDescent="0.2">
      <c r="A267" t="s">
        <v>739</v>
      </c>
      <c r="B267">
        <v>1.47</v>
      </c>
      <c r="C267">
        <v>2.35</v>
      </c>
      <c r="D267">
        <f t="shared" si="4"/>
        <v>48</v>
      </c>
      <c r="E267" t="s">
        <v>406</v>
      </c>
      <c r="I267" t="s">
        <v>409</v>
      </c>
      <c r="J267">
        <v>1</v>
      </c>
    </row>
    <row r="268" spans="1:16" s="57" customFormat="1" x14ac:dyDescent="0.2">
      <c r="A268" s="57" t="s">
        <v>740</v>
      </c>
      <c r="B268" s="57">
        <v>2.39</v>
      </c>
      <c r="C268" s="57">
        <v>3.29</v>
      </c>
      <c r="D268" s="57">
        <f t="shared" si="4"/>
        <v>50</v>
      </c>
      <c r="E268" s="57" t="s">
        <v>412</v>
      </c>
      <c r="I268" s="57" t="s">
        <v>475</v>
      </c>
      <c r="J268" s="57">
        <v>1</v>
      </c>
    </row>
    <row r="269" spans="1:16" s="57" customFormat="1" x14ac:dyDescent="0.2">
      <c r="A269" s="57" t="s">
        <v>741</v>
      </c>
      <c r="B269" s="57">
        <v>3.31</v>
      </c>
      <c r="C269" s="57">
        <v>4.54</v>
      </c>
      <c r="D269" s="57">
        <f t="shared" si="4"/>
        <v>83</v>
      </c>
      <c r="E269" s="57" t="s">
        <v>405</v>
      </c>
      <c r="F269" s="57" t="s">
        <v>404</v>
      </c>
      <c r="I269" s="57" t="s">
        <v>429</v>
      </c>
      <c r="J269" s="57">
        <v>2</v>
      </c>
      <c r="K269" s="57" t="s">
        <v>407</v>
      </c>
      <c r="L269" s="57">
        <v>1</v>
      </c>
    </row>
    <row r="270" spans="1:16" s="57" customFormat="1" x14ac:dyDescent="0.2">
      <c r="A270" s="65" t="s">
        <v>742</v>
      </c>
      <c r="B270" s="57">
        <v>0.03</v>
      </c>
      <c r="C270" s="57">
        <v>1.34</v>
      </c>
      <c r="D270" s="57">
        <f t="shared" si="4"/>
        <v>91</v>
      </c>
      <c r="E270" s="57" t="s">
        <v>411</v>
      </c>
      <c r="F270" s="57" t="s">
        <v>406</v>
      </c>
      <c r="I270" s="57" t="s">
        <v>508</v>
      </c>
      <c r="J270" s="57">
        <v>3</v>
      </c>
      <c r="K270" s="57" t="s">
        <v>743</v>
      </c>
      <c r="L270" s="57">
        <v>1</v>
      </c>
      <c r="M270" s="57" t="s">
        <v>481</v>
      </c>
      <c r="N270" s="57">
        <v>1</v>
      </c>
    </row>
    <row r="271" spans="1:16" s="57" customFormat="1" x14ac:dyDescent="0.2">
      <c r="A271" s="57" t="s">
        <v>744</v>
      </c>
      <c r="B271" s="57">
        <v>1.36</v>
      </c>
      <c r="C271" s="57">
        <v>2.06</v>
      </c>
      <c r="D271" s="57">
        <f t="shared" si="4"/>
        <v>30</v>
      </c>
      <c r="E271" s="57" t="s">
        <v>412</v>
      </c>
      <c r="I271" s="57" t="s">
        <v>475</v>
      </c>
      <c r="J271" s="57">
        <v>1</v>
      </c>
    </row>
    <row r="272" spans="1:16" x14ac:dyDescent="0.2">
      <c r="A272" t="s">
        <v>745</v>
      </c>
      <c r="B272">
        <v>2.08</v>
      </c>
      <c r="C272">
        <v>2.57</v>
      </c>
      <c r="D272">
        <f t="shared" si="4"/>
        <v>49</v>
      </c>
      <c r="E272" t="s">
        <v>405</v>
      </c>
      <c r="I272" t="s">
        <v>447</v>
      </c>
      <c r="J272">
        <v>1</v>
      </c>
    </row>
    <row r="273" spans="1:37" x14ac:dyDescent="0.2">
      <c r="A273" t="s">
        <v>746</v>
      </c>
      <c r="B273">
        <v>3.35</v>
      </c>
      <c r="C273">
        <v>4.22</v>
      </c>
      <c r="D273">
        <f t="shared" si="4"/>
        <v>47</v>
      </c>
      <c r="E273" t="s">
        <v>412</v>
      </c>
      <c r="I273" t="s">
        <v>475</v>
      </c>
      <c r="J273">
        <v>1</v>
      </c>
    </row>
    <row r="274" spans="1:37" x14ac:dyDescent="0.2">
      <c r="A274" t="s">
        <v>747</v>
      </c>
      <c r="B274">
        <v>4.24</v>
      </c>
      <c r="C274">
        <v>4.45</v>
      </c>
      <c r="D274">
        <f t="shared" si="4"/>
        <v>21</v>
      </c>
      <c r="E274" t="s">
        <v>405</v>
      </c>
      <c r="F274" t="s">
        <v>411</v>
      </c>
      <c r="I274" t="s">
        <v>418</v>
      </c>
      <c r="J274">
        <v>1</v>
      </c>
      <c r="K274" t="s">
        <v>513</v>
      </c>
      <c r="L274">
        <v>1</v>
      </c>
    </row>
    <row r="275" spans="1:37" x14ac:dyDescent="0.2">
      <c r="A275" t="s">
        <v>748</v>
      </c>
      <c r="B275">
        <v>0.06</v>
      </c>
      <c r="C275">
        <v>1.19</v>
      </c>
      <c r="D275">
        <f t="shared" si="4"/>
        <v>73</v>
      </c>
      <c r="E275" t="s">
        <v>411</v>
      </c>
      <c r="I275" t="s">
        <v>413</v>
      </c>
      <c r="J275">
        <v>3</v>
      </c>
      <c r="K275" t="s">
        <v>425</v>
      </c>
      <c r="L275">
        <v>1</v>
      </c>
    </row>
    <row r="276" spans="1:37" s="57" customFormat="1" x14ac:dyDescent="0.2">
      <c r="A276" s="57" t="s">
        <v>749</v>
      </c>
      <c r="B276" s="57">
        <v>1.2</v>
      </c>
      <c r="C276" s="57">
        <v>2.0499999999999998</v>
      </c>
      <c r="D276" s="57">
        <f t="shared" si="4"/>
        <v>44.999999999999986</v>
      </c>
      <c r="E276" s="57" t="s">
        <v>404</v>
      </c>
      <c r="F276" s="57" t="s">
        <v>405</v>
      </c>
      <c r="I276" s="57" t="s">
        <v>438</v>
      </c>
      <c r="J276" s="57">
        <v>1</v>
      </c>
      <c r="K276" s="57" t="s">
        <v>468</v>
      </c>
      <c r="L276" s="57">
        <v>1</v>
      </c>
      <c r="M276" s="57" t="s">
        <v>447</v>
      </c>
      <c r="N276" s="57">
        <v>1</v>
      </c>
    </row>
    <row r="277" spans="1:37" x14ac:dyDescent="0.2">
      <c r="A277" t="s">
        <v>750</v>
      </c>
      <c r="B277">
        <v>2.0699999999999998</v>
      </c>
      <c r="C277">
        <v>2.4</v>
      </c>
      <c r="D277">
        <f t="shared" si="4"/>
        <v>33.000000000000014</v>
      </c>
      <c r="E277" t="s">
        <v>411</v>
      </c>
      <c r="F277" t="s">
        <v>405</v>
      </c>
      <c r="I277" t="s">
        <v>413</v>
      </c>
      <c r="J277">
        <v>1</v>
      </c>
      <c r="K277" t="s">
        <v>631</v>
      </c>
      <c r="L277">
        <v>1</v>
      </c>
    </row>
    <row r="278" spans="1:37" x14ac:dyDescent="0.2">
      <c r="A278" s="65" t="s">
        <v>751</v>
      </c>
      <c r="B278">
        <v>0.03</v>
      </c>
      <c r="C278">
        <v>0.5</v>
      </c>
      <c r="D278">
        <f t="shared" si="4"/>
        <v>47</v>
      </c>
      <c r="E278" t="s">
        <v>411</v>
      </c>
      <c r="F278" t="s">
        <v>412</v>
      </c>
      <c r="G278" t="s">
        <v>405</v>
      </c>
      <c r="I278" t="s">
        <v>499</v>
      </c>
      <c r="J278">
        <v>1</v>
      </c>
      <c r="K278" t="s">
        <v>475</v>
      </c>
      <c r="L278">
        <v>1</v>
      </c>
      <c r="M278" t="s">
        <v>418</v>
      </c>
      <c r="N278">
        <v>1</v>
      </c>
      <c r="O278" t="s">
        <v>415</v>
      </c>
      <c r="P278">
        <v>2</v>
      </c>
    </row>
    <row r="279" spans="1:37" s="57" customFormat="1" x14ac:dyDescent="0.2">
      <c r="A279" s="57" t="s">
        <v>752</v>
      </c>
      <c r="B279" s="57">
        <v>0.52</v>
      </c>
      <c r="C279" s="57">
        <v>1.28</v>
      </c>
      <c r="D279" s="57">
        <f t="shared" si="4"/>
        <v>36</v>
      </c>
      <c r="E279" s="57" t="s">
        <v>434</v>
      </c>
      <c r="F279" s="57" t="s">
        <v>404</v>
      </c>
      <c r="I279" s="57" t="s">
        <v>753</v>
      </c>
      <c r="J279" s="57">
        <v>1</v>
      </c>
      <c r="K279" s="57" t="s">
        <v>438</v>
      </c>
      <c r="L279" s="57">
        <v>1</v>
      </c>
    </row>
    <row r="280" spans="1:37" s="57" customFormat="1" x14ac:dyDescent="0.2">
      <c r="A280" s="57" t="s">
        <v>754</v>
      </c>
      <c r="B280" s="57">
        <v>0.02</v>
      </c>
      <c r="C280" s="57">
        <v>0.37</v>
      </c>
      <c r="D280" s="57">
        <f t="shared" si="4"/>
        <v>35</v>
      </c>
      <c r="E280" s="57" t="s">
        <v>411</v>
      </c>
      <c r="I280" s="57" t="s">
        <v>425</v>
      </c>
      <c r="J280" s="57">
        <v>1</v>
      </c>
    </row>
    <row r="281" spans="1:37" x14ac:dyDescent="0.2">
      <c r="A281" t="s">
        <v>755</v>
      </c>
      <c r="B281">
        <v>0.4</v>
      </c>
      <c r="C281">
        <v>1.57</v>
      </c>
      <c r="D281">
        <f t="shared" si="4"/>
        <v>77</v>
      </c>
      <c r="E281" t="s">
        <v>411</v>
      </c>
      <c r="I281" t="s">
        <v>423</v>
      </c>
      <c r="J281">
        <v>2</v>
      </c>
    </row>
    <row r="282" spans="1:37" x14ac:dyDescent="0.2">
      <c r="A282" t="s">
        <v>756</v>
      </c>
      <c r="B282">
        <v>2.19</v>
      </c>
      <c r="C282">
        <v>2.31</v>
      </c>
      <c r="D282">
        <f t="shared" si="4"/>
        <v>12</v>
      </c>
      <c r="E282" t="s">
        <v>411</v>
      </c>
      <c r="F282" t="s">
        <v>406</v>
      </c>
      <c r="I282" t="s">
        <v>413</v>
      </c>
      <c r="J282">
        <v>1</v>
      </c>
      <c r="K282" t="s">
        <v>409</v>
      </c>
      <c r="L282">
        <v>1</v>
      </c>
    </row>
    <row r="283" spans="1:37" x14ac:dyDescent="0.2">
      <c r="A283" t="s">
        <v>757</v>
      </c>
      <c r="B283">
        <v>0</v>
      </c>
      <c r="C283">
        <v>2.27</v>
      </c>
      <c r="D283">
        <f t="shared" si="4"/>
        <v>147</v>
      </c>
      <c r="E283" t="s">
        <v>411</v>
      </c>
      <c r="I283" t="s">
        <v>413</v>
      </c>
      <c r="J283">
        <v>5</v>
      </c>
      <c r="T283" t="s">
        <v>409</v>
      </c>
      <c r="U283">
        <v>1</v>
      </c>
      <c r="V283" t="s">
        <v>423</v>
      </c>
      <c r="W283">
        <v>1</v>
      </c>
      <c r="X283" t="s">
        <v>417</v>
      </c>
      <c r="Y283">
        <v>1</v>
      </c>
      <c r="Z283" t="s">
        <v>482</v>
      </c>
      <c r="AA283">
        <v>1</v>
      </c>
      <c r="AB283" t="s">
        <v>442</v>
      </c>
      <c r="AC283">
        <v>1</v>
      </c>
      <c r="AD283" t="s">
        <v>418</v>
      </c>
      <c r="AE283">
        <v>1</v>
      </c>
      <c r="AF283" t="s">
        <v>758</v>
      </c>
      <c r="AG283">
        <v>1</v>
      </c>
      <c r="AH283" t="s">
        <v>438</v>
      </c>
      <c r="AI283">
        <v>1</v>
      </c>
      <c r="AJ283" t="s">
        <v>549</v>
      </c>
      <c r="AK283">
        <v>1</v>
      </c>
    </row>
    <row r="284" spans="1:37" s="57" customFormat="1" x14ac:dyDescent="0.2">
      <c r="A284" s="65" t="s">
        <v>759</v>
      </c>
      <c r="B284" s="57">
        <v>2.3199999999999998</v>
      </c>
      <c r="C284" s="57">
        <v>3.08</v>
      </c>
      <c r="D284" s="57">
        <f t="shared" si="4"/>
        <v>36</v>
      </c>
      <c r="E284" s="57" t="s">
        <v>411</v>
      </c>
      <c r="I284" s="57" t="s">
        <v>423</v>
      </c>
      <c r="J284" s="57">
        <v>1</v>
      </c>
      <c r="K284" s="57" t="s">
        <v>549</v>
      </c>
      <c r="L284" s="57">
        <v>1</v>
      </c>
      <c r="M284" s="57" t="s">
        <v>414</v>
      </c>
      <c r="N284" s="57">
        <v>1</v>
      </c>
    </row>
    <row r="285" spans="1:37" x14ac:dyDescent="0.2">
      <c r="A285" t="s">
        <v>760</v>
      </c>
      <c r="B285">
        <v>3.12</v>
      </c>
      <c r="C285">
        <v>3.26</v>
      </c>
      <c r="D285">
        <f t="shared" si="4"/>
        <v>13.999999999999972</v>
      </c>
      <c r="E285" t="s">
        <v>406</v>
      </c>
      <c r="I285" t="s">
        <v>432</v>
      </c>
      <c r="J285">
        <v>1</v>
      </c>
    </row>
    <row r="286" spans="1:37" x14ac:dyDescent="0.2">
      <c r="A286" t="s">
        <v>761</v>
      </c>
      <c r="B286">
        <v>0.36</v>
      </c>
      <c r="C286">
        <v>2.27</v>
      </c>
      <c r="D286">
        <f t="shared" si="4"/>
        <v>111</v>
      </c>
      <c r="E286" t="s">
        <v>405</v>
      </c>
      <c r="I286" t="s">
        <v>417</v>
      </c>
      <c r="J286">
        <v>3</v>
      </c>
      <c r="K286" t="s">
        <v>429</v>
      </c>
      <c r="L286">
        <v>1</v>
      </c>
    </row>
    <row r="287" spans="1:37" x14ac:dyDescent="0.2">
      <c r="A287" t="s">
        <v>762</v>
      </c>
      <c r="B287">
        <v>2.31</v>
      </c>
      <c r="C287">
        <v>3.12</v>
      </c>
      <c r="D287">
        <f t="shared" si="4"/>
        <v>41</v>
      </c>
      <c r="E287" t="s">
        <v>411</v>
      </c>
      <c r="I287" t="s">
        <v>513</v>
      </c>
      <c r="J287">
        <v>1</v>
      </c>
    </row>
    <row r="288" spans="1:37" x14ac:dyDescent="0.2">
      <c r="A288" t="s">
        <v>763</v>
      </c>
      <c r="B288">
        <v>4</v>
      </c>
      <c r="C288">
        <v>4.4800000000000004</v>
      </c>
      <c r="D288">
        <f t="shared" si="4"/>
        <v>48.000000000000057</v>
      </c>
      <c r="E288" t="s">
        <v>405</v>
      </c>
      <c r="I288" t="s">
        <v>419</v>
      </c>
      <c r="J288">
        <v>1</v>
      </c>
    </row>
    <row r="289" spans="1:14" x14ac:dyDescent="0.2">
      <c r="A289" t="s">
        <v>764</v>
      </c>
      <c r="B289">
        <v>5.44</v>
      </c>
      <c r="C289">
        <v>7.33</v>
      </c>
      <c r="D289">
        <f t="shared" si="4"/>
        <v>108.99999999999994</v>
      </c>
      <c r="E289" t="s">
        <v>405</v>
      </c>
      <c r="I289" t="s">
        <v>435</v>
      </c>
      <c r="J289">
        <v>2</v>
      </c>
      <c r="K289" t="s">
        <v>417</v>
      </c>
      <c r="L289">
        <v>1</v>
      </c>
      <c r="M289" t="s">
        <v>418</v>
      </c>
      <c r="N289">
        <v>1</v>
      </c>
    </row>
    <row r="290" spans="1:14" x14ac:dyDescent="0.2">
      <c r="A290" t="s">
        <v>765</v>
      </c>
      <c r="B290">
        <v>8.07</v>
      </c>
      <c r="C290">
        <v>8.57</v>
      </c>
      <c r="D290">
        <f t="shared" si="4"/>
        <v>50</v>
      </c>
      <c r="E290" t="s">
        <v>405</v>
      </c>
      <c r="I290" t="s">
        <v>418</v>
      </c>
      <c r="J290">
        <v>1</v>
      </c>
    </row>
    <row r="291" spans="1:14" x14ac:dyDescent="0.2">
      <c r="A291" t="s">
        <v>766</v>
      </c>
      <c r="B291">
        <v>9</v>
      </c>
      <c r="C291">
        <v>9.44</v>
      </c>
      <c r="D291">
        <f t="shared" si="4"/>
        <v>44</v>
      </c>
      <c r="E291" t="s">
        <v>412</v>
      </c>
      <c r="I291" t="s">
        <v>475</v>
      </c>
      <c r="J291">
        <v>1</v>
      </c>
    </row>
    <row r="292" spans="1:14" x14ac:dyDescent="0.2">
      <c r="A292" t="s">
        <v>767</v>
      </c>
      <c r="B292">
        <v>9.49</v>
      </c>
      <c r="C292">
        <v>10.39</v>
      </c>
      <c r="D292">
        <f t="shared" si="4"/>
        <v>50</v>
      </c>
      <c r="E292" t="s">
        <v>405</v>
      </c>
      <c r="I292" t="s">
        <v>419</v>
      </c>
      <c r="J292">
        <v>1</v>
      </c>
    </row>
    <row r="293" spans="1:14" x14ac:dyDescent="0.2">
      <c r="A293" t="s">
        <v>768</v>
      </c>
      <c r="B293">
        <v>11.37</v>
      </c>
      <c r="C293">
        <v>13.14</v>
      </c>
      <c r="D293">
        <f t="shared" si="4"/>
        <v>97.000000000000114</v>
      </c>
      <c r="E293" t="s">
        <v>412</v>
      </c>
      <c r="I293" t="s">
        <v>428</v>
      </c>
      <c r="J293">
        <v>3</v>
      </c>
    </row>
    <row r="294" spans="1:14" x14ac:dyDescent="0.2">
      <c r="A294" t="s">
        <v>769</v>
      </c>
      <c r="B294">
        <v>13.5</v>
      </c>
      <c r="C294">
        <v>14.26</v>
      </c>
      <c r="D294">
        <f t="shared" si="4"/>
        <v>36</v>
      </c>
      <c r="E294" t="s">
        <v>412</v>
      </c>
      <c r="I294" t="s">
        <v>428</v>
      </c>
      <c r="J294">
        <v>1</v>
      </c>
    </row>
    <row r="295" spans="1:14" x14ac:dyDescent="0.2">
      <c r="A295" t="s">
        <v>770</v>
      </c>
      <c r="B295">
        <v>14.33</v>
      </c>
      <c r="C295">
        <v>15.22</v>
      </c>
      <c r="D295">
        <f t="shared" si="4"/>
        <v>49.000000000000114</v>
      </c>
      <c r="E295" t="s">
        <v>411</v>
      </c>
      <c r="I295" t="s">
        <v>421</v>
      </c>
      <c r="J295">
        <v>1</v>
      </c>
    </row>
    <row r="296" spans="1:14" x14ac:dyDescent="0.2">
      <c r="A296" t="s">
        <v>771</v>
      </c>
      <c r="B296">
        <v>15.3</v>
      </c>
      <c r="C296">
        <v>16.18</v>
      </c>
      <c r="D296">
        <f t="shared" si="4"/>
        <v>47.999999999999886</v>
      </c>
      <c r="E296" t="s">
        <v>405</v>
      </c>
      <c r="I296" t="s">
        <v>419</v>
      </c>
      <c r="J296">
        <v>1</v>
      </c>
    </row>
    <row r="297" spans="1:14" x14ac:dyDescent="0.2">
      <c r="A297" t="s">
        <v>772</v>
      </c>
      <c r="B297">
        <v>17.04</v>
      </c>
      <c r="C297">
        <v>17.59</v>
      </c>
      <c r="D297">
        <f t="shared" si="4"/>
        <v>55.000000000000114</v>
      </c>
      <c r="E297" t="s">
        <v>405</v>
      </c>
      <c r="I297" t="s">
        <v>435</v>
      </c>
      <c r="J297">
        <v>1</v>
      </c>
    </row>
    <row r="298" spans="1:14" x14ac:dyDescent="0.2">
      <c r="A298" t="s">
        <v>773</v>
      </c>
      <c r="B298">
        <v>19.55</v>
      </c>
      <c r="C298">
        <v>20.350000000000001</v>
      </c>
      <c r="D298">
        <f t="shared" si="4"/>
        <v>40.000000000000227</v>
      </c>
      <c r="E298" t="s">
        <v>405</v>
      </c>
      <c r="I298" t="s">
        <v>419</v>
      </c>
      <c r="J298">
        <v>1</v>
      </c>
    </row>
    <row r="299" spans="1:14" x14ac:dyDescent="0.2">
      <c r="A299" t="s">
        <v>774</v>
      </c>
      <c r="B299">
        <v>25.45</v>
      </c>
      <c r="C299">
        <v>26.21</v>
      </c>
      <c r="D299">
        <f t="shared" si="4"/>
        <v>36</v>
      </c>
      <c r="E299" t="s">
        <v>405</v>
      </c>
      <c r="I299" t="s">
        <v>440</v>
      </c>
      <c r="J299">
        <v>1</v>
      </c>
    </row>
    <row r="300" spans="1:14" x14ac:dyDescent="0.2">
      <c r="A300" t="s">
        <v>775</v>
      </c>
      <c r="B300">
        <v>27.06</v>
      </c>
      <c r="C300">
        <v>27.5</v>
      </c>
      <c r="D300">
        <f t="shared" si="4"/>
        <v>44.000000000000227</v>
      </c>
      <c r="E300" t="s">
        <v>404</v>
      </c>
      <c r="I300" t="s">
        <v>468</v>
      </c>
      <c r="J300">
        <v>1</v>
      </c>
    </row>
    <row r="301" spans="1:14" x14ac:dyDescent="0.2">
      <c r="A301" s="65" t="s">
        <v>776</v>
      </c>
      <c r="B301">
        <v>0.03</v>
      </c>
      <c r="C301">
        <v>0.41</v>
      </c>
      <c r="D301">
        <f t="shared" si="4"/>
        <v>38</v>
      </c>
      <c r="E301" t="s">
        <v>411</v>
      </c>
      <c r="I301" t="s">
        <v>414</v>
      </c>
      <c r="J301">
        <v>1</v>
      </c>
    </row>
    <row r="302" spans="1:14" x14ac:dyDescent="0.2">
      <c r="A302" t="s">
        <v>777</v>
      </c>
      <c r="B302">
        <v>2.4700000000000002</v>
      </c>
      <c r="C302">
        <v>3.31</v>
      </c>
      <c r="D302">
        <f t="shared" si="4"/>
        <v>43.999999999999972</v>
      </c>
      <c r="E302" t="s">
        <v>411</v>
      </c>
      <c r="I302" t="s">
        <v>549</v>
      </c>
      <c r="J302">
        <v>1</v>
      </c>
    </row>
    <row r="303" spans="1:14" x14ac:dyDescent="0.2">
      <c r="A303" t="s">
        <v>778</v>
      </c>
      <c r="B303">
        <v>3.33</v>
      </c>
      <c r="C303">
        <v>4.04</v>
      </c>
      <c r="D303">
        <f t="shared" si="4"/>
        <v>31</v>
      </c>
      <c r="E303" t="s">
        <v>411</v>
      </c>
      <c r="I303" t="s">
        <v>414</v>
      </c>
      <c r="J303">
        <v>1</v>
      </c>
    </row>
    <row r="304" spans="1:14" x14ac:dyDescent="0.2">
      <c r="A304" t="s">
        <v>779</v>
      </c>
      <c r="B304">
        <v>0</v>
      </c>
      <c r="C304">
        <v>0.42</v>
      </c>
      <c r="D304">
        <f t="shared" si="4"/>
        <v>42</v>
      </c>
      <c r="E304" t="s">
        <v>411</v>
      </c>
      <c r="I304" t="s">
        <v>508</v>
      </c>
      <c r="J304">
        <v>1</v>
      </c>
    </row>
    <row r="305" spans="1:31" x14ac:dyDescent="0.2">
      <c r="A305" t="s">
        <v>780</v>
      </c>
      <c r="B305">
        <v>0.47</v>
      </c>
      <c r="C305">
        <v>1.31</v>
      </c>
      <c r="D305">
        <f t="shared" si="4"/>
        <v>44</v>
      </c>
      <c r="E305" t="s">
        <v>405</v>
      </c>
      <c r="I305" t="s">
        <v>418</v>
      </c>
      <c r="J305">
        <v>1</v>
      </c>
    </row>
    <row r="306" spans="1:31" x14ac:dyDescent="0.2">
      <c r="A306" s="65" t="s">
        <v>781</v>
      </c>
      <c r="B306">
        <v>0.08</v>
      </c>
      <c r="C306">
        <v>1.1599999999999999</v>
      </c>
      <c r="D306">
        <f t="shared" si="4"/>
        <v>68</v>
      </c>
      <c r="T306" t="s">
        <v>473</v>
      </c>
      <c r="U306">
        <v>2</v>
      </c>
      <c r="V306" t="s">
        <v>499</v>
      </c>
      <c r="W306">
        <v>2</v>
      </c>
      <c r="X306" t="s">
        <v>450</v>
      </c>
      <c r="Y306">
        <v>1</v>
      </c>
      <c r="Z306" t="s">
        <v>425</v>
      </c>
      <c r="AA306">
        <v>2</v>
      </c>
      <c r="AB306" t="s">
        <v>653</v>
      </c>
      <c r="AC306">
        <v>1</v>
      </c>
      <c r="AD306" t="s">
        <v>429</v>
      </c>
      <c r="AE306">
        <v>1</v>
      </c>
    </row>
    <row r="307" spans="1:31" x14ac:dyDescent="0.2">
      <c r="A307" t="s">
        <v>782</v>
      </c>
      <c r="B307">
        <v>1.38</v>
      </c>
      <c r="C307">
        <v>2.2400000000000002</v>
      </c>
      <c r="D307">
        <f t="shared" si="4"/>
        <v>46.000000000000043</v>
      </c>
      <c r="E307" t="s">
        <v>405</v>
      </c>
      <c r="I307" t="s">
        <v>419</v>
      </c>
      <c r="J307">
        <v>1</v>
      </c>
    </row>
    <row r="308" spans="1:31" x14ac:dyDescent="0.2">
      <c r="A308" t="s">
        <v>783</v>
      </c>
      <c r="B308">
        <v>3.19</v>
      </c>
      <c r="C308">
        <v>3.53</v>
      </c>
      <c r="D308">
        <f t="shared" si="4"/>
        <v>33.999999999999972</v>
      </c>
      <c r="E308" t="s">
        <v>411</v>
      </c>
      <c r="I308" t="s">
        <v>499</v>
      </c>
      <c r="J308">
        <v>1</v>
      </c>
    </row>
    <row r="312" spans="1:31" x14ac:dyDescent="0.2">
      <c r="D312" s="57" t="s">
        <v>784</v>
      </c>
    </row>
    <row r="314" spans="1:31" x14ac:dyDescent="0.2">
      <c r="D314" t="s">
        <v>785</v>
      </c>
    </row>
    <row r="316" spans="1:31" x14ac:dyDescent="0.2">
      <c r="D316" s="65" t="s">
        <v>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Y4"/>
  <sheetViews>
    <sheetView workbookViewId="0">
      <selection sqref="A1:XFD4"/>
    </sheetView>
  </sheetViews>
  <sheetFormatPr defaultColWidth="12.5703125" defaultRowHeight="15.75" customHeight="1" x14ac:dyDescent="0.2"/>
  <cols>
    <col min="1" max="1" width="18.85546875" customWidth="1"/>
    <col min="2" max="2" width="32.42578125" customWidth="1"/>
    <col min="3" max="3" width="32.5703125" customWidth="1"/>
    <col min="4" max="4" width="140.85546875" bestFit="1" customWidth="1"/>
    <col min="5" max="5" width="18.85546875" customWidth="1"/>
    <col min="6" max="6" width="136" bestFit="1" customWidth="1"/>
    <col min="7" max="7" width="136.140625" bestFit="1" customWidth="1"/>
    <col min="8" max="161" width="18.85546875" customWidth="1"/>
  </cols>
  <sheetData>
    <row r="1" spans="1:155" ht="12.75" x14ac:dyDescent="0.2">
      <c r="A1" s="1" t="s">
        <v>195</v>
      </c>
      <c r="B1" s="1" t="s">
        <v>2</v>
      </c>
      <c r="C1" s="1"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1" t="s">
        <v>22</v>
      </c>
      <c r="W1" s="1" t="s">
        <v>23</v>
      </c>
      <c r="X1" s="1" t="s">
        <v>24</v>
      </c>
      <c r="Y1" s="1" t="s">
        <v>25</v>
      </c>
      <c r="Z1" s="1" t="s">
        <v>26</v>
      </c>
      <c r="AA1" s="1" t="s">
        <v>27</v>
      </c>
      <c r="AB1" s="1" t="s">
        <v>28</v>
      </c>
      <c r="AC1" s="1" t="s">
        <v>29</v>
      </c>
      <c r="AD1" s="1" t="s">
        <v>30</v>
      </c>
      <c r="AE1" s="1" t="s">
        <v>29</v>
      </c>
      <c r="AF1" s="1" t="s">
        <v>31</v>
      </c>
      <c r="AG1" s="1" t="s">
        <v>29</v>
      </c>
      <c r="AH1" s="1" t="s">
        <v>32</v>
      </c>
      <c r="AI1" s="1" t="s">
        <v>29</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1" t="s">
        <v>51</v>
      </c>
      <c r="BC1" s="1" t="s">
        <v>52</v>
      </c>
      <c r="BD1" s="1" t="s">
        <v>53</v>
      </c>
      <c r="BE1" s="1" t="s">
        <v>54</v>
      </c>
      <c r="BF1" s="1" t="s">
        <v>55</v>
      </c>
      <c r="BG1" s="1" t="s">
        <v>56</v>
      </c>
      <c r="BH1" s="1" t="s">
        <v>28</v>
      </c>
      <c r="BI1" s="1" t="s">
        <v>29</v>
      </c>
      <c r="BJ1" s="1" t="s">
        <v>57</v>
      </c>
      <c r="BK1" s="1" t="s">
        <v>29</v>
      </c>
      <c r="BL1" s="1" t="s">
        <v>58</v>
      </c>
      <c r="BM1" s="1" t="s">
        <v>29</v>
      </c>
      <c r="BN1" s="1" t="s">
        <v>59</v>
      </c>
      <c r="BO1" s="1" t="s">
        <v>29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c r="CF1" s="2" t="s">
        <v>76</v>
      </c>
      <c r="CG1" s="2" t="s">
        <v>77</v>
      </c>
      <c r="CH1" s="2" t="s">
        <v>78</v>
      </c>
      <c r="CI1" s="2" t="s">
        <v>79</v>
      </c>
      <c r="CJ1" s="2" t="s">
        <v>80</v>
      </c>
      <c r="CK1" s="2" t="s">
        <v>81</v>
      </c>
      <c r="CL1" s="2" t="s">
        <v>82</v>
      </c>
      <c r="CM1" s="2" t="s">
        <v>83</v>
      </c>
      <c r="CN1" s="1" t="s">
        <v>84</v>
      </c>
      <c r="CO1" s="1" t="s">
        <v>85</v>
      </c>
      <c r="CP1" s="1" t="s">
        <v>86</v>
      </c>
      <c r="CQ1" s="1" t="s">
        <v>87</v>
      </c>
      <c r="CR1" s="1" t="s">
        <v>88</v>
      </c>
      <c r="CS1" s="1" t="s">
        <v>89</v>
      </c>
      <c r="CT1" s="1" t="s">
        <v>28</v>
      </c>
      <c r="CU1" s="1" t="s">
        <v>29</v>
      </c>
      <c r="CV1" s="1" t="s">
        <v>90</v>
      </c>
      <c r="CW1" s="1" t="s">
        <v>29</v>
      </c>
      <c r="CX1" s="1" t="s">
        <v>91</v>
      </c>
      <c r="CY1" s="1" t="s">
        <v>29</v>
      </c>
      <c r="CZ1" s="1" t="s">
        <v>92</v>
      </c>
      <c r="DA1" s="1" t="s">
        <v>29</v>
      </c>
      <c r="DB1" s="2" t="s">
        <v>93</v>
      </c>
      <c r="DC1" s="2" t="s">
        <v>94</v>
      </c>
      <c r="DD1" s="2" t="s">
        <v>95</v>
      </c>
      <c r="DE1" s="2" t="s">
        <v>96</v>
      </c>
      <c r="DF1" s="2" t="s">
        <v>97</v>
      </c>
      <c r="DG1" s="2" t="s">
        <v>98</v>
      </c>
      <c r="DH1" s="2" t="s">
        <v>99</v>
      </c>
      <c r="DI1" s="2" t="s">
        <v>100</v>
      </c>
      <c r="DJ1" s="2" t="s">
        <v>101</v>
      </c>
      <c r="DK1" s="2" t="s">
        <v>102</v>
      </c>
      <c r="DL1" s="2" t="s">
        <v>103</v>
      </c>
      <c r="DM1" s="2" t="s">
        <v>104</v>
      </c>
      <c r="DN1" s="2" t="s">
        <v>105</v>
      </c>
      <c r="DO1" s="2" t="s">
        <v>106</v>
      </c>
      <c r="DP1" s="2" t="s">
        <v>107</v>
      </c>
      <c r="DQ1" s="2" t="s">
        <v>108</v>
      </c>
      <c r="DR1" s="2" t="s">
        <v>109</v>
      </c>
      <c r="DS1" s="2" t="s">
        <v>110</v>
      </c>
      <c r="DT1" s="2" t="s">
        <v>111</v>
      </c>
      <c r="DU1" s="2" t="s">
        <v>112</v>
      </c>
      <c r="DV1" s="2" t="s">
        <v>113</v>
      </c>
      <c r="DW1" s="2" t="s">
        <v>114</v>
      </c>
      <c r="DX1" s="2" t="s">
        <v>115</v>
      </c>
      <c r="DY1" s="2" t="s">
        <v>116</v>
      </c>
      <c r="DZ1" s="2" t="s">
        <v>117</v>
      </c>
      <c r="EA1" s="2" t="s">
        <v>118</v>
      </c>
      <c r="EB1" s="2" t="s">
        <v>119</v>
      </c>
      <c r="EC1" s="2" t="s">
        <v>120</v>
      </c>
      <c r="ED1" s="2" t="s">
        <v>121</v>
      </c>
      <c r="EE1" s="2" t="s">
        <v>122</v>
      </c>
      <c r="EF1" s="2" t="s">
        <v>123</v>
      </c>
      <c r="EG1" s="2" t="s">
        <v>124</v>
      </c>
      <c r="EH1" s="2" t="s">
        <v>125</v>
      </c>
      <c r="EI1" s="2" t="s">
        <v>126</v>
      </c>
      <c r="EJ1" s="2" t="s">
        <v>127</v>
      </c>
      <c r="EK1" s="2" t="s">
        <v>128</v>
      </c>
      <c r="EL1" s="1" t="s">
        <v>129</v>
      </c>
      <c r="EM1" s="1" t="s">
        <v>130</v>
      </c>
      <c r="EN1" s="1" t="s">
        <v>131</v>
      </c>
      <c r="EO1" s="1" t="s">
        <v>132</v>
      </c>
      <c r="EP1" s="1" t="s">
        <v>133</v>
      </c>
      <c r="EQ1" s="1" t="s">
        <v>134</v>
      </c>
      <c r="ER1" s="1" t="s">
        <v>28</v>
      </c>
      <c r="ES1" s="1" t="s">
        <v>135</v>
      </c>
      <c r="ET1" s="1" t="s">
        <v>90</v>
      </c>
      <c r="EU1" s="1" t="s">
        <v>135</v>
      </c>
      <c r="EV1" s="1" t="s">
        <v>91</v>
      </c>
      <c r="EW1" s="1" t="s">
        <v>135</v>
      </c>
      <c r="EX1" s="1" t="s">
        <v>92</v>
      </c>
      <c r="EY1" s="1" t="s">
        <v>135</v>
      </c>
    </row>
    <row r="2" spans="1:155" ht="12.75" x14ac:dyDescent="0.2">
      <c r="A2" s="3" t="s">
        <v>192</v>
      </c>
      <c r="B2" s="1" t="s">
        <v>137</v>
      </c>
      <c r="C2" s="1" t="s">
        <v>138</v>
      </c>
      <c r="D2" s="1" t="s">
        <v>136</v>
      </c>
      <c r="E2" s="1" t="s">
        <v>136</v>
      </c>
      <c r="F2" s="1" t="s">
        <v>139</v>
      </c>
      <c r="G2" s="1" t="s">
        <v>140</v>
      </c>
      <c r="H2" s="1" t="s">
        <v>136</v>
      </c>
      <c r="I2" s="1" t="s">
        <v>140</v>
      </c>
      <c r="J2" s="1" t="s">
        <v>139</v>
      </c>
      <c r="K2" s="1" t="s">
        <v>139</v>
      </c>
      <c r="L2" s="1" t="s">
        <v>141</v>
      </c>
      <c r="M2" s="1" t="s">
        <v>136</v>
      </c>
      <c r="N2" s="1" t="s">
        <v>136</v>
      </c>
      <c r="O2" s="1" t="s">
        <v>140</v>
      </c>
      <c r="P2" s="1" t="s">
        <v>141</v>
      </c>
      <c r="Q2" s="1" t="s">
        <v>141</v>
      </c>
      <c r="R2" s="1" t="s">
        <v>139</v>
      </c>
      <c r="S2" s="1" t="s">
        <v>139</v>
      </c>
      <c r="T2" s="1" t="s">
        <v>141</v>
      </c>
      <c r="U2" s="1" t="s">
        <v>136</v>
      </c>
      <c r="V2" s="1" t="s">
        <v>142</v>
      </c>
      <c r="W2" s="1" t="s">
        <v>139</v>
      </c>
      <c r="X2" s="1" t="s">
        <v>142</v>
      </c>
      <c r="Y2" s="1" t="s">
        <v>143</v>
      </c>
      <c r="Z2" s="1" t="s">
        <v>144</v>
      </c>
      <c r="AA2" s="1" t="s">
        <v>145</v>
      </c>
      <c r="AB2" s="1">
        <v>5</v>
      </c>
      <c r="AC2" s="1" t="s">
        <v>146</v>
      </c>
      <c r="AD2" s="1">
        <v>5</v>
      </c>
      <c r="AE2" s="1" t="s">
        <v>146</v>
      </c>
      <c r="AF2" s="1">
        <v>1</v>
      </c>
      <c r="AG2" s="1" t="s">
        <v>147</v>
      </c>
      <c r="AH2" s="1">
        <v>15</v>
      </c>
      <c r="AI2" s="1" t="s">
        <v>148</v>
      </c>
      <c r="AJ2" s="1" t="s">
        <v>141</v>
      </c>
      <c r="AK2" s="1" t="s">
        <v>136</v>
      </c>
      <c r="AL2" s="1" t="s">
        <v>141</v>
      </c>
      <c r="AM2" s="1" t="s">
        <v>136</v>
      </c>
      <c r="AN2" s="1" t="s">
        <v>139</v>
      </c>
      <c r="AO2" s="1" t="s">
        <v>140</v>
      </c>
      <c r="AP2" s="1" t="s">
        <v>136</v>
      </c>
      <c r="AQ2" s="1" t="s">
        <v>136</v>
      </c>
      <c r="AR2" s="1" t="s">
        <v>136</v>
      </c>
      <c r="AS2" s="1" t="s">
        <v>136</v>
      </c>
      <c r="AT2" s="1" t="s">
        <v>136</v>
      </c>
      <c r="AU2" s="1" t="s">
        <v>140</v>
      </c>
      <c r="AV2" s="1" t="s">
        <v>136</v>
      </c>
      <c r="AW2" s="1" t="s">
        <v>140</v>
      </c>
      <c r="AX2" s="1" t="s">
        <v>136</v>
      </c>
      <c r="AY2" s="1" t="s">
        <v>140</v>
      </c>
      <c r="AZ2" s="1" t="s">
        <v>140</v>
      </c>
      <c r="BA2" s="1" t="s">
        <v>140</v>
      </c>
      <c r="BB2" s="1" t="s">
        <v>142</v>
      </c>
      <c r="BC2" s="1" t="s">
        <v>142</v>
      </c>
      <c r="BD2" s="1" t="s">
        <v>142</v>
      </c>
      <c r="BE2" s="1" t="s">
        <v>139</v>
      </c>
      <c r="BF2" s="1" t="s">
        <v>149</v>
      </c>
      <c r="BG2" s="1" t="s">
        <v>150</v>
      </c>
      <c r="BH2" s="1">
        <v>2</v>
      </c>
      <c r="BI2" s="1" t="s">
        <v>151</v>
      </c>
      <c r="BJ2" s="1">
        <v>2</v>
      </c>
      <c r="BK2" s="1" t="s">
        <v>151</v>
      </c>
      <c r="BL2" s="1">
        <v>1</v>
      </c>
      <c r="BM2" s="1" t="s">
        <v>152</v>
      </c>
      <c r="BN2" s="1">
        <v>15</v>
      </c>
      <c r="BO2" s="1" t="s">
        <v>153</v>
      </c>
      <c r="BP2" s="1" t="s">
        <v>136</v>
      </c>
      <c r="BQ2" s="1" t="s">
        <v>139</v>
      </c>
      <c r="BR2" s="1" t="s">
        <v>136</v>
      </c>
      <c r="BS2" s="1" t="s">
        <v>136</v>
      </c>
      <c r="BT2" s="1" t="s">
        <v>136</v>
      </c>
      <c r="BU2" s="1" t="s">
        <v>140</v>
      </c>
      <c r="BV2" s="1" t="s">
        <v>141</v>
      </c>
      <c r="BW2" s="1" t="s">
        <v>139</v>
      </c>
      <c r="BX2" s="1" t="s">
        <v>139</v>
      </c>
      <c r="BY2" s="1" t="s">
        <v>141</v>
      </c>
      <c r="BZ2" s="1" t="s">
        <v>141</v>
      </c>
      <c r="CA2" s="1" t="s">
        <v>139</v>
      </c>
      <c r="CB2" s="1" t="s">
        <v>140</v>
      </c>
      <c r="CC2" s="1" t="s">
        <v>140</v>
      </c>
      <c r="CD2" s="1" t="s">
        <v>140</v>
      </c>
      <c r="CE2" s="1" t="s">
        <v>140</v>
      </c>
      <c r="CF2" s="1" t="s">
        <v>140</v>
      </c>
      <c r="CG2" s="1" t="s">
        <v>140</v>
      </c>
      <c r="CH2" s="1" t="s">
        <v>136</v>
      </c>
      <c r="CI2" s="1" t="s">
        <v>139</v>
      </c>
      <c r="CJ2" s="1" t="s">
        <v>139</v>
      </c>
      <c r="CK2" s="1" t="s">
        <v>136</v>
      </c>
      <c r="CL2" s="1" t="s">
        <v>136</v>
      </c>
      <c r="CM2" s="1" t="s">
        <v>140</v>
      </c>
      <c r="CN2" s="1" t="s">
        <v>142</v>
      </c>
      <c r="CO2" s="1" t="s">
        <v>143</v>
      </c>
      <c r="CP2" s="1" t="s">
        <v>142</v>
      </c>
      <c r="CQ2" s="1" t="s">
        <v>139</v>
      </c>
      <c r="CR2" s="1" t="s">
        <v>154</v>
      </c>
      <c r="CS2" s="1" t="s">
        <v>155</v>
      </c>
      <c r="CT2" s="1">
        <v>3</v>
      </c>
      <c r="CU2" s="1" t="s">
        <v>156</v>
      </c>
      <c r="CV2" s="1">
        <v>3</v>
      </c>
      <c r="CW2" s="1" t="s">
        <v>156</v>
      </c>
      <c r="CX2" s="1">
        <v>12</v>
      </c>
      <c r="CY2" s="1" t="s">
        <v>157</v>
      </c>
      <c r="CZ2" s="1">
        <v>10</v>
      </c>
      <c r="DA2" s="1" t="s">
        <v>158</v>
      </c>
      <c r="DB2" s="1" t="s">
        <v>141</v>
      </c>
      <c r="DC2" s="1" t="s">
        <v>136</v>
      </c>
      <c r="DD2" s="1" t="s">
        <v>139</v>
      </c>
      <c r="DE2" s="1" t="s">
        <v>136</v>
      </c>
      <c r="DF2" s="1" t="s">
        <v>136</v>
      </c>
      <c r="DG2" s="1" t="s">
        <v>136</v>
      </c>
      <c r="DH2" s="1" t="s">
        <v>136</v>
      </c>
      <c r="DI2" s="1" t="s">
        <v>136</v>
      </c>
      <c r="DJ2" s="1" t="s">
        <v>140</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136</v>
      </c>
      <c r="EA2" s="1" t="s">
        <v>141</v>
      </c>
      <c r="EB2" s="1" t="s">
        <v>139</v>
      </c>
      <c r="EC2" s="1" t="s">
        <v>141</v>
      </c>
      <c r="ED2" s="1" t="s">
        <v>139</v>
      </c>
      <c r="EE2" s="1" t="s">
        <v>136</v>
      </c>
      <c r="EF2" s="1" t="s">
        <v>136</v>
      </c>
      <c r="EG2" s="1" t="s">
        <v>136</v>
      </c>
      <c r="EH2" s="1" t="s">
        <v>140</v>
      </c>
      <c r="EI2" s="1" t="s">
        <v>140</v>
      </c>
      <c r="EJ2" s="1" t="s">
        <v>140</v>
      </c>
      <c r="EK2" s="1" t="s">
        <v>140</v>
      </c>
      <c r="EL2" s="1" t="s">
        <v>159</v>
      </c>
      <c r="EM2" s="1" t="s">
        <v>142</v>
      </c>
      <c r="EN2" s="1" t="s">
        <v>142</v>
      </c>
      <c r="EO2" s="1" t="s">
        <v>159</v>
      </c>
      <c r="EP2" s="1" t="s">
        <v>160</v>
      </c>
      <c r="EQ2" s="1" t="s">
        <v>161</v>
      </c>
      <c r="ER2" s="1">
        <v>2</v>
      </c>
      <c r="ES2" s="1" t="s">
        <v>162</v>
      </c>
      <c r="ET2" s="1">
        <v>2</v>
      </c>
      <c r="EU2" s="1" t="s">
        <v>162</v>
      </c>
      <c r="EV2" s="1">
        <v>2</v>
      </c>
      <c r="EW2" s="1" t="s">
        <v>152</v>
      </c>
      <c r="EX2" s="1">
        <v>15</v>
      </c>
    </row>
    <row r="3" spans="1:155" ht="12.75" x14ac:dyDescent="0.2">
      <c r="A3" s="3" t="s">
        <v>193</v>
      </c>
      <c r="B3" s="1" t="s">
        <v>163</v>
      </c>
      <c r="C3" s="1" t="s">
        <v>164</v>
      </c>
      <c r="D3" s="1" t="s">
        <v>136</v>
      </c>
      <c r="E3" s="1" t="s">
        <v>136</v>
      </c>
      <c r="F3" s="1" t="s">
        <v>136</v>
      </c>
      <c r="G3" s="1" t="s">
        <v>136</v>
      </c>
      <c r="H3" s="1" t="s">
        <v>136</v>
      </c>
      <c r="I3" s="1" t="s">
        <v>140</v>
      </c>
      <c r="J3" s="1" t="s">
        <v>136</v>
      </c>
      <c r="K3" s="1" t="s">
        <v>136</v>
      </c>
      <c r="L3" s="1" t="s">
        <v>139</v>
      </c>
      <c r="M3" s="1" t="s">
        <v>140</v>
      </c>
      <c r="N3" s="1" t="s">
        <v>136</v>
      </c>
      <c r="O3" s="1" t="s">
        <v>140</v>
      </c>
      <c r="P3" s="1" t="s">
        <v>139</v>
      </c>
      <c r="Q3" s="1" t="s">
        <v>136</v>
      </c>
      <c r="R3" s="1" t="s">
        <v>136</v>
      </c>
      <c r="S3" s="1" t="s">
        <v>136</v>
      </c>
      <c r="T3" s="1" t="s">
        <v>139</v>
      </c>
      <c r="U3" s="1" t="s">
        <v>140</v>
      </c>
      <c r="V3" s="1" t="s">
        <v>159</v>
      </c>
      <c r="W3" s="1" t="s">
        <v>142</v>
      </c>
      <c r="X3" s="1" t="s">
        <v>159</v>
      </c>
      <c r="Y3" s="1" t="s">
        <v>142</v>
      </c>
      <c r="AB3" s="1">
        <v>5</v>
      </c>
      <c r="AC3" s="1" t="s">
        <v>165</v>
      </c>
      <c r="AD3" s="1">
        <v>5</v>
      </c>
      <c r="AE3" s="1" t="s">
        <v>166</v>
      </c>
      <c r="AF3" s="1">
        <v>1</v>
      </c>
      <c r="AH3" s="1">
        <v>10</v>
      </c>
      <c r="AJ3" s="1" t="s">
        <v>136</v>
      </c>
      <c r="AK3" s="1" t="s">
        <v>136</v>
      </c>
      <c r="AL3" s="1" t="s">
        <v>136</v>
      </c>
      <c r="AM3" s="1" t="s">
        <v>136</v>
      </c>
      <c r="AN3" s="1" t="s">
        <v>136</v>
      </c>
      <c r="AO3" s="1" t="s">
        <v>140</v>
      </c>
      <c r="AP3" s="1" t="s">
        <v>139</v>
      </c>
      <c r="AQ3" s="1" t="s">
        <v>136</v>
      </c>
      <c r="AR3" s="1" t="s">
        <v>136</v>
      </c>
      <c r="AS3" s="1" t="s">
        <v>136</v>
      </c>
      <c r="AT3" s="1" t="s">
        <v>136</v>
      </c>
      <c r="AU3" s="1" t="s">
        <v>136</v>
      </c>
      <c r="AV3" s="1" t="s">
        <v>136</v>
      </c>
      <c r="AW3" s="1" t="s">
        <v>136</v>
      </c>
      <c r="AX3" s="1" t="s">
        <v>136</v>
      </c>
      <c r="AY3" s="1" t="s">
        <v>136</v>
      </c>
      <c r="AZ3" s="1" t="s">
        <v>136</v>
      </c>
      <c r="BA3" s="1" t="s">
        <v>136</v>
      </c>
      <c r="BB3" s="1" t="s">
        <v>159</v>
      </c>
      <c r="BC3" s="1" t="s">
        <v>142</v>
      </c>
      <c r="BD3" s="1" t="s">
        <v>159</v>
      </c>
      <c r="BE3" s="1" t="s">
        <v>142</v>
      </c>
      <c r="BH3" s="1">
        <v>5</v>
      </c>
      <c r="BJ3" s="1">
        <v>5</v>
      </c>
      <c r="BL3" s="1">
        <v>1</v>
      </c>
      <c r="BN3" s="1">
        <v>10</v>
      </c>
      <c r="BP3" s="1" t="s">
        <v>136</v>
      </c>
      <c r="BQ3" s="1" t="s">
        <v>139</v>
      </c>
      <c r="BR3" s="1" t="s">
        <v>139</v>
      </c>
      <c r="BS3" s="1" t="s">
        <v>141</v>
      </c>
      <c r="BT3" s="1" t="s">
        <v>139</v>
      </c>
      <c r="BU3" s="1" t="s">
        <v>139</v>
      </c>
      <c r="BV3" s="1" t="s">
        <v>141</v>
      </c>
      <c r="BW3" s="1" t="s">
        <v>139</v>
      </c>
      <c r="BX3" s="1" t="s">
        <v>141</v>
      </c>
      <c r="BY3" s="1" t="s">
        <v>139</v>
      </c>
      <c r="BZ3" s="1" t="s">
        <v>139</v>
      </c>
      <c r="CA3" s="1" t="s">
        <v>136</v>
      </c>
      <c r="CB3" s="1" t="s">
        <v>140</v>
      </c>
      <c r="CC3" s="1" t="s">
        <v>136</v>
      </c>
      <c r="CD3" s="1" t="s">
        <v>136</v>
      </c>
      <c r="CE3" s="1" t="s">
        <v>140</v>
      </c>
      <c r="CF3" s="1" t="s">
        <v>136</v>
      </c>
      <c r="CG3" s="1" t="s">
        <v>140</v>
      </c>
      <c r="CH3" s="1" t="s">
        <v>139</v>
      </c>
      <c r="CI3" s="1" t="s">
        <v>136</v>
      </c>
      <c r="CJ3" s="1" t="s">
        <v>141</v>
      </c>
      <c r="CK3" s="1" t="s">
        <v>136</v>
      </c>
      <c r="CL3" s="1" t="s">
        <v>136</v>
      </c>
      <c r="CM3" s="1" t="s">
        <v>140</v>
      </c>
      <c r="CN3" s="1" t="s">
        <v>159</v>
      </c>
      <c r="CO3" s="1" t="s">
        <v>142</v>
      </c>
      <c r="CP3" s="1" t="s">
        <v>143</v>
      </c>
      <c r="CQ3" s="1" t="s">
        <v>142</v>
      </c>
      <c r="CT3" s="1">
        <v>5</v>
      </c>
      <c r="CV3" s="1">
        <v>1</v>
      </c>
      <c r="CX3" s="1">
        <v>1</v>
      </c>
      <c r="CZ3" s="1">
        <v>10</v>
      </c>
      <c r="DB3" s="1" t="s">
        <v>136</v>
      </c>
      <c r="DC3" s="1" t="s">
        <v>140</v>
      </c>
      <c r="DD3" s="1" t="s">
        <v>140</v>
      </c>
      <c r="DE3" s="1" t="s">
        <v>136</v>
      </c>
      <c r="DF3" s="1" t="s">
        <v>136</v>
      </c>
      <c r="DG3" s="1" t="s">
        <v>140</v>
      </c>
      <c r="DH3" s="1" t="s">
        <v>136</v>
      </c>
      <c r="DI3" s="1" t="s">
        <v>136</v>
      </c>
      <c r="DJ3" s="1" t="s">
        <v>140</v>
      </c>
      <c r="DK3" s="1" t="s">
        <v>140</v>
      </c>
      <c r="DL3" s="1" t="s">
        <v>140</v>
      </c>
      <c r="DM3" s="1" t="s">
        <v>140</v>
      </c>
      <c r="DN3" s="1" t="s">
        <v>136</v>
      </c>
      <c r="DO3" s="1" t="s">
        <v>140</v>
      </c>
      <c r="DP3" s="1" t="s">
        <v>140</v>
      </c>
      <c r="DQ3" s="1" t="s">
        <v>136</v>
      </c>
      <c r="DR3" s="1" t="s">
        <v>136</v>
      </c>
      <c r="DS3" s="1" t="s">
        <v>140</v>
      </c>
      <c r="DT3" s="1" t="s">
        <v>139</v>
      </c>
      <c r="DU3" s="1" t="s">
        <v>139</v>
      </c>
      <c r="DV3" s="1" t="s">
        <v>139</v>
      </c>
      <c r="DW3" s="1" t="s">
        <v>136</v>
      </c>
      <c r="DX3" s="1" t="s">
        <v>136</v>
      </c>
      <c r="DY3" s="1" t="s">
        <v>136</v>
      </c>
      <c r="DZ3" s="1" t="s">
        <v>139</v>
      </c>
      <c r="EA3" s="1" t="s">
        <v>136</v>
      </c>
      <c r="EB3" s="1" t="s">
        <v>139</v>
      </c>
      <c r="EC3" s="1" t="s">
        <v>136</v>
      </c>
      <c r="ED3" s="1" t="s">
        <v>139</v>
      </c>
      <c r="EE3" s="1" t="s">
        <v>140</v>
      </c>
      <c r="EF3" s="1" t="s">
        <v>136</v>
      </c>
      <c r="EG3" s="1" t="s">
        <v>136</v>
      </c>
      <c r="EH3" s="1" t="s">
        <v>136</v>
      </c>
      <c r="EI3" s="1" t="s">
        <v>136</v>
      </c>
      <c r="EJ3" s="1" t="s">
        <v>136</v>
      </c>
      <c r="EK3" s="1" t="s">
        <v>140</v>
      </c>
      <c r="EL3" s="1" t="s">
        <v>159</v>
      </c>
      <c r="EM3" s="1" t="s">
        <v>142</v>
      </c>
      <c r="EN3" s="1" t="s">
        <v>159</v>
      </c>
      <c r="EO3" s="1" t="s">
        <v>142</v>
      </c>
      <c r="ER3" s="1">
        <v>1</v>
      </c>
      <c r="ET3" s="1">
        <v>1</v>
      </c>
      <c r="EV3" s="1">
        <v>1</v>
      </c>
      <c r="EX3" s="1">
        <v>15</v>
      </c>
    </row>
    <row r="4" spans="1:155" ht="12.75" x14ac:dyDescent="0.2">
      <c r="A4" s="3" t="s">
        <v>194</v>
      </c>
      <c r="B4" s="1" t="s">
        <v>167</v>
      </c>
      <c r="C4" s="1" t="s">
        <v>168</v>
      </c>
      <c r="D4" s="1" t="s">
        <v>140</v>
      </c>
      <c r="E4" s="1" t="s">
        <v>140</v>
      </c>
      <c r="F4" s="1" t="s">
        <v>136</v>
      </c>
      <c r="G4" s="1" t="s">
        <v>140</v>
      </c>
      <c r="H4" s="1" t="s">
        <v>136</v>
      </c>
      <c r="I4" s="1" t="s">
        <v>140</v>
      </c>
      <c r="J4" s="1" t="s">
        <v>140</v>
      </c>
      <c r="K4" s="1" t="s">
        <v>140</v>
      </c>
      <c r="L4" s="1" t="s">
        <v>136</v>
      </c>
      <c r="M4" s="1" t="s">
        <v>140</v>
      </c>
      <c r="N4" s="1" t="s">
        <v>136</v>
      </c>
      <c r="O4" s="1" t="s">
        <v>140</v>
      </c>
      <c r="P4" s="1" t="s">
        <v>140</v>
      </c>
      <c r="Q4" s="1" t="s">
        <v>140</v>
      </c>
      <c r="R4" s="1" t="s">
        <v>136</v>
      </c>
      <c r="S4" s="1" t="s">
        <v>140</v>
      </c>
      <c r="T4" s="1" t="s">
        <v>136</v>
      </c>
      <c r="U4" s="1" t="s">
        <v>136</v>
      </c>
      <c r="V4" s="1" t="s">
        <v>159</v>
      </c>
      <c r="W4" s="1" t="s">
        <v>142</v>
      </c>
      <c r="X4" s="1" t="s">
        <v>159</v>
      </c>
      <c r="Y4" s="1" t="s">
        <v>142</v>
      </c>
      <c r="Z4" s="1" t="s">
        <v>169</v>
      </c>
      <c r="AA4" s="1" t="s">
        <v>170</v>
      </c>
      <c r="AB4" s="1">
        <v>3</v>
      </c>
      <c r="AC4" s="1" t="s">
        <v>171</v>
      </c>
      <c r="AD4" s="1">
        <v>3</v>
      </c>
      <c r="AE4" s="1" t="s">
        <v>172</v>
      </c>
      <c r="AF4" s="1">
        <v>1</v>
      </c>
      <c r="AG4" s="1" t="s">
        <v>173</v>
      </c>
      <c r="AH4" s="1">
        <v>15</v>
      </c>
      <c r="AI4" s="1" t="s">
        <v>174</v>
      </c>
      <c r="AJ4" s="1" t="s">
        <v>136</v>
      </c>
      <c r="AK4" s="1" t="s">
        <v>140</v>
      </c>
      <c r="AL4" s="1" t="s">
        <v>136</v>
      </c>
      <c r="AM4" s="1" t="s">
        <v>140</v>
      </c>
      <c r="AN4" s="1" t="s">
        <v>136</v>
      </c>
      <c r="AO4" s="1" t="s">
        <v>140</v>
      </c>
      <c r="AP4" s="1" t="s">
        <v>136</v>
      </c>
      <c r="AQ4" s="1" t="s">
        <v>140</v>
      </c>
      <c r="AR4" s="1" t="s">
        <v>136</v>
      </c>
      <c r="AS4" s="1" t="s">
        <v>140</v>
      </c>
      <c r="AT4" s="1" t="s">
        <v>136</v>
      </c>
      <c r="AU4" s="1" t="s">
        <v>140</v>
      </c>
      <c r="AV4" s="1" t="s">
        <v>139</v>
      </c>
      <c r="AW4" s="1" t="s">
        <v>136</v>
      </c>
      <c r="AX4" s="1" t="s">
        <v>139</v>
      </c>
      <c r="AY4" s="1" t="s">
        <v>140</v>
      </c>
      <c r="AZ4" s="1" t="s">
        <v>139</v>
      </c>
      <c r="BA4" s="1" t="s">
        <v>136</v>
      </c>
      <c r="BB4" s="1" t="s">
        <v>159</v>
      </c>
      <c r="BC4" s="1" t="s">
        <v>142</v>
      </c>
      <c r="BD4" s="1" t="s">
        <v>159</v>
      </c>
      <c r="BE4" s="1" t="s">
        <v>142</v>
      </c>
      <c r="BF4" s="1" t="s">
        <v>175</v>
      </c>
      <c r="BG4" s="1" t="s">
        <v>176</v>
      </c>
      <c r="BH4" s="1">
        <v>5</v>
      </c>
      <c r="BI4" s="1" t="s">
        <v>177</v>
      </c>
      <c r="BJ4" s="1">
        <v>2</v>
      </c>
      <c r="BK4" s="1" t="s">
        <v>178</v>
      </c>
      <c r="BL4" s="1">
        <v>5</v>
      </c>
      <c r="BM4" s="1" t="s">
        <v>179</v>
      </c>
      <c r="BN4" s="1">
        <v>15</v>
      </c>
      <c r="BO4" s="1" t="s">
        <v>180</v>
      </c>
      <c r="BP4" s="1" t="s">
        <v>136</v>
      </c>
      <c r="BQ4" s="1" t="s">
        <v>140</v>
      </c>
      <c r="BR4" s="1" t="s">
        <v>136</v>
      </c>
      <c r="BS4" s="1" t="s">
        <v>140</v>
      </c>
      <c r="BT4" s="1" t="s">
        <v>136</v>
      </c>
      <c r="BU4" s="1" t="s">
        <v>140</v>
      </c>
      <c r="BV4" s="1" t="s">
        <v>136</v>
      </c>
      <c r="BW4" s="1" t="s">
        <v>140</v>
      </c>
      <c r="BX4" s="1" t="s">
        <v>136</v>
      </c>
      <c r="BY4" s="1" t="s">
        <v>140</v>
      </c>
      <c r="BZ4" s="1" t="s">
        <v>136</v>
      </c>
      <c r="CA4" s="1" t="s">
        <v>140</v>
      </c>
      <c r="CB4" s="1" t="s">
        <v>136</v>
      </c>
      <c r="CC4" s="1" t="s">
        <v>140</v>
      </c>
      <c r="CD4" s="1" t="s">
        <v>140</v>
      </c>
      <c r="CE4" s="1" t="s">
        <v>140</v>
      </c>
      <c r="CF4" s="1" t="s">
        <v>136</v>
      </c>
      <c r="CG4" s="1" t="s">
        <v>140</v>
      </c>
      <c r="CH4" s="1" t="s">
        <v>140</v>
      </c>
      <c r="CI4" s="1" t="s">
        <v>140</v>
      </c>
      <c r="CJ4" s="1" t="s">
        <v>140</v>
      </c>
      <c r="CK4" s="1" t="s">
        <v>140</v>
      </c>
      <c r="CL4" s="1" t="s">
        <v>140</v>
      </c>
      <c r="CM4" s="1" t="s">
        <v>140</v>
      </c>
      <c r="CN4" s="1" t="s">
        <v>159</v>
      </c>
      <c r="CO4" s="1" t="s">
        <v>159</v>
      </c>
      <c r="CP4" s="1" t="s">
        <v>159</v>
      </c>
      <c r="CQ4" s="1" t="s">
        <v>159</v>
      </c>
      <c r="CR4" s="1" t="s">
        <v>181</v>
      </c>
      <c r="CS4" s="1" t="s">
        <v>176</v>
      </c>
      <c r="CT4" s="1">
        <v>1</v>
      </c>
      <c r="CU4" s="1" t="s">
        <v>182</v>
      </c>
      <c r="CV4" s="1">
        <v>1</v>
      </c>
      <c r="CW4" s="1" t="s">
        <v>183</v>
      </c>
      <c r="CX4" s="1">
        <v>2</v>
      </c>
      <c r="CY4" s="1" t="s">
        <v>184</v>
      </c>
      <c r="CZ4" s="1">
        <v>15</v>
      </c>
      <c r="DA4" s="1" t="s">
        <v>185</v>
      </c>
      <c r="DB4" s="1" t="s">
        <v>140</v>
      </c>
      <c r="DC4" s="1" t="s">
        <v>140</v>
      </c>
      <c r="DD4" s="1" t="s">
        <v>140</v>
      </c>
      <c r="DE4" s="1" t="s">
        <v>140</v>
      </c>
      <c r="DF4" s="1" t="s">
        <v>136</v>
      </c>
      <c r="DG4" s="1" t="s">
        <v>140</v>
      </c>
      <c r="DH4" s="1" t="s">
        <v>140</v>
      </c>
      <c r="DI4" s="1" t="s">
        <v>140</v>
      </c>
      <c r="DJ4" s="1" t="s">
        <v>140</v>
      </c>
      <c r="DK4" s="1" t="s">
        <v>140</v>
      </c>
      <c r="DL4" s="1" t="s">
        <v>136</v>
      </c>
      <c r="DM4" s="1" t="s">
        <v>140</v>
      </c>
      <c r="DN4" s="1" t="s">
        <v>140</v>
      </c>
      <c r="DO4" s="1" t="s">
        <v>140</v>
      </c>
      <c r="DP4" s="1" t="s">
        <v>140</v>
      </c>
      <c r="DQ4" s="1" t="s">
        <v>140</v>
      </c>
      <c r="DR4" s="1" t="s">
        <v>136</v>
      </c>
      <c r="DS4" s="1" t="s">
        <v>140</v>
      </c>
      <c r="DT4" s="1" t="s">
        <v>140</v>
      </c>
      <c r="DU4" s="1" t="s">
        <v>140</v>
      </c>
      <c r="DV4" s="1" t="s">
        <v>140</v>
      </c>
      <c r="DW4" s="1" t="s">
        <v>140</v>
      </c>
      <c r="DX4" s="1" t="s">
        <v>136</v>
      </c>
      <c r="DY4" s="1" t="s">
        <v>140</v>
      </c>
      <c r="DZ4" s="1" t="s">
        <v>140</v>
      </c>
      <c r="EA4" s="1" t="s">
        <v>140</v>
      </c>
      <c r="EB4" s="1" t="s">
        <v>140</v>
      </c>
      <c r="EC4" s="1" t="s">
        <v>140</v>
      </c>
      <c r="ED4" s="1" t="s">
        <v>136</v>
      </c>
      <c r="EE4" s="1" t="s">
        <v>140</v>
      </c>
      <c r="EF4" s="1" t="s">
        <v>140</v>
      </c>
      <c r="EG4" s="1" t="s">
        <v>136</v>
      </c>
      <c r="EH4" s="1" t="s">
        <v>140</v>
      </c>
      <c r="EI4" s="1" t="s">
        <v>136</v>
      </c>
      <c r="EJ4" s="1" t="s">
        <v>136</v>
      </c>
      <c r="EK4" s="1" t="s">
        <v>140</v>
      </c>
      <c r="EL4" s="1" t="s">
        <v>142</v>
      </c>
      <c r="EM4" s="1" t="s">
        <v>143</v>
      </c>
      <c r="EN4" s="1" t="s">
        <v>142</v>
      </c>
      <c r="EO4" s="1" t="s">
        <v>159</v>
      </c>
      <c r="EP4" s="1" t="s">
        <v>186</v>
      </c>
      <c r="EQ4" s="1" t="s">
        <v>187</v>
      </c>
      <c r="ER4" s="1">
        <v>3</v>
      </c>
      <c r="ES4" s="1" t="s">
        <v>188</v>
      </c>
      <c r="ET4" s="1">
        <v>3</v>
      </c>
      <c r="EU4" s="1" t="s">
        <v>183</v>
      </c>
      <c r="EV4" s="1">
        <v>3</v>
      </c>
      <c r="EW4" s="1" t="s">
        <v>189</v>
      </c>
      <c r="EX4" s="1">
        <v>15</v>
      </c>
      <c r="EY4" s="1" t="s">
        <v>190</v>
      </c>
    </row>
  </sheetData>
  <hyperlinks>
    <hyperlink ref="D1" r:id="rId1" xr:uid="{00000000-0004-0000-0100-000000000000}"/>
    <hyperlink ref="E1" r:id="rId2" xr:uid="{00000000-0004-0000-0100-000001000000}"/>
    <hyperlink ref="F1" r:id="rId3" xr:uid="{00000000-0004-0000-0100-000002000000}"/>
    <hyperlink ref="G1" r:id="rId4" xr:uid="{00000000-0004-0000-0100-000003000000}"/>
    <hyperlink ref="H1" r:id="rId5" xr:uid="{00000000-0004-0000-0100-000004000000}"/>
    <hyperlink ref="I1" r:id="rId6" xr:uid="{00000000-0004-0000-0100-000005000000}"/>
    <hyperlink ref="J1" r:id="rId7" xr:uid="{00000000-0004-0000-0100-000006000000}"/>
    <hyperlink ref="K1" r:id="rId8" xr:uid="{00000000-0004-0000-0100-000007000000}"/>
    <hyperlink ref="L1" r:id="rId9" xr:uid="{00000000-0004-0000-0100-000008000000}"/>
    <hyperlink ref="M1" r:id="rId10" xr:uid="{00000000-0004-0000-0100-000009000000}"/>
    <hyperlink ref="N1" r:id="rId11" xr:uid="{00000000-0004-0000-0100-00000A000000}"/>
    <hyperlink ref="O1" r:id="rId12" xr:uid="{00000000-0004-0000-0100-00000B000000}"/>
    <hyperlink ref="P1" r:id="rId13" xr:uid="{00000000-0004-0000-0100-00000C000000}"/>
    <hyperlink ref="Q1" r:id="rId14" xr:uid="{00000000-0004-0000-0100-00000D000000}"/>
    <hyperlink ref="R1" r:id="rId15" xr:uid="{00000000-0004-0000-0100-00000E000000}"/>
    <hyperlink ref="S1" r:id="rId16" xr:uid="{00000000-0004-0000-0100-00000F000000}"/>
    <hyperlink ref="T1" r:id="rId17" xr:uid="{00000000-0004-0000-0100-000010000000}"/>
    <hyperlink ref="U1" r:id="rId18" xr:uid="{00000000-0004-0000-0100-000011000000}"/>
    <hyperlink ref="AJ1" r:id="rId19" xr:uid="{00000000-0004-0000-0100-000012000000}"/>
    <hyperlink ref="AK1" r:id="rId20" xr:uid="{00000000-0004-0000-0100-000013000000}"/>
    <hyperlink ref="AL1" r:id="rId21" xr:uid="{00000000-0004-0000-0100-000014000000}"/>
    <hyperlink ref="AM1" r:id="rId22" xr:uid="{00000000-0004-0000-0100-000015000000}"/>
    <hyperlink ref="AN1" r:id="rId23" xr:uid="{00000000-0004-0000-0100-000016000000}"/>
    <hyperlink ref="AO1" r:id="rId24" xr:uid="{00000000-0004-0000-0100-000017000000}"/>
    <hyperlink ref="AP1" r:id="rId25" xr:uid="{00000000-0004-0000-0100-000018000000}"/>
    <hyperlink ref="AQ1" r:id="rId26" xr:uid="{00000000-0004-0000-0100-000019000000}"/>
    <hyperlink ref="AR1" r:id="rId27" xr:uid="{00000000-0004-0000-0100-00001A000000}"/>
    <hyperlink ref="AS1" r:id="rId28" xr:uid="{00000000-0004-0000-0100-00001B000000}"/>
    <hyperlink ref="AT1" r:id="rId29" xr:uid="{00000000-0004-0000-0100-00001C000000}"/>
    <hyperlink ref="AU1" r:id="rId30" xr:uid="{00000000-0004-0000-0100-00001D000000}"/>
    <hyperlink ref="AV1" r:id="rId31" xr:uid="{00000000-0004-0000-0100-00001E000000}"/>
    <hyperlink ref="AW1" r:id="rId32" xr:uid="{00000000-0004-0000-0100-00001F000000}"/>
    <hyperlink ref="AX1" r:id="rId33" xr:uid="{00000000-0004-0000-0100-000020000000}"/>
    <hyperlink ref="AY1" r:id="rId34" xr:uid="{00000000-0004-0000-0100-000021000000}"/>
    <hyperlink ref="AZ1" r:id="rId35" xr:uid="{00000000-0004-0000-0100-000022000000}"/>
    <hyperlink ref="BA1" r:id="rId36" xr:uid="{00000000-0004-0000-0100-000023000000}"/>
    <hyperlink ref="BP1" r:id="rId37" xr:uid="{00000000-0004-0000-0100-000024000000}"/>
    <hyperlink ref="BQ1" r:id="rId38" xr:uid="{00000000-0004-0000-0100-000025000000}"/>
    <hyperlink ref="BR1" r:id="rId39" xr:uid="{00000000-0004-0000-0100-000026000000}"/>
    <hyperlink ref="BS1" r:id="rId40" xr:uid="{00000000-0004-0000-0100-000027000000}"/>
    <hyperlink ref="BT1" r:id="rId41" xr:uid="{00000000-0004-0000-0100-000028000000}"/>
    <hyperlink ref="BU1" r:id="rId42" xr:uid="{00000000-0004-0000-0100-000029000000}"/>
    <hyperlink ref="BV1" r:id="rId43" xr:uid="{00000000-0004-0000-0100-00002A000000}"/>
    <hyperlink ref="BW1" r:id="rId44" xr:uid="{00000000-0004-0000-0100-00002B000000}"/>
    <hyperlink ref="BX1" r:id="rId45" xr:uid="{00000000-0004-0000-0100-00002C000000}"/>
    <hyperlink ref="BY1" r:id="rId46" xr:uid="{00000000-0004-0000-0100-00002D000000}"/>
    <hyperlink ref="BZ1" r:id="rId47" xr:uid="{00000000-0004-0000-0100-00002E000000}"/>
    <hyperlink ref="CA1" r:id="rId48" xr:uid="{00000000-0004-0000-0100-00002F000000}"/>
    <hyperlink ref="CB1" r:id="rId49" xr:uid="{00000000-0004-0000-0100-000030000000}"/>
    <hyperlink ref="CC1" r:id="rId50" xr:uid="{00000000-0004-0000-0100-000031000000}"/>
    <hyperlink ref="CD1" r:id="rId51" xr:uid="{00000000-0004-0000-0100-000032000000}"/>
    <hyperlink ref="CE1" r:id="rId52" xr:uid="{00000000-0004-0000-0100-000033000000}"/>
    <hyperlink ref="CF1" r:id="rId53" xr:uid="{00000000-0004-0000-0100-000034000000}"/>
    <hyperlink ref="CG1" r:id="rId54" xr:uid="{00000000-0004-0000-0100-000035000000}"/>
    <hyperlink ref="CH1" r:id="rId55" xr:uid="{00000000-0004-0000-0100-000036000000}"/>
    <hyperlink ref="CI1" r:id="rId56" xr:uid="{00000000-0004-0000-0100-000037000000}"/>
    <hyperlink ref="CJ1" r:id="rId57" xr:uid="{00000000-0004-0000-0100-000038000000}"/>
    <hyperlink ref="CK1" r:id="rId58" xr:uid="{00000000-0004-0000-0100-000039000000}"/>
    <hyperlink ref="CL1" r:id="rId59" xr:uid="{00000000-0004-0000-0100-00003A000000}"/>
    <hyperlink ref="CM1" r:id="rId60" xr:uid="{00000000-0004-0000-0100-00003B000000}"/>
    <hyperlink ref="DB1" r:id="rId61" xr:uid="{00000000-0004-0000-0100-00003C000000}"/>
    <hyperlink ref="DC1" r:id="rId62" xr:uid="{00000000-0004-0000-0100-00003D000000}"/>
    <hyperlink ref="DD1" r:id="rId63" xr:uid="{00000000-0004-0000-0100-00003E000000}"/>
    <hyperlink ref="DE1" r:id="rId64" xr:uid="{00000000-0004-0000-0100-00003F000000}"/>
    <hyperlink ref="DF1" r:id="rId65" xr:uid="{00000000-0004-0000-0100-000040000000}"/>
    <hyperlink ref="DG1" r:id="rId66" xr:uid="{00000000-0004-0000-0100-000041000000}"/>
    <hyperlink ref="DH1" r:id="rId67" xr:uid="{00000000-0004-0000-0100-000042000000}"/>
    <hyperlink ref="DI1" r:id="rId68" xr:uid="{00000000-0004-0000-0100-000043000000}"/>
    <hyperlink ref="DJ1" r:id="rId69" xr:uid="{00000000-0004-0000-0100-000044000000}"/>
    <hyperlink ref="DK1" r:id="rId70" xr:uid="{00000000-0004-0000-0100-000045000000}"/>
    <hyperlink ref="DL1" r:id="rId71" xr:uid="{00000000-0004-0000-0100-000046000000}"/>
    <hyperlink ref="DM1" r:id="rId72" xr:uid="{00000000-0004-0000-0100-000047000000}"/>
    <hyperlink ref="DN1" r:id="rId73" xr:uid="{00000000-0004-0000-0100-000048000000}"/>
    <hyperlink ref="DO1" r:id="rId74" xr:uid="{00000000-0004-0000-0100-000049000000}"/>
    <hyperlink ref="DP1" r:id="rId75" xr:uid="{00000000-0004-0000-0100-00004A000000}"/>
    <hyperlink ref="DQ1" r:id="rId76" xr:uid="{00000000-0004-0000-0100-00004B000000}"/>
    <hyperlink ref="DR1" r:id="rId77" xr:uid="{00000000-0004-0000-0100-00004C000000}"/>
    <hyperlink ref="DS1" r:id="rId78" xr:uid="{00000000-0004-0000-0100-00004D000000}"/>
    <hyperlink ref="DT1" r:id="rId79" xr:uid="{00000000-0004-0000-0100-00004E000000}"/>
    <hyperlink ref="DU1" r:id="rId80" xr:uid="{00000000-0004-0000-0100-00004F000000}"/>
    <hyperlink ref="DV1" r:id="rId81" xr:uid="{00000000-0004-0000-0100-000050000000}"/>
    <hyperlink ref="DW1" r:id="rId82" xr:uid="{00000000-0004-0000-0100-000051000000}"/>
    <hyperlink ref="DX1" r:id="rId83" xr:uid="{00000000-0004-0000-0100-000052000000}"/>
    <hyperlink ref="DY1" r:id="rId84" xr:uid="{00000000-0004-0000-0100-000053000000}"/>
    <hyperlink ref="DZ1" r:id="rId85" xr:uid="{00000000-0004-0000-0100-000054000000}"/>
    <hyperlink ref="EA1" r:id="rId86" xr:uid="{00000000-0004-0000-0100-000055000000}"/>
    <hyperlink ref="EB1" r:id="rId87" xr:uid="{00000000-0004-0000-0100-000056000000}"/>
    <hyperlink ref="EC1" r:id="rId88" xr:uid="{00000000-0004-0000-0100-000057000000}"/>
    <hyperlink ref="ED1" r:id="rId89" xr:uid="{00000000-0004-0000-0100-000058000000}"/>
    <hyperlink ref="EE1" r:id="rId90" xr:uid="{00000000-0004-0000-0100-000059000000}"/>
    <hyperlink ref="EF1" r:id="rId91" xr:uid="{00000000-0004-0000-0100-00005A000000}"/>
    <hyperlink ref="EG1" r:id="rId92" xr:uid="{00000000-0004-0000-0100-00005B000000}"/>
    <hyperlink ref="EH1" r:id="rId93" xr:uid="{00000000-0004-0000-0100-00005C000000}"/>
    <hyperlink ref="EI1" r:id="rId94" xr:uid="{00000000-0004-0000-0100-00005D000000}"/>
    <hyperlink ref="EJ1" r:id="rId95" xr:uid="{00000000-0004-0000-0100-00005E000000}"/>
    <hyperlink ref="EK1"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A2" sqref="A2:A4"/>
    </sheetView>
  </sheetViews>
  <sheetFormatPr defaultRowHeight="12.75" x14ac:dyDescent="0.2"/>
  <cols>
    <col min="2" max="2" width="48.85546875" bestFit="1" customWidth="1"/>
    <col min="3" max="3" width="94.42578125" bestFit="1" customWidth="1"/>
  </cols>
  <sheetData>
    <row r="1" spans="1:3" x14ac:dyDescent="0.2">
      <c r="A1" t="s">
        <v>191</v>
      </c>
      <c r="B1" s="1" t="s">
        <v>2</v>
      </c>
      <c r="C1" s="1" t="s">
        <v>3</v>
      </c>
    </row>
    <row r="2" spans="1:3" x14ac:dyDescent="0.2">
      <c r="A2" t="s">
        <v>192</v>
      </c>
      <c r="B2" s="1" t="s">
        <v>137</v>
      </c>
      <c r="C2" s="1" t="s">
        <v>138</v>
      </c>
    </row>
    <row r="3" spans="1:3" x14ac:dyDescent="0.2">
      <c r="A3" t="s">
        <v>193</v>
      </c>
      <c r="B3" s="1" t="s">
        <v>163</v>
      </c>
      <c r="C3" s="1" t="s">
        <v>164</v>
      </c>
    </row>
    <row r="4" spans="1:3" x14ac:dyDescent="0.2">
      <c r="A4" t="s">
        <v>194</v>
      </c>
      <c r="B4" s="1" t="s">
        <v>167</v>
      </c>
      <c r="C4" s="1"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9"/>
  <sheetViews>
    <sheetView workbookViewId="0">
      <selection activeCell="D2" sqref="D2:I49"/>
    </sheetView>
  </sheetViews>
  <sheetFormatPr defaultRowHeight="12.75" x14ac:dyDescent="0.2"/>
  <cols>
    <col min="1" max="1" width="94.7109375" bestFit="1" customWidth="1"/>
    <col min="3" max="8" width="9.140625" style="5"/>
    <col min="9" max="9" width="105.5703125" style="5" bestFit="1" customWidth="1"/>
  </cols>
  <sheetData>
    <row r="1" spans="1:9" ht="153" x14ac:dyDescent="0.2">
      <c r="A1" t="s">
        <v>196</v>
      </c>
      <c r="B1" t="s">
        <v>195</v>
      </c>
      <c r="C1" s="5" t="s">
        <v>197</v>
      </c>
      <c r="D1" s="5" t="s">
        <v>199</v>
      </c>
      <c r="E1" s="5" t="s">
        <v>200</v>
      </c>
      <c r="F1" s="5" t="s">
        <v>201</v>
      </c>
      <c r="G1" s="5" t="s">
        <v>202</v>
      </c>
      <c r="H1" s="5" t="s">
        <v>203</v>
      </c>
      <c r="I1" s="5" t="s">
        <v>204</v>
      </c>
    </row>
    <row r="2" spans="1:9" ht="25.5" x14ac:dyDescent="0.2">
      <c r="A2" s="2" t="s">
        <v>205</v>
      </c>
      <c r="B2" t="s">
        <v>192</v>
      </c>
      <c r="C2" s="5" t="s">
        <v>198</v>
      </c>
      <c r="D2" s="6" t="s">
        <v>136</v>
      </c>
      <c r="E2" s="6" t="s">
        <v>136</v>
      </c>
      <c r="F2" s="6" t="s">
        <v>139</v>
      </c>
      <c r="G2" s="6" t="s">
        <v>140</v>
      </c>
      <c r="H2" s="6" t="s">
        <v>136</v>
      </c>
      <c r="I2" s="6" t="s">
        <v>140</v>
      </c>
    </row>
    <row r="3" spans="1:9" x14ac:dyDescent="0.2">
      <c r="A3" s="2" t="s">
        <v>207</v>
      </c>
      <c r="B3" t="s">
        <v>192</v>
      </c>
      <c r="C3" s="5" t="s">
        <v>198</v>
      </c>
      <c r="D3" s="6" t="s">
        <v>139</v>
      </c>
      <c r="E3" s="6" t="s">
        <v>139</v>
      </c>
      <c r="F3" s="6" t="s">
        <v>141</v>
      </c>
      <c r="G3" s="6" t="s">
        <v>136</v>
      </c>
      <c r="H3" s="6" t="s">
        <v>136</v>
      </c>
      <c r="I3" s="6" t="s">
        <v>140</v>
      </c>
    </row>
    <row r="4" spans="1:9" x14ac:dyDescent="0.2">
      <c r="A4" s="2" t="s">
        <v>206</v>
      </c>
      <c r="B4" t="s">
        <v>192</v>
      </c>
      <c r="C4" s="5" t="s">
        <v>198</v>
      </c>
      <c r="D4" s="6" t="s">
        <v>141</v>
      </c>
      <c r="E4" s="6" t="s">
        <v>141</v>
      </c>
      <c r="F4" s="6" t="s">
        <v>139</v>
      </c>
      <c r="G4" s="6" t="s">
        <v>139</v>
      </c>
      <c r="H4" s="6" t="s">
        <v>141</v>
      </c>
      <c r="I4" s="6" t="s">
        <v>136</v>
      </c>
    </row>
    <row r="5" spans="1:9" x14ac:dyDescent="0.2">
      <c r="A5" s="2" t="s">
        <v>208</v>
      </c>
      <c r="B5" t="s">
        <v>192</v>
      </c>
      <c r="C5" s="5" t="s">
        <v>221</v>
      </c>
      <c r="D5" s="6" t="s">
        <v>141</v>
      </c>
      <c r="E5" s="6" t="s">
        <v>136</v>
      </c>
      <c r="F5" s="6" t="s">
        <v>141</v>
      </c>
      <c r="G5" s="6" t="s">
        <v>136</v>
      </c>
      <c r="H5" s="6" t="s">
        <v>139</v>
      </c>
      <c r="I5" s="6" t="s">
        <v>140</v>
      </c>
    </row>
    <row r="6" spans="1:9" x14ac:dyDescent="0.2">
      <c r="A6" s="4" t="s">
        <v>209</v>
      </c>
      <c r="B6" t="s">
        <v>192</v>
      </c>
      <c r="C6" s="5" t="s">
        <v>221</v>
      </c>
      <c r="D6" s="6" t="s">
        <v>136</v>
      </c>
      <c r="E6" s="6" t="s">
        <v>136</v>
      </c>
      <c r="F6" s="6" t="s">
        <v>136</v>
      </c>
      <c r="G6" s="6" t="s">
        <v>136</v>
      </c>
      <c r="H6" s="6" t="s">
        <v>136</v>
      </c>
      <c r="I6" s="6" t="s">
        <v>140</v>
      </c>
    </row>
    <row r="7" spans="1:9" ht="25.5" x14ac:dyDescent="0.2">
      <c r="A7" s="4" t="s">
        <v>210</v>
      </c>
      <c r="B7" t="s">
        <v>192</v>
      </c>
      <c r="C7" s="5" t="s">
        <v>221</v>
      </c>
      <c r="D7" s="6" t="s">
        <v>136</v>
      </c>
      <c r="E7" s="6" t="s">
        <v>140</v>
      </c>
      <c r="F7" s="6" t="s">
        <v>136</v>
      </c>
      <c r="G7" s="6" t="s">
        <v>140</v>
      </c>
      <c r="H7" s="6" t="s">
        <v>140</v>
      </c>
      <c r="I7" s="6" t="s">
        <v>140</v>
      </c>
    </row>
    <row r="8" spans="1:9" x14ac:dyDescent="0.2">
      <c r="A8" s="4" t="s">
        <v>211</v>
      </c>
      <c r="B8" t="s">
        <v>192</v>
      </c>
      <c r="C8" s="5" t="s">
        <v>222</v>
      </c>
      <c r="D8" s="6" t="s">
        <v>136</v>
      </c>
      <c r="E8" s="6" t="s">
        <v>139</v>
      </c>
      <c r="F8" s="6" t="s">
        <v>136</v>
      </c>
      <c r="G8" s="6" t="s">
        <v>136</v>
      </c>
      <c r="H8" s="6" t="s">
        <v>136</v>
      </c>
      <c r="I8" s="6" t="s">
        <v>140</v>
      </c>
    </row>
    <row r="9" spans="1:9" x14ac:dyDescent="0.2">
      <c r="A9" s="2" t="s">
        <v>212</v>
      </c>
      <c r="B9" t="s">
        <v>192</v>
      </c>
      <c r="C9" s="5" t="s">
        <v>222</v>
      </c>
      <c r="D9" s="6" t="s">
        <v>141</v>
      </c>
      <c r="E9" s="6" t="s">
        <v>139</v>
      </c>
      <c r="F9" s="6" t="s">
        <v>139</v>
      </c>
      <c r="G9" s="6" t="s">
        <v>141</v>
      </c>
      <c r="H9" s="6" t="s">
        <v>141</v>
      </c>
      <c r="I9" s="6" t="s">
        <v>139</v>
      </c>
    </row>
    <row r="10" spans="1:9" ht="25.5" x14ac:dyDescent="0.2">
      <c r="A10" s="4" t="s">
        <v>213</v>
      </c>
      <c r="B10" t="s">
        <v>192</v>
      </c>
      <c r="C10" s="5" t="s">
        <v>222</v>
      </c>
      <c r="D10" s="6" t="s">
        <v>140</v>
      </c>
      <c r="E10" s="6" t="s">
        <v>140</v>
      </c>
      <c r="F10" s="6" t="s">
        <v>140</v>
      </c>
      <c r="G10" s="6" t="s">
        <v>140</v>
      </c>
      <c r="H10" s="6" t="s">
        <v>140</v>
      </c>
      <c r="I10" s="6" t="s">
        <v>140</v>
      </c>
    </row>
    <row r="11" spans="1:9" x14ac:dyDescent="0.2">
      <c r="A11" s="4" t="s">
        <v>214</v>
      </c>
      <c r="B11" t="s">
        <v>192</v>
      </c>
      <c r="C11" s="5" t="s">
        <v>222</v>
      </c>
      <c r="D11" s="6" t="s">
        <v>136</v>
      </c>
      <c r="E11" s="6" t="s">
        <v>139</v>
      </c>
      <c r="F11" s="6" t="s">
        <v>139</v>
      </c>
      <c r="G11" s="6" t="s">
        <v>136</v>
      </c>
      <c r="H11" s="6" t="s">
        <v>136</v>
      </c>
      <c r="I11" s="6" t="s">
        <v>140</v>
      </c>
    </row>
    <row r="12" spans="1:9" x14ac:dyDescent="0.2">
      <c r="A12" s="4" t="s">
        <v>215</v>
      </c>
      <c r="B12" t="s">
        <v>192</v>
      </c>
      <c r="C12" s="5" t="s">
        <v>223</v>
      </c>
      <c r="D12" s="6" t="s">
        <v>141</v>
      </c>
      <c r="E12" s="6" t="s">
        <v>136</v>
      </c>
      <c r="F12" s="6" t="s">
        <v>139</v>
      </c>
      <c r="G12" s="6" t="s">
        <v>136</v>
      </c>
      <c r="H12" s="6" t="s">
        <v>136</v>
      </c>
      <c r="I12" s="6" t="s">
        <v>136</v>
      </c>
    </row>
    <row r="13" spans="1:9" ht="25.5" x14ac:dyDescent="0.2">
      <c r="A13" s="4" t="s">
        <v>216</v>
      </c>
      <c r="B13" t="s">
        <v>192</v>
      </c>
      <c r="C13" s="5" t="s">
        <v>223</v>
      </c>
      <c r="D13" s="6" t="s">
        <v>136</v>
      </c>
      <c r="E13" s="6" t="s">
        <v>136</v>
      </c>
      <c r="F13" s="6" t="s">
        <v>140</v>
      </c>
      <c r="G13" s="6" t="s">
        <v>140</v>
      </c>
      <c r="H13" s="6" t="s">
        <v>140</v>
      </c>
      <c r="I13" s="6" t="s">
        <v>140</v>
      </c>
    </row>
    <row r="14" spans="1:9" ht="25.5" x14ac:dyDescent="0.2">
      <c r="A14" s="4" t="s">
        <v>217</v>
      </c>
      <c r="B14" t="s">
        <v>192</v>
      </c>
      <c r="C14" s="5" t="s">
        <v>223</v>
      </c>
      <c r="D14" s="6" t="s">
        <v>140</v>
      </c>
      <c r="E14" s="6" t="s">
        <v>140</v>
      </c>
      <c r="F14" s="6" t="s">
        <v>140</v>
      </c>
      <c r="G14" s="6" t="s">
        <v>140</v>
      </c>
      <c r="H14" s="6" t="s">
        <v>140</v>
      </c>
      <c r="I14" s="6" t="s">
        <v>140</v>
      </c>
    </row>
    <row r="15" spans="1:9" ht="25.5" x14ac:dyDescent="0.2">
      <c r="A15" s="4" t="s">
        <v>218</v>
      </c>
      <c r="B15" t="s">
        <v>192</v>
      </c>
      <c r="C15" s="5" t="s">
        <v>223</v>
      </c>
      <c r="D15" s="6" t="s">
        <v>140</v>
      </c>
      <c r="E15" s="6" t="s">
        <v>140</v>
      </c>
      <c r="F15" s="6" t="s">
        <v>140</v>
      </c>
      <c r="G15" s="6" t="s">
        <v>140</v>
      </c>
      <c r="H15" s="6" t="s">
        <v>140</v>
      </c>
      <c r="I15" s="6" t="s">
        <v>140</v>
      </c>
    </row>
    <row r="16" spans="1:9" x14ac:dyDescent="0.2">
      <c r="A16" s="4" t="s">
        <v>219</v>
      </c>
      <c r="B16" t="s">
        <v>192</v>
      </c>
      <c r="C16" s="5" t="s">
        <v>223</v>
      </c>
      <c r="D16" s="6" t="s">
        <v>136</v>
      </c>
      <c r="E16" s="6" t="s">
        <v>141</v>
      </c>
      <c r="F16" s="6" t="s">
        <v>139</v>
      </c>
      <c r="G16" s="6" t="s">
        <v>141</v>
      </c>
      <c r="H16" s="6" t="s">
        <v>139</v>
      </c>
      <c r="I16" s="6" t="s">
        <v>136</v>
      </c>
    </row>
    <row r="17" spans="1:9" ht="25.5" x14ac:dyDescent="0.2">
      <c r="A17" s="4" t="s">
        <v>220</v>
      </c>
      <c r="B17" t="s">
        <v>192</v>
      </c>
      <c r="C17" s="5" t="s">
        <v>223</v>
      </c>
      <c r="D17" s="6" t="s">
        <v>136</v>
      </c>
      <c r="E17" s="6" t="s">
        <v>136</v>
      </c>
      <c r="F17" s="6" t="s">
        <v>140</v>
      </c>
      <c r="G17" s="6" t="s">
        <v>140</v>
      </c>
      <c r="H17" s="6" t="s">
        <v>140</v>
      </c>
      <c r="I17" s="6" t="s">
        <v>140</v>
      </c>
    </row>
    <row r="18" spans="1:9" x14ac:dyDescent="0.2">
      <c r="A18" s="2" t="s">
        <v>205</v>
      </c>
      <c r="B18" s="7" t="s">
        <v>193</v>
      </c>
      <c r="C18" s="5" t="s">
        <v>198</v>
      </c>
      <c r="D18" s="1" t="s">
        <v>136</v>
      </c>
      <c r="E18" s="1" t="s">
        <v>136</v>
      </c>
      <c r="F18" s="1" t="s">
        <v>136</v>
      </c>
      <c r="G18" s="1" t="s">
        <v>136</v>
      </c>
      <c r="H18" s="1" t="s">
        <v>136</v>
      </c>
      <c r="I18" s="1" t="s">
        <v>140</v>
      </c>
    </row>
    <row r="19" spans="1:9" x14ac:dyDescent="0.2">
      <c r="A19" s="2" t="s">
        <v>207</v>
      </c>
      <c r="B19" s="7" t="s">
        <v>193</v>
      </c>
      <c r="C19" s="5" t="s">
        <v>198</v>
      </c>
      <c r="D19" s="1" t="s">
        <v>136</v>
      </c>
      <c r="E19" s="1" t="s">
        <v>136</v>
      </c>
      <c r="F19" s="1" t="s">
        <v>139</v>
      </c>
      <c r="G19" s="1" t="s">
        <v>140</v>
      </c>
      <c r="H19" s="1" t="s">
        <v>136</v>
      </c>
      <c r="I19" s="1" t="s">
        <v>140</v>
      </c>
    </row>
    <row r="20" spans="1:9" x14ac:dyDescent="0.2">
      <c r="A20" s="2" t="s">
        <v>206</v>
      </c>
      <c r="B20" t="s">
        <v>193</v>
      </c>
      <c r="C20" s="5" t="s">
        <v>198</v>
      </c>
      <c r="D20" s="1" t="s">
        <v>139</v>
      </c>
      <c r="E20" s="1" t="s">
        <v>136</v>
      </c>
      <c r="F20" s="1" t="s">
        <v>136</v>
      </c>
      <c r="G20" s="1" t="s">
        <v>136</v>
      </c>
      <c r="H20" s="1" t="s">
        <v>139</v>
      </c>
      <c r="I20" s="1" t="s">
        <v>140</v>
      </c>
    </row>
    <row r="21" spans="1:9" x14ac:dyDescent="0.2">
      <c r="A21" s="2" t="s">
        <v>208</v>
      </c>
      <c r="B21" s="7" t="s">
        <v>193</v>
      </c>
      <c r="C21" s="5" t="s">
        <v>221</v>
      </c>
      <c r="D21" s="1" t="s">
        <v>136</v>
      </c>
      <c r="E21" s="1" t="s">
        <v>136</v>
      </c>
      <c r="F21" s="1" t="s">
        <v>136</v>
      </c>
      <c r="G21" s="1" t="s">
        <v>136</v>
      </c>
      <c r="H21" s="1" t="s">
        <v>136</v>
      </c>
      <c r="I21" s="1" t="s">
        <v>140</v>
      </c>
    </row>
    <row r="22" spans="1:9" x14ac:dyDescent="0.2">
      <c r="A22" s="4" t="s">
        <v>209</v>
      </c>
      <c r="B22" s="7" t="s">
        <v>193</v>
      </c>
      <c r="C22" s="5" t="s">
        <v>221</v>
      </c>
      <c r="D22" s="1" t="s">
        <v>139</v>
      </c>
      <c r="E22" s="1" t="s">
        <v>136</v>
      </c>
      <c r="F22" s="1" t="s">
        <v>136</v>
      </c>
      <c r="G22" s="1" t="s">
        <v>136</v>
      </c>
      <c r="H22" s="1" t="s">
        <v>136</v>
      </c>
      <c r="I22" s="1" t="s">
        <v>136</v>
      </c>
    </row>
    <row r="23" spans="1:9" x14ac:dyDescent="0.2">
      <c r="A23" s="4" t="s">
        <v>210</v>
      </c>
      <c r="B23" s="7" t="s">
        <v>193</v>
      </c>
      <c r="C23" s="5" t="s">
        <v>221</v>
      </c>
      <c r="D23" s="1" t="s">
        <v>136</v>
      </c>
      <c r="E23" s="1" t="s">
        <v>136</v>
      </c>
      <c r="F23" s="1" t="s">
        <v>136</v>
      </c>
      <c r="G23" s="1" t="s">
        <v>136</v>
      </c>
      <c r="H23" s="1" t="s">
        <v>136</v>
      </c>
      <c r="I23" s="1" t="s">
        <v>136</v>
      </c>
    </row>
    <row r="24" spans="1:9" x14ac:dyDescent="0.2">
      <c r="A24" s="4" t="s">
        <v>211</v>
      </c>
      <c r="B24" s="7" t="s">
        <v>193</v>
      </c>
      <c r="C24" s="5" t="s">
        <v>222</v>
      </c>
      <c r="D24" s="1" t="s">
        <v>136</v>
      </c>
      <c r="E24" s="1" t="s">
        <v>139</v>
      </c>
      <c r="F24" s="1" t="s">
        <v>139</v>
      </c>
      <c r="G24" s="1" t="s">
        <v>141</v>
      </c>
      <c r="H24" s="1" t="s">
        <v>139</v>
      </c>
      <c r="I24" s="1" t="s">
        <v>139</v>
      </c>
    </row>
    <row r="25" spans="1:9" x14ac:dyDescent="0.2">
      <c r="A25" s="2" t="s">
        <v>212</v>
      </c>
      <c r="B25" s="7" t="s">
        <v>193</v>
      </c>
      <c r="C25" s="5" t="s">
        <v>222</v>
      </c>
      <c r="D25" s="1" t="s">
        <v>141</v>
      </c>
      <c r="E25" s="1" t="s">
        <v>139</v>
      </c>
      <c r="F25" s="1" t="s">
        <v>141</v>
      </c>
      <c r="G25" s="1" t="s">
        <v>139</v>
      </c>
      <c r="H25" s="1" t="s">
        <v>139</v>
      </c>
      <c r="I25" s="1" t="s">
        <v>136</v>
      </c>
    </row>
    <row r="26" spans="1:9" x14ac:dyDescent="0.2">
      <c r="A26" s="4" t="s">
        <v>213</v>
      </c>
      <c r="B26" s="7" t="s">
        <v>193</v>
      </c>
      <c r="C26" s="5" t="s">
        <v>222</v>
      </c>
      <c r="D26" s="1" t="s">
        <v>140</v>
      </c>
      <c r="E26" s="1" t="s">
        <v>136</v>
      </c>
      <c r="F26" s="1" t="s">
        <v>136</v>
      </c>
      <c r="G26" s="1" t="s">
        <v>140</v>
      </c>
      <c r="H26" s="1" t="s">
        <v>136</v>
      </c>
      <c r="I26" s="1" t="s">
        <v>140</v>
      </c>
    </row>
    <row r="27" spans="1:9" x14ac:dyDescent="0.2">
      <c r="A27" s="4" t="s">
        <v>214</v>
      </c>
      <c r="B27" s="7" t="s">
        <v>193</v>
      </c>
      <c r="C27" s="5" t="s">
        <v>222</v>
      </c>
      <c r="D27" s="1" t="s">
        <v>139</v>
      </c>
      <c r="E27" s="1" t="s">
        <v>136</v>
      </c>
      <c r="F27" s="1" t="s">
        <v>141</v>
      </c>
      <c r="G27" s="1" t="s">
        <v>136</v>
      </c>
      <c r="H27" s="1" t="s">
        <v>136</v>
      </c>
      <c r="I27" s="1" t="s">
        <v>140</v>
      </c>
    </row>
    <row r="28" spans="1:9" x14ac:dyDescent="0.2">
      <c r="A28" s="4" t="s">
        <v>215</v>
      </c>
      <c r="B28" s="7" t="s">
        <v>193</v>
      </c>
      <c r="C28" s="5" t="s">
        <v>223</v>
      </c>
      <c r="D28" s="1" t="s">
        <v>136</v>
      </c>
      <c r="E28" s="1" t="s">
        <v>140</v>
      </c>
      <c r="F28" s="1" t="s">
        <v>140</v>
      </c>
      <c r="G28" s="1" t="s">
        <v>136</v>
      </c>
      <c r="H28" s="1" t="s">
        <v>136</v>
      </c>
      <c r="I28" s="1" t="s">
        <v>140</v>
      </c>
    </row>
    <row r="29" spans="1:9" x14ac:dyDescent="0.2">
      <c r="A29" s="4" t="s">
        <v>216</v>
      </c>
      <c r="B29" s="7" t="s">
        <v>193</v>
      </c>
      <c r="C29" s="5" t="s">
        <v>223</v>
      </c>
      <c r="D29" s="1" t="s">
        <v>136</v>
      </c>
      <c r="E29" s="1" t="s">
        <v>136</v>
      </c>
      <c r="F29" s="1" t="s">
        <v>140</v>
      </c>
      <c r="G29" s="1" t="s">
        <v>140</v>
      </c>
      <c r="H29" s="1" t="s">
        <v>140</v>
      </c>
      <c r="I29" s="1" t="s">
        <v>140</v>
      </c>
    </row>
    <row r="30" spans="1:9" x14ac:dyDescent="0.2">
      <c r="A30" s="4" t="s">
        <v>217</v>
      </c>
      <c r="B30" s="7" t="s">
        <v>193</v>
      </c>
      <c r="C30" s="5" t="s">
        <v>223</v>
      </c>
      <c r="D30" s="1" t="s">
        <v>136</v>
      </c>
      <c r="E30" s="1" t="s">
        <v>140</v>
      </c>
      <c r="F30" s="1" t="s">
        <v>140</v>
      </c>
      <c r="G30" s="1" t="s">
        <v>136</v>
      </c>
      <c r="H30" s="1" t="s">
        <v>136</v>
      </c>
      <c r="I30" s="1" t="s">
        <v>140</v>
      </c>
    </row>
    <row r="31" spans="1:9" x14ac:dyDescent="0.2">
      <c r="A31" s="4" t="s">
        <v>218</v>
      </c>
      <c r="B31" s="7" t="s">
        <v>193</v>
      </c>
      <c r="C31" s="5" t="s">
        <v>223</v>
      </c>
      <c r="D31" s="1" t="s">
        <v>139</v>
      </c>
      <c r="E31" s="1" t="s">
        <v>139</v>
      </c>
      <c r="F31" s="1" t="s">
        <v>139</v>
      </c>
      <c r="G31" s="1" t="s">
        <v>136</v>
      </c>
      <c r="H31" s="1" t="s">
        <v>136</v>
      </c>
      <c r="I31" s="1" t="s">
        <v>136</v>
      </c>
    </row>
    <row r="32" spans="1:9" x14ac:dyDescent="0.2">
      <c r="A32" s="4" t="s">
        <v>219</v>
      </c>
      <c r="B32" s="7" t="s">
        <v>193</v>
      </c>
      <c r="C32" s="5" t="s">
        <v>223</v>
      </c>
      <c r="D32" s="1" t="s">
        <v>139</v>
      </c>
      <c r="E32" s="1" t="s">
        <v>136</v>
      </c>
      <c r="F32" s="1" t="s">
        <v>139</v>
      </c>
      <c r="G32" s="1" t="s">
        <v>136</v>
      </c>
      <c r="H32" s="1" t="s">
        <v>139</v>
      </c>
      <c r="I32" s="1" t="s">
        <v>140</v>
      </c>
    </row>
    <row r="33" spans="1:9" x14ac:dyDescent="0.2">
      <c r="A33" s="4" t="s">
        <v>220</v>
      </c>
      <c r="B33" s="7" t="s">
        <v>193</v>
      </c>
      <c r="C33" s="5" t="s">
        <v>223</v>
      </c>
      <c r="D33" s="1" t="s">
        <v>136</v>
      </c>
      <c r="E33" s="1" t="s">
        <v>136</v>
      </c>
      <c r="F33" s="1" t="s">
        <v>136</v>
      </c>
      <c r="G33" s="1" t="s">
        <v>136</v>
      </c>
      <c r="H33" s="1" t="s">
        <v>136</v>
      </c>
      <c r="I33" s="1" t="s">
        <v>140</v>
      </c>
    </row>
    <row r="34" spans="1:9" x14ac:dyDescent="0.2">
      <c r="A34" s="2" t="s">
        <v>205</v>
      </c>
      <c r="B34" s="7" t="s">
        <v>194</v>
      </c>
      <c r="C34" s="5" t="s">
        <v>198</v>
      </c>
      <c r="D34" s="1" t="s">
        <v>140</v>
      </c>
      <c r="E34" s="1" t="s">
        <v>140</v>
      </c>
      <c r="F34" s="1" t="s">
        <v>136</v>
      </c>
      <c r="G34" s="1" t="s">
        <v>140</v>
      </c>
      <c r="H34" s="1" t="s">
        <v>136</v>
      </c>
      <c r="I34" s="1" t="s">
        <v>140</v>
      </c>
    </row>
    <row r="35" spans="1:9" x14ac:dyDescent="0.2">
      <c r="A35" s="2" t="s">
        <v>207</v>
      </c>
      <c r="B35" s="7" t="s">
        <v>194</v>
      </c>
      <c r="C35" s="5" t="s">
        <v>198</v>
      </c>
      <c r="D35" s="1" t="s">
        <v>140</v>
      </c>
      <c r="E35" s="1" t="s">
        <v>140</v>
      </c>
      <c r="F35" s="1" t="s">
        <v>136</v>
      </c>
      <c r="G35" s="1" t="s">
        <v>140</v>
      </c>
      <c r="H35" s="1" t="s">
        <v>136</v>
      </c>
      <c r="I35" s="1" t="s">
        <v>140</v>
      </c>
    </row>
    <row r="36" spans="1:9" x14ac:dyDescent="0.2">
      <c r="A36" s="2" t="s">
        <v>206</v>
      </c>
      <c r="B36" s="7" t="s">
        <v>194</v>
      </c>
      <c r="C36" s="5" t="s">
        <v>198</v>
      </c>
      <c r="D36" s="1" t="s">
        <v>140</v>
      </c>
      <c r="E36" s="1" t="s">
        <v>140</v>
      </c>
      <c r="F36" s="1" t="s">
        <v>136</v>
      </c>
      <c r="G36" s="1" t="s">
        <v>140</v>
      </c>
      <c r="H36" s="1" t="s">
        <v>136</v>
      </c>
      <c r="I36" s="1" t="s">
        <v>136</v>
      </c>
    </row>
    <row r="37" spans="1:9" x14ac:dyDescent="0.2">
      <c r="A37" s="2" t="s">
        <v>208</v>
      </c>
      <c r="B37" s="7" t="s">
        <v>194</v>
      </c>
      <c r="C37" s="5" t="s">
        <v>221</v>
      </c>
      <c r="D37" s="1" t="s">
        <v>136</v>
      </c>
      <c r="E37" s="1" t="s">
        <v>140</v>
      </c>
      <c r="F37" s="1" t="s">
        <v>136</v>
      </c>
      <c r="G37" s="1" t="s">
        <v>140</v>
      </c>
      <c r="H37" s="1" t="s">
        <v>136</v>
      </c>
      <c r="I37" s="1" t="s">
        <v>140</v>
      </c>
    </row>
    <row r="38" spans="1:9" x14ac:dyDescent="0.2">
      <c r="A38" s="4" t="s">
        <v>209</v>
      </c>
      <c r="B38" s="7" t="s">
        <v>194</v>
      </c>
      <c r="C38" s="5" t="s">
        <v>221</v>
      </c>
      <c r="D38" s="1" t="s">
        <v>136</v>
      </c>
      <c r="E38" s="1" t="s">
        <v>140</v>
      </c>
      <c r="F38" s="1" t="s">
        <v>136</v>
      </c>
      <c r="G38" s="1" t="s">
        <v>140</v>
      </c>
      <c r="H38" s="1" t="s">
        <v>136</v>
      </c>
      <c r="I38" s="1" t="s">
        <v>140</v>
      </c>
    </row>
    <row r="39" spans="1:9" x14ac:dyDescent="0.2">
      <c r="A39" s="4" t="s">
        <v>210</v>
      </c>
      <c r="B39" s="7" t="s">
        <v>194</v>
      </c>
      <c r="C39" s="5" t="s">
        <v>221</v>
      </c>
      <c r="D39" s="1" t="s">
        <v>139</v>
      </c>
      <c r="E39" s="1" t="s">
        <v>136</v>
      </c>
      <c r="F39" s="1" t="s">
        <v>139</v>
      </c>
      <c r="G39" s="1" t="s">
        <v>140</v>
      </c>
      <c r="H39" s="1" t="s">
        <v>139</v>
      </c>
      <c r="I39" s="1" t="s">
        <v>136</v>
      </c>
    </row>
    <row r="40" spans="1:9" x14ac:dyDescent="0.2">
      <c r="A40" s="4" t="s">
        <v>211</v>
      </c>
      <c r="B40" s="7" t="s">
        <v>194</v>
      </c>
      <c r="C40" s="5" t="s">
        <v>222</v>
      </c>
      <c r="D40" s="1" t="s">
        <v>136</v>
      </c>
      <c r="E40" s="1" t="s">
        <v>140</v>
      </c>
      <c r="F40" s="1" t="s">
        <v>136</v>
      </c>
      <c r="G40" s="1" t="s">
        <v>140</v>
      </c>
      <c r="H40" s="1" t="s">
        <v>136</v>
      </c>
      <c r="I40" s="1" t="s">
        <v>140</v>
      </c>
    </row>
    <row r="41" spans="1:9" x14ac:dyDescent="0.2">
      <c r="A41" s="2" t="s">
        <v>212</v>
      </c>
      <c r="B41" s="7" t="s">
        <v>194</v>
      </c>
      <c r="C41" s="5" t="s">
        <v>222</v>
      </c>
      <c r="D41" s="1" t="s">
        <v>136</v>
      </c>
      <c r="E41" s="1" t="s">
        <v>140</v>
      </c>
      <c r="F41" s="1" t="s">
        <v>136</v>
      </c>
      <c r="G41" s="1" t="s">
        <v>140</v>
      </c>
      <c r="H41" s="1" t="s">
        <v>136</v>
      </c>
      <c r="I41" s="1" t="s">
        <v>140</v>
      </c>
    </row>
    <row r="42" spans="1:9" x14ac:dyDescent="0.2">
      <c r="A42" s="4" t="s">
        <v>213</v>
      </c>
      <c r="B42" s="7" t="s">
        <v>194</v>
      </c>
      <c r="C42" s="5" t="s">
        <v>222</v>
      </c>
      <c r="D42" s="1" t="s">
        <v>136</v>
      </c>
      <c r="E42" s="1" t="s">
        <v>140</v>
      </c>
      <c r="F42" s="1" t="s">
        <v>140</v>
      </c>
      <c r="G42" s="1" t="s">
        <v>140</v>
      </c>
      <c r="H42" s="1" t="s">
        <v>136</v>
      </c>
      <c r="I42" s="1" t="s">
        <v>140</v>
      </c>
    </row>
    <row r="43" spans="1:9" x14ac:dyDescent="0.2">
      <c r="A43" s="4" t="s">
        <v>214</v>
      </c>
      <c r="B43" s="7" t="s">
        <v>194</v>
      </c>
      <c r="C43" s="5" t="s">
        <v>222</v>
      </c>
      <c r="D43" s="1" t="s">
        <v>140</v>
      </c>
      <c r="E43" s="1" t="s">
        <v>140</v>
      </c>
      <c r="F43" s="1" t="s">
        <v>140</v>
      </c>
      <c r="G43" s="1" t="s">
        <v>140</v>
      </c>
      <c r="H43" s="1" t="s">
        <v>140</v>
      </c>
      <c r="I43" s="1" t="s">
        <v>140</v>
      </c>
    </row>
    <row r="44" spans="1:9" x14ac:dyDescent="0.2">
      <c r="A44" s="4" t="s">
        <v>215</v>
      </c>
      <c r="B44" s="7" t="s">
        <v>194</v>
      </c>
      <c r="C44" s="5" t="s">
        <v>223</v>
      </c>
      <c r="D44" s="1" t="s">
        <v>140</v>
      </c>
      <c r="E44" s="1" t="s">
        <v>140</v>
      </c>
      <c r="F44" s="1" t="s">
        <v>140</v>
      </c>
      <c r="G44" s="1" t="s">
        <v>140</v>
      </c>
      <c r="H44" s="1" t="s">
        <v>136</v>
      </c>
      <c r="I44" s="1" t="s">
        <v>140</v>
      </c>
    </row>
    <row r="45" spans="1:9" x14ac:dyDescent="0.2">
      <c r="A45" s="4" t="s">
        <v>216</v>
      </c>
      <c r="B45" s="7" t="s">
        <v>194</v>
      </c>
      <c r="C45" s="5" t="s">
        <v>223</v>
      </c>
      <c r="D45" s="1" t="s">
        <v>140</v>
      </c>
      <c r="E45" s="1" t="s">
        <v>140</v>
      </c>
      <c r="F45" s="1" t="s">
        <v>140</v>
      </c>
      <c r="G45" s="1" t="s">
        <v>140</v>
      </c>
      <c r="H45" s="1" t="s">
        <v>136</v>
      </c>
      <c r="I45" s="1" t="s">
        <v>140</v>
      </c>
    </row>
    <row r="46" spans="1:9" x14ac:dyDescent="0.2">
      <c r="A46" s="4" t="s">
        <v>217</v>
      </c>
      <c r="B46" s="7" t="s">
        <v>194</v>
      </c>
      <c r="C46" s="5" t="s">
        <v>223</v>
      </c>
      <c r="D46" s="1" t="s">
        <v>140</v>
      </c>
      <c r="E46" s="1" t="s">
        <v>140</v>
      </c>
      <c r="F46" s="1" t="s">
        <v>140</v>
      </c>
      <c r="G46" s="1" t="s">
        <v>140</v>
      </c>
      <c r="H46" s="1" t="s">
        <v>136</v>
      </c>
      <c r="I46" s="1" t="s">
        <v>140</v>
      </c>
    </row>
    <row r="47" spans="1:9" x14ac:dyDescent="0.2">
      <c r="A47" s="4" t="s">
        <v>218</v>
      </c>
      <c r="B47" s="7" t="s">
        <v>194</v>
      </c>
      <c r="C47" s="5" t="s">
        <v>223</v>
      </c>
      <c r="D47" s="1" t="s">
        <v>140</v>
      </c>
      <c r="E47" s="1" t="s">
        <v>140</v>
      </c>
      <c r="F47" s="1" t="s">
        <v>140</v>
      </c>
      <c r="G47" s="1" t="s">
        <v>140</v>
      </c>
      <c r="H47" s="1" t="s">
        <v>136</v>
      </c>
      <c r="I47" s="1" t="s">
        <v>140</v>
      </c>
    </row>
    <row r="48" spans="1:9" x14ac:dyDescent="0.2">
      <c r="A48" s="4" t="s">
        <v>219</v>
      </c>
      <c r="B48" s="7" t="s">
        <v>194</v>
      </c>
      <c r="C48" s="5" t="s">
        <v>223</v>
      </c>
      <c r="D48" s="1" t="s">
        <v>140</v>
      </c>
      <c r="E48" s="1" t="s">
        <v>140</v>
      </c>
      <c r="F48" s="1" t="s">
        <v>140</v>
      </c>
      <c r="G48" s="1" t="s">
        <v>140</v>
      </c>
      <c r="H48" s="1" t="s">
        <v>136</v>
      </c>
      <c r="I48" s="1" t="s">
        <v>140</v>
      </c>
    </row>
    <row r="49" spans="1:9" x14ac:dyDescent="0.2">
      <c r="A49" s="4" t="s">
        <v>220</v>
      </c>
      <c r="B49" s="7" t="s">
        <v>194</v>
      </c>
      <c r="C49" s="5" t="s">
        <v>223</v>
      </c>
      <c r="D49" s="1" t="s">
        <v>140</v>
      </c>
      <c r="E49" s="1" t="s">
        <v>136</v>
      </c>
      <c r="F49" s="1" t="s">
        <v>140</v>
      </c>
      <c r="G49" s="1" t="s">
        <v>136</v>
      </c>
      <c r="H49" s="1" t="s">
        <v>136</v>
      </c>
      <c r="I49" s="1" t="s">
        <v>140</v>
      </c>
    </row>
  </sheetData>
  <hyperlinks>
    <hyperlink ref="D1" r:id="rId1" display="Video Narrative: Exploring Strength by linking it to its parent concept Energy [The introduction text in the video narrative gives a clear idea of the aim of the narrative.]" xr:uid="{00000000-0004-0000-0300-000000000000}"/>
    <hyperlink ref="E1" r:id="rId2" display="Video Narrative: Exploring Strength by linking it to its parent concept Energy [All video segments clearly link to the health related quality of life areas mentioned in the introduction.]" xr:uid="{00000000-0004-0000-0300-000001000000}"/>
    <hyperlink ref="F1" r:id="rId3" display="Video Narrative: Exploring Strength by linking it to its parent concept Energy [The descriptions which introduce each video segment provide a useful summary.]" xr:uid="{00000000-0004-0000-0300-000002000000}"/>
    <hyperlink ref="G1" r:id="rId4" display="Video Narrative: Exploring Strength by linking it to its parent concept Energy [All video segments provide relevant content for health related quality of life areas.]" xr:uid="{00000000-0004-0000-0300-000003000000}"/>
    <hyperlink ref="H1" r:id="rId5" display="Video Narrative: Exploring Strength by linking it to its parent concept Energy [The concluding text at the end of the video narrative provides appropriate summary.]" xr:uid="{00000000-0004-0000-0300-000004000000}"/>
    <hyperlink ref="I1" r:id="rId6" display="Video Narrative: Exploring Strength by linking it to its parent concept Energy [This video narrative is useful for raising awareness of quality of life needs of patients living with chronic respiratory illnesses.]" xr:uid="{00000000-0004-0000-0300-000005000000}"/>
    <hyperlink ref="A2" r:id="rId7" display="Video Narrative: Exploring Strength by linking it to its parent concept Energy [The introduction text in the video narrative gives a clear idea of the aim of the narrative.]" xr:uid="{00000000-0004-0000-0300-000006000000}"/>
    <hyperlink ref="A4" r:id="rId8" display="Video Narrative: Exploring Sleep by linking it to its parent concept Rest [This video narrative is useful for raising awareness of quality of life needs of patients living with chronic respiratory illnesses.]" xr:uid="{00000000-0004-0000-0300-000007000000}"/>
    <hyperlink ref="A3" r:id="rId9" display="Video Narrative: Exploring Exercise by linking it to its parent concept Rehabilitation  [This video narrative is useful for raising awareness of quality of life needs of patients living with chronic respiratory illnesses.]" xr:uid="{00000000-0004-0000-0300-000008000000}"/>
    <hyperlink ref="A5" r:id="rId10" display="Video Narrative: Exploring Rehabilitation by linking it to its specific concept Exercise [The introduction text in the video narrative gives a clear idea of the aim of the narrative.]" xr:uid="{00000000-0004-0000-0300-000009000000}"/>
    <hyperlink ref="A6" r:id="rId11" display="Video Narrative: Exploring Rest by linking it to its specific concept Sleep [The introduction text in the video narrative gives a clear idea of the aim of the narrative.]" xr:uid="{00000000-0004-0000-0300-00000A000000}"/>
    <hyperlink ref="A7" r:id="rId12" display="Video Narrative: Exploring Energy by linking it to its specific concept Strength [This video narrative is useful for raising awareness of quality of life needs of patients living with chronic respiratory illnesses.]" xr:uid="{00000000-0004-0000-0300-00000B000000}"/>
    <hyperlink ref="A8" r:id="rId13" display="Video Narrative: Linking Personal Values and Beliefs to Psychological Health [The introduction text in the video narrative gives a clear idea of the aim of the narrative.]" xr:uid="{00000000-0004-0000-0300-00000C000000}"/>
    <hyperlink ref="A9" r:id="rId14" display="Video Narrative: Linking Level Of Independence to Psychological Health [The introduction text in the video narrative gives a clear idea of the aim of the narrative.]" xr:uid="{00000000-0004-0000-0300-00000D000000}"/>
    <hyperlink ref="A10" r:id="rId15" display="Video Narrative: Linking Social Relationship to Psychological Health [The introduction text in the video narrative gives a clear idea of the aim of the narrative.]" xr:uid="{00000000-0004-0000-0300-00000E000000}"/>
    <hyperlink ref="A11" r:id="rId16" display="Video Narrative: Linking Level Of Independence to Social Relationship [The introduction text in the video narrative gives a clear idea of the aim of the narrative.]" xr:uid="{00000000-0004-0000-0300-00000F000000}"/>
    <hyperlink ref="A12" r:id="rId17" display="Video Narrative: become aware of Caregiver by linking it to similar concepts from the topic Social Relationship  [The introduction text in the video narrative gives a clear idea of the aim of the narrative.]" xr:uid="{00000000-0004-0000-0300-000010000000}"/>
    <hyperlink ref="A13" r:id="rId18" display="Video Narrative: become aware of the concept Fear by linking it to similar concepts from the topic Psychological Health  [The introduction text in the video narrative gives a clear idea of the aim of the narrative.]" xr:uid="{00000000-0004-0000-0300-000011000000}"/>
    <hyperlink ref="A14" r:id="rId19" display="Video Narrative: become aware of the concept Shortness Of  Breath by linking it to similar concepts from the topic Physical Health  [The introduction text in the video narrative gives a clear idea of the aim of the narrative.]" xr:uid="{00000000-0004-0000-0300-000012000000}"/>
    <hyperlink ref="A15" r:id="rId20" display="Video Narrative: become aware of the concept Exercise by linking it to similar concepts from the topic Environment [The introduction text in the video narrative gives a clear idea of the aim of the narrative.]" xr:uid="{00000000-0004-0000-0300-000013000000}"/>
    <hyperlink ref="A16" r:id="rId21" display="Video Narrative: become aware of the concept Meditation by linking it to similar concepts from the topic Personal Values and Beliefs [The introduction text in the video narrative gives a clear idea of the aim of the narrative.]" xr:uid="{00000000-0004-0000-0300-000014000000}"/>
    <hyperlink ref="A17" r:id="rId22" display="Video Narrative: become aware of the concept Drug by linking it to similar concepts from the topic Physical Health [The introduction text in the video narrative gives a clear idea of the aim of the narrative.]" xr:uid="{00000000-0004-0000-0300-000015000000}"/>
    <hyperlink ref="A18" r:id="rId23" display="Video Narrative: Exploring Strength by linking it to its parent concept Energy [The introduction text in the video narrative gives a clear idea of the aim of the narrative.]" xr:uid="{00000000-0004-0000-0300-000016000000}"/>
    <hyperlink ref="A20" r:id="rId24" display="Video Narrative: Exploring Sleep by linking it to its parent concept Rest [This video narrative is useful for raising awareness of quality of life needs of patients living with chronic respiratory illnesses.]" xr:uid="{00000000-0004-0000-0300-000017000000}"/>
    <hyperlink ref="A19" r:id="rId25" display="Video Narrative: Exploring Exercise by linking it to its parent concept Rehabilitation  [This video narrative is useful for raising awareness of quality of life needs of patients living with chronic respiratory illnesses.]" xr:uid="{00000000-0004-0000-0300-000018000000}"/>
    <hyperlink ref="A21" r:id="rId26" display="Video Narrative: Exploring Rehabilitation by linking it to its specific concept Exercise [The introduction text in the video narrative gives a clear idea of the aim of the narrative.]" xr:uid="{00000000-0004-0000-0300-000019000000}"/>
    <hyperlink ref="A22" r:id="rId27" display="Video Narrative: Exploring Rest by linking it to its specific concept Sleep [The introduction text in the video narrative gives a clear idea of the aim of the narrative.]" xr:uid="{00000000-0004-0000-0300-00001A000000}"/>
    <hyperlink ref="A23" r:id="rId28" display="Video Narrative: Exploring Energy by linking it to its specific concept Strength [This video narrative is useful for raising awareness of quality of life needs of patients living with chronic respiratory illnesses.]" xr:uid="{00000000-0004-0000-0300-00001B000000}"/>
    <hyperlink ref="A24" r:id="rId29" display="Video Narrative: Linking Personal Values and Beliefs to Psychological Health [The introduction text in the video narrative gives a clear idea of the aim of the narrative.]" xr:uid="{00000000-0004-0000-0300-00001C000000}"/>
    <hyperlink ref="A25" r:id="rId30" display="Video Narrative: Linking Level Of Independence to Psychological Health [The introduction text in the video narrative gives a clear idea of the aim of the narrative.]" xr:uid="{00000000-0004-0000-0300-00001D000000}"/>
    <hyperlink ref="A26" r:id="rId31" display="Video Narrative: Linking Social Relationship to Psychological Health [The introduction text in the video narrative gives a clear idea of the aim of the narrative.]" xr:uid="{00000000-0004-0000-0300-00001E000000}"/>
    <hyperlink ref="A27" r:id="rId32" display="Video Narrative: Linking Level Of Independence to Social Relationship [The introduction text in the video narrative gives a clear idea of the aim of the narrative.]" xr:uid="{00000000-0004-0000-0300-00001F000000}"/>
    <hyperlink ref="A28" r:id="rId33" display="Video Narrative: become aware of Caregiver by linking it to similar concepts from the topic Social Relationship  [The introduction text in the video narrative gives a clear idea of the aim of the narrative.]" xr:uid="{00000000-0004-0000-0300-000020000000}"/>
    <hyperlink ref="A29" r:id="rId34" display="Video Narrative: become aware of the concept Fear by linking it to similar concepts from the topic Psychological Health  [The introduction text in the video narrative gives a clear idea of the aim of the narrative.]" xr:uid="{00000000-0004-0000-0300-000021000000}"/>
    <hyperlink ref="A30" r:id="rId35" display="Video Narrative: become aware of the concept Shortness Of  Breath by linking it to similar concepts from the topic Physical Health  [The introduction text in the video narrative gives a clear idea of the aim of the narrative.]" xr:uid="{00000000-0004-0000-0300-000022000000}"/>
    <hyperlink ref="A31" r:id="rId36" display="Video Narrative: become aware of the concept Exercise by linking it to similar concepts from the topic Environment [The introduction text in the video narrative gives a clear idea of the aim of the narrative.]" xr:uid="{00000000-0004-0000-0300-000023000000}"/>
    <hyperlink ref="A32" r:id="rId37" display="Video Narrative: become aware of the concept Meditation by linking it to similar concepts from the topic Personal Values and Beliefs [The introduction text in the video narrative gives a clear idea of the aim of the narrative.]" xr:uid="{00000000-0004-0000-0300-000024000000}"/>
    <hyperlink ref="A33" r:id="rId38" display="Video Narrative: become aware of the concept Drug by linking it to similar concepts from the topic Physical Health [The introduction text in the video narrative gives a clear idea of the aim of the narrative.]" xr:uid="{00000000-0004-0000-0300-000025000000}"/>
    <hyperlink ref="A34" r:id="rId39" display="Video Narrative: Exploring Strength by linking it to its parent concept Energy [The introduction text in the video narrative gives a clear idea of the aim of the narrative.]" xr:uid="{00000000-0004-0000-0300-000026000000}"/>
    <hyperlink ref="A36" r:id="rId40" display="Video Narrative: Exploring Sleep by linking it to its parent concept Rest [This video narrative is useful for raising awareness of quality of life needs of patients living with chronic respiratory illnesses.]" xr:uid="{00000000-0004-0000-0300-000027000000}"/>
    <hyperlink ref="A35" r:id="rId41" display="Video Narrative: Exploring Exercise by linking it to its parent concept Rehabilitation  [This video narrative is useful for raising awareness of quality of life needs of patients living with chronic respiratory illnesses.]" xr:uid="{00000000-0004-0000-0300-000028000000}"/>
    <hyperlink ref="A37" r:id="rId42" display="Video Narrative: Exploring Rehabilitation by linking it to its specific concept Exercise [The introduction text in the video narrative gives a clear idea of the aim of the narrative.]" xr:uid="{00000000-0004-0000-0300-000029000000}"/>
    <hyperlink ref="A38" r:id="rId43" display="Video Narrative: Exploring Rest by linking it to its specific concept Sleep [The introduction text in the video narrative gives a clear idea of the aim of the narrative.]" xr:uid="{00000000-0004-0000-0300-00002A000000}"/>
    <hyperlink ref="A39" r:id="rId44" display="Video Narrative: Exploring Energy by linking it to its specific concept Strength [This video narrative is useful for raising awareness of quality of life needs of patients living with chronic respiratory illnesses.]" xr:uid="{00000000-0004-0000-0300-00002B000000}"/>
    <hyperlink ref="A40" r:id="rId45" display="Video Narrative: Linking Personal Values and Beliefs to Psychological Health [The introduction text in the video narrative gives a clear idea of the aim of the narrative.]" xr:uid="{00000000-0004-0000-0300-00002C000000}"/>
    <hyperlink ref="A41" r:id="rId46" display="Video Narrative: Linking Level Of Independence to Psychological Health [The introduction text in the video narrative gives a clear idea of the aim of the narrative.]" xr:uid="{00000000-0004-0000-0300-00002D000000}"/>
    <hyperlink ref="A42" r:id="rId47" display="Video Narrative: Linking Social Relationship to Psychological Health [The introduction text in the video narrative gives a clear idea of the aim of the narrative.]" xr:uid="{00000000-0004-0000-0300-00002E000000}"/>
    <hyperlink ref="A43" r:id="rId48" display="Video Narrative: Linking Level Of Independence to Social Relationship [The introduction text in the video narrative gives a clear idea of the aim of the narrative.]" xr:uid="{00000000-0004-0000-0300-00002F000000}"/>
    <hyperlink ref="A44" r:id="rId49" display="Video Narrative: become aware of Caregiver by linking it to similar concepts from the topic Social Relationship  [The introduction text in the video narrative gives a clear idea of the aim of the narrative.]" xr:uid="{00000000-0004-0000-0300-000030000000}"/>
    <hyperlink ref="A45" r:id="rId50" display="Video Narrative: become aware of the concept Fear by linking it to similar concepts from the topic Psychological Health  [The introduction text in the video narrative gives a clear idea of the aim of the narrative.]" xr:uid="{00000000-0004-0000-0300-000031000000}"/>
    <hyperlink ref="A46" r:id="rId51" display="Video Narrative: become aware of the concept Shortness Of  Breath by linking it to similar concepts from the topic Physical Health  [The introduction text in the video narrative gives a clear idea of the aim of the narrative.]" xr:uid="{00000000-0004-0000-0300-000032000000}"/>
    <hyperlink ref="A47" r:id="rId52" display="Video Narrative: become aware of the concept Exercise by linking it to similar concepts from the topic Environment [The introduction text in the video narrative gives a clear idea of the aim of the narrative.]" xr:uid="{00000000-0004-0000-0300-000033000000}"/>
    <hyperlink ref="A48" r:id="rId53" display="Video Narrative: become aware of the concept Meditation by linking it to similar concepts from the topic Personal Values and Beliefs [The introduction text in the video narrative gives a clear idea of the aim of the narrative.]" xr:uid="{00000000-0004-0000-0300-000034000000}"/>
    <hyperlink ref="A49" r:id="rId54" display="Video Narrative: become aware of the concept Drug by linking it to similar concepts from the topic Physical Health [The introduction text in the video narrative gives a clear idea of the aim of the narrative.]" xr:uid="{00000000-0004-0000-0300-000035000000}"/>
  </hyperlinks>
  <pageMargins left="0.7" right="0.7" top="0.75" bottom="0.75" header="0.3" footer="0.3"/>
  <pageSetup paperSize="9" orientation="portrait" r:id="rId5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workbookViewId="0">
      <selection activeCell="I14" sqref="I14"/>
    </sheetView>
  </sheetViews>
  <sheetFormatPr defaultRowHeight="12.75" x14ac:dyDescent="0.2"/>
  <cols>
    <col min="1" max="1" width="94.7109375" bestFit="1" customWidth="1"/>
    <col min="3" max="8" width="9.140625" style="5"/>
    <col min="9" max="9" width="105.5703125" style="5" bestFit="1"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2" t="s">
        <v>205</v>
      </c>
      <c r="B2" t="s">
        <v>192</v>
      </c>
      <c r="C2" s="5" t="s">
        <v>198</v>
      </c>
      <c r="D2" s="6">
        <v>4</v>
      </c>
      <c r="E2" s="6">
        <v>4</v>
      </c>
      <c r="F2" s="6">
        <v>3</v>
      </c>
      <c r="G2" s="6">
        <v>5</v>
      </c>
      <c r="H2" s="6">
        <v>4</v>
      </c>
      <c r="I2" s="6">
        <v>5</v>
      </c>
    </row>
    <row r="3" spans="1:9" x14ac:dyDescent="0.2">
      <c r="A3" s="2" t="s">
        <v>207</v>
      </c>
      <c r="B3" t="s">
        <v>192</v>
      </c>
      <c r="C3" s="5" t="s">
        <v>198</v>
      </c>
      <c r="D3" s="6">
        <v>3</v>
      </c>
      <c r="E3" s="6">
        <v>3</v>
      </c>
      <c r="F3" s="6">
        <v>2</v>
      </c>
      <c r="G3" s="6">
        <v>4</v>
      </c>
      <c r="H3" s="6">
        <v>4</v>
      </c>
      <c r="I3" s="6">
        <v>5</v>
      </c>
    </row>
    <row r="4" spans="1:9" x14ac:dyDescent="0.2">
      <c r="A4" s="2" t="s">
        <v>206</v>
      </c>
      <c r="B4" t="s">
        <v>192</v>
      </c>
      <c r="C4" s="5" t="s">
        <v>198</v>
      </c>
      <c r="D4" s="6">
        <v>2</v>
      </c>
      <c r="E4" s="6">
        <v>2</v>
      </c>
      <c r="F4" s="6">
        <v>3</v>
      </c>
      <c r="G4" s="6">
        <v>3</v>
      </c>
      <c r="H4" s="6">
        <v>2</v>
      </c>
      <c r="I4" s="6">
        <v>4</v>
      </c>
    </row>
    <row r="5" spans="1:9" x14ac:dyDescent="0.2">
      <c r="A5" s="2" t="s">
        <v>208</v>
      </c>
      <c r="B5" t="s">
        <v>192</v>
      </c>
      <c r="C5" s="5" t="s">
        <v>221</v>
      </c>
      <c r="D5" s="6">
        <v>2</v>
      </c>
      <c r="E5" s="6">
        <v>4</v>
      </c>
      <c r="F5" s="6">
        <v>2</v>
      </c>
      <c r="G5" s="6">
        <v>4</v>
      </c>
      <c r="H5" s="6">
        <v>3</v>
      </c>
      <c r="I5" s="6">
        <v>5</v>
      </c>
    </row>
    <row r="6" spans="1:9" x14ac:dyDescent="0.2">
      <c r="A6" s="4" t="s">
        <v>209</v>
      </c>
      <c r="B6" t="s">
        <v>192</v>
      </c>
      <c r="C6" s="5" t="s">
        <v>221</v>
      </c>
      <c r="D6" s="6">
        <v>4</v>
      </c>
      <c r="E6" s="6">
        <v>4</v>
      </c>
      <c r="F6" s="6">
        <v>4</v>
      </c>
      <c r="G6" s="6">
        <v>4</v>
      </c>
      <c r="H6" s="6">
        <v>4</v>
      </c>
      <c r="I6" s="6">
        <v>5</v>
      </c>
    </row>
    <row r="7" spans="1:9" x14ac:dyDescent="0.2">
      <c r="A7" s="4" t="s">
        <v>210</v>
      </c>
      <c r="B7" t="s">
        <v>192</v>
      </c>
      <c r="C7" s="5" t="s">
        <v>221</v>
      </c>
      <c r="D7" s="6">
        <v>4</v>
      </c>
      <c r="E7" s="6">
        <v>5</v>
      </c>
      <c r="F7" s="6">
        <v>4</v>
      </c>
      <c r="G7" s="6">
        <v>5</v>
      </c>
      <c r="H7" s="6">
        <v>5</v>
      </c>
      <c r="I7" s="6">
        <v>5</v>
      </c>
    </row>
    <row r="8" spans="1:9" x14ac:dyDescent="0.2">
      <c r="A8" s="4" t="s">
        <v>211</v>
      </c>
      <c r="B8" t="s">
        <v>192</v>
      </c>
      <c r="C8" s="5" t="s">
        <v>222</v>
      </c>
      <c r="D8" s="6">
        <v>4</v>
      </c>
      <c r="E8" s="6">
        <v>3</v>
      </c>
      <c r="F8" s="6">
        <v>4</v>
      </c>
      <c r="G8" s="6">
        <v>4</v>
      </c>
      <c r="H8" s="6">
        <v>4</v>
      </c>
      <c r="I8" s="6">
        <v>5</v>
      </c>
    </row>
    <row r="9" spans="1:9" x14ac:dyDescent="0.2">
      <c r="A9" s="2" t="s">
        <v>212</v>
      </c>
      <c r="B9" t="s">
        <v>192</v>
      </c>
      <c r="C9" s="5" t="s">
        <v>222</v>
      </c>
      <c r="D9" s="6">
        <v>2</v>
      </c>
      <c r="E9" s="6">
        <v>3</v>
      </c>
      <c r="F9" s="6">
        <v>3</v>
      </c>
      <c r="G9" s="6">
        <v>2</v>
      </c>
      <c r="H9" s="6">
        <v>2</v>
      </c>
      <c r="I9" s="6">
        <v>3</v>
      </c>
    </row>
    <row r="10" spans="1:9" x14ac:dyDescent="0.2">
      <c r="A10" s="4" t="s">
        <v>213</v>
      </c>
      <c r="B10" t="s">
        <v>192</v>
      </c>
      <c r="C10" s="5" t="s">
        <v>222</v>
      </c>
      <c r="D10" s="6">
        <v>5</v>
      </c>
      <c r="E10" s="6">
        <v>5</v>
      </c>
      <c r="F10" s="6">
        <v>5</v>
      </c>
      <c r="G10" s="6">
        <v>5</v>
      </c>
      <c r="H10" s="6">
        <v>5</v>
      </c>
      <c r="I10" s="6">
        <v>5</v>
      </c>
    </row>
    <row r="11" spans="1:9" x14ac:dyDescent="0.2">
      <c r="A11" s="4" t="s">
        <v>214</v>
      </c>
      <c r="B11" t="s">
        <v>192</v>
      </c>
      <c r="C11" s="5" t="s">
        <v>222</v>
      </c>
      <c r="D11" s="6">
        <v>4</v>
      </c>
      <c r="E11" s="6">
        <v>3</v>
      </c>
      <c r="F11" s="6">
        <v>3</v>
      </c>
      <c r="G11" s="6">
        <v>4</v>
      </c>
      <c r="H11" s="6">
        <v>4</v>
      </c>
      <c r="I11" s="6">
        <v>5</v>
      </c>
    </row>
    <row r="12" spans="1:9" x14ac:dyDescent="0.2">
      <c r="A12" s="4" t="s">
        <v>215</v>
      </c>
      <c r="B12" t="s">
        <v>192</v>
      </c>
      <c r="C12" s="5" t="s">
        <v>223</v>
      </c>
      <c r="D12" s="6">
        <v>2</v>
      </c>
      <c r="E12" s="6">
        <v>4</v>
      </c>
      <c r="F12" s="6">
        <v>3</v>
      </c>
      <c r="G12" s="6">
        <v>4</v>
      </c>
      <c r="H12" s="6">
        <v>4</v>
      </c>
      <c r="I12" s="6">
        <v>4</v>
      </c>
    </row>
    <row r="13" spans="1:9" x14ac:dyDescent="0.2">
      <c r="A13" s="4" t="s">
        <v>216</v>
      </c>
      <c r="B13" t="s">
        <v>192</v>
      </c>
      <c r="C13" s="5" t="s">
        <v>223</v>
      </c>
      <c r="D13" s="6">
        <v>4</v>
      </c>
      <c r="E13" s="6">
        <v>4</v>
      </c>
      <c r="F13" s="6">
        <v>5</v>
      </c>
      <c r="G13" s="6">
        <v>5</v>
      </c>
      <c r="H13" s="6">
        <v>5</v>
      </c>
      <c r="I13" s="6">
        <v>5</v>
      </c>
    </row>
    <row r="14" spans="1:9" x14ac:dyDescent="0.2">
      <c r="A14" s="4" t="s">
        <v>217</v>
      </c>
      <c r="B14" t="s">
        <v>192</v>
      </c>
      <c r="C14" s="5" t="s">
        <v>223</v>
      </c>
      <c r="D14" s="6">
        <v>5</v>
      </c>
      <c r="E14" s="6">
        <v>5</v>
      </c>
      <c r="F14" s="6">
        <v>5</v>
      </c>
      <c r="G14" s="6">
        <v>5</v>
      </c>
      <c r="H14" s="6">
        <v>5</v>
      </c>
      <c r="I14" s="6">
        <v>5</v>
      </c>
    </row>
    <row r="15" spans="1:9" x14ac:dyDescent="0.2">
      <c r="A15" s="4" t="s">
        <v>218</v>
      </c>
      <c r="B15" t="s">
        <v>192</v>
      </c>
      <c r="C15" s="5" t="s">
        <v>223</v>
      </c>
      <c r="D15" s="6">
        <v>5</v>
      </c>
      <c r="E15" s="6">
        <v>5</v>
      </c>
      <c r="F15" s="6">
        <v>5</v>
      </c>
      <c r="G15" s="6">
        <v>5</v>
      </c>
      <c r="H15" s="6">
        <v>5</v>
      </c>
      <c r="I15" s="6">
        <v>5</v>
      </c>
    </row>
    <row r="16" spans="1:9" x14ac:dyDescent="0.2">
      <c r="A16" s="4" t="s">
        <v>219</v>
      </c>
      <c r="B16" t="s">
        <v>192</v>
      </c>
      <c r="C16" s="5" t="s">
        <v>223</v>
      </c>
      <c r="D16" s="6">
        <v>4</v>
      </c>
      <c r="E16" s="6">
        <v>2</v>
      </c>
      <c r="F16" s="6">
        <v>3</v>
      </c>
      <c r="G16" s="6">
        <v>2</v>
      </c>
      <c r="H16" s="6">
        <v>3</v>
      </c>
      <c r="I16" s="6">
        <v>4</v>
      </c>
    </row>
    <row r="17" spans="1:9" x14ac:dyDescent="0.2">
      <c r="A17" s="4" t="s">
        <v>220</v>
      </c>
      <c r="B17" t="s">
        <v>192</v>
      </c>
      <c r="C17" s="5" t="s">
        <v>223</v>
      </c>
      <c r="D17" s="6">
        <v>4</v>
      </c>
      <c r="E17" s="6">
        <v>4</v>
      </c>
      <c r="F17" s="6">
        <v>5</v>
      </c>
      <c r="G17" s="6">
        <v>5</v>
      </c>
      <c r="H17" s="6">
        <v>5</v>
      </c>
      <c r="I17" s="6">
        <v>5</v>
      </c>
    </row>
    <row r="18" spans="1:9" x14ac:dyDescent="0.2">
      <c r="A18" s="2" t="s">
        <v>205</v>
      </c>
      <c r="B18" s="7" t="s">
        <v>193</v>
      </c>
      <c r="C18" s="5" t="s">
        <v>198</v>
      </c>
      <c r="D18" s="1">
        <v>4</v>
      </c>
      <c r="E18" s="1">
        <v>4</v>
      </c>
      <c r="F18" s="1">
        <v>4</v>
      </c>
      <c r="G18" s="1">
        <v>4</v>
      </c>
      <c r="H18" s="1">
        <v>4</v>
      </c>
      <c r="I18" s="1">
        <v>5</v>
      </c>
    </row>
    <row r="19" spans="1:9" x14ac:dyDescent="0.2">
      <c r="A19" s="2" t="s">
        <v>207</v>
      </c>
      <c r="B19" s="7" t="s">
        <v>193</v>
      </c>
      <c r="C19" s="5" t="s">
        <v>198</v>
      </c>
      <c r="D19" s="1">
        <v>4</v>
      </c>
      <c r="E19" s="1">
        <v>4</v>
      </c>
      <c r="F19" s="1">
        <v>3</v>
      </c>
      <c r="G19" s="1">
        <v>5</v>
      </c>
      <c r="H19" s="1">
        <v>4</v>
      </c>
      <c r="I19" s="1">
        <v>5</v>
      </c>
    </row>
    <row r="20" spans="1:9" x14ac:dyDescent="0.2">
      <c r="A20" s="2" t="s">
        <v>206</v>
      </c>
      <c r="B20" t="s">
        <v>193</v>
      </c>
      <c r="C20" s="5" t="s">
        <v>198</v>
      </c>
      <c r="D20" s="1">
        <v>3</v>
      </c>
      <c r="E20" s="1">
        <v>4</v>
      </c>
      <c r="F20" s="1">
        <v>4</v>
      </c>
      <c r="G20" s="1">
        <v>4</v>
      </c>
      <c r="H20" s="1">
        <v>3</v>
      </c>
      <c r="I20" s="1">
        <v>5</v>
      </c>
    </row>
    <row r="21" spans="1:9" x14ac:dyDescent="0.2">
      <c r="A21" s="2" t="s">
        <v>208</v>
      </c>
      <c r="B21" s="7" t="s">
        <v>193</v>
      </c>
      <c r="C21" s="5" t="s">
        <v>221</v>
      </c>
      <c r="D21" s="1">
        <v>4</v>
      </c>
      <c r="E21" s="1">
        <v>4</v>
      </c>
      <c r="F21" s="1">
        <v>4</v>
      </c>
      <c r="G21" s="1">
        <v>4</v>
      </c>
      <c r="H21" s="1">
        <v>4</v>
      </c>
      <c r="I21" s="1">
        <v>5</v>
      </c>
    </row>
    <row r="22" spans="1:9" x14ac:dyDescent="0.2">
      <c r="A22" s="4" t="s">
        <v>209</v>
      </c>
      <c r="B22" s="7" t="s">
        <v>193</v>
      </c>
      <c r="C22" s="5" t="s">
        <v>221</v>
      </c>
      <c r="D22" s="1">
        <v>3</v>
      </c>
      <c r="E22" s="1">
        <v>4</v>
      </c>
      <c r="F22" s="1">
        <v>4</v>
      </c>
      <c r="G22" s="1">
        <v>4</v>
      </c>
      <c r="H22" s="1">
        <v>4</v>
      </c>
      <c r="I22" s="1">
        <v>4</v>
      </c>
    </row>
    <row r="23" spans="1:9" x14ac:dyDescent="0.2">
      <c r="A23" s="4" t="s">
        <v>210</v>
      </c>
      <c r="B23" s="7" t="s">
        <v>193</v>
      </c>
      <c r="C23" s="5" t="s">
        <v>221</v>
      </c>
      <c r="D23" s="1">
        <v>4</v>
      </c>
      <c r="E23" s="1">
        <v>4</v>
      </c>
      <c r="F23" s="1">
        <v>4</v>
      </c>
      <c r="G23" s="1">
        <v>4</v>
      </c>
      <c r="H23" s="1">
        <v>4</v>
      </c>
      <c r="I23" s="1">
        <v>4</v>
      </c>
    </row>
    <row r="24" spans="1:9" x14ac:dyDescent="0.2">
      <c r="A24" s="4" t="s">
        <v>211</v>
      </c>
      <c r="B24" s="7" t="s">
        <v>193</v>
      </c>
      <c r="C24" s="5" t="s">
        <v>222</v>
      </c>
      <c r="D24" s="1">
        <v>4</v>
      </c>
      <c r="E24" s="1">
        <v>3</v>
      </c>
      <c r="F24" s="1">
        <v>3</v>
      </c>
      <c r="G24" s="1">
        <v>2</v>
      </c>
      <c r="H24" s="1">
        <v>3</v>
      </c>
      <c r="I24" s="1">
        <v>3</v>
      </c>
    </row>
    <row r="25" spans="1:9" x14ac:dyDescent="0.2">
      <c r="A25" s="2" t="s">
        <v>212</v>
      </c>
      <c r="B25" s="7" t="s">
        <v>193</v>
      </c>
      <c r="C25" s="5" t="s">
        <v>222</v>
      </c>
      <c r="D25" s="1">
        <v>2</v>
      </c>
      <c r="E25" s="1">
        <v>3</v>
      </c>
      <c r="F25" s="1">
        <v>2</v>
      </c>
      <c r="G25" s="1">
        <v>3</v>
      </c>
      <c r="H25" s="1">
        <v>3</v>
      </c>
      <c r="I25" s="1">
        <v>4</v>
      </c>
    </row>
    <row r="26" spans="1:9" x14ac:dyDescent="0.2">
      <c r="A26" s="4" t="s">
        <v>213</v>
      </c>
      <c r="B26" s="7" t="s">
        <v>193</v>
      </c>
      <c r="C26" s="5" t="s">
        <v>222</v>
      </c>
      <c r="D26" s="1">
        <v>5</v>
      </c>
      <c r="E26" s="1">
        <v>4</v>
      </c>
      <c r="F26" s="1">
        <v>4</v>
      </c>
      <c r="G26" s="1">
        <v>5</v>
      </c>
      <c r="H26" s="1">
        <v>4</v>
      </c>
      <c r="I26" s="1">
        <v>5</v>
      </c>
    </row>
    <row r="27" spans="1:9" x14ac:dyDescent="0.2">
      <c r="A27" s="4" t="s">
        <v>214</v>
      </c>
      <c r="B27" s="7" t="s">
        <v>193</v>
      </c>
      <c r="C27" s="5" t="s">
        <v>222</v>
      </c>
      <c r="D27" s="1">
        <v>3</v>
      </c>
      <c r="E27" s="1">
        <v>4</v>
      </c>
      <c r="F27" s="1">
        <v>2</v>
      </c>
      <c r="G27" s="1">
        <v>4</v>
      </c>
      <c r="H27" s="1">
        <v>4</v>
      </c>
      <c r="I27" s="1">
        <v>5</v>
      </c>
    </row>
    <row r="28" spans="1:9" x14ac:dyDescent="0.2">
      <c r="A28" s="4" t="s">
        <v>215</v>
      </c>
      <c r="B28" s="7" t="s">
        <v>193</v>
      </c>
      <c r="C28" s="5" t="s">
        <v>223</v>
      </c>
      <c r="D28" s="1">
        <v>4</v>
      </c>
      <c r="E28" s="1">
        <v>5</v>
      </c>
      <c r="F28" s="1">
        <v>5</v>
      </c>
      <c r="G28" s="1">
        <v>4</v>
      </c>
      <c r="H28" s="1">
        <v>4</v>
      </c>
      <c r="I28" s="1">
        <v>5</v>
      </c>
    </row>
    <row r="29" spans="1:9" x14ac:dyDescent="0.2">
      <c r="A29" s="4" t="s">
        <v>216</v>
      </c>
      <c r="B29" s="7" t="s">
        <v>193</v>
      </c>
      <c r="C29" s="5" t="s">
        <v>223</v>
      </c>
      <c r="D29" s="1">
        <v>4</v>
      </c>
      <c r="E29" s="1">
        <v>4</v>
      </c>
      <c r="F29" s="1">
        <v>5</v>
      </c>
      <c r="G29" s="1">
        <v>5</v>
      </c>
      <c r="H29" s="1">
        <v>5</v>
      </c>
      <c r="I29" s="1">
        <v>5</v>
      </c>
    </row>
    <row r="30" spans="1:9" x14ac:dyDescent="0.2">
      <c r="A30" s="4" t="s">
        <v>217</v>
      </c>
      <c r="B30" s="7" t="s">
        <v>193</v>
      </c>
      <c r="C30" s="5" t="s">
        <v>223</v>
      </c>
      <c r="D30" s="1">
        <v>4</v>
      </c>
      <c r="E30" s="1">
        <v>5</v>
      </c>
      <c r="F30" s="1">
        <v>5</v>
      </c>
      <c r="G30" s="1">
        <v>4</v>
      </c>
      <c r="H30" s="1">
        <v>4</v>
      </c>
      <c r="I30" s="1">
        <v>5</v>
      </c>
    </row>
    <row r="31" spans="1:9" x14ac:dyDescent="0.2">
      <c r="A31" s="4" t="s">
        <v>218</v>
      </c>
      <c r="B31" s="7" t="s">
        <v>193</v>
      </c>
      <c r="C31" s="5" t="s">
        <v>223</v>
      </c>
      <c r="D31" s="1">
        <v>3</v>
      </c>
      <c r="E31" s="1">
        <v>3</v>
      </c>
      <c r="F31" s="1">
        <v>3</v>
      </c>
      <c r="G31" s="1">
        <v>4</v>
      </c>
      <c r="H31" s="1">
        <v>4</v>
      </c>
      <c r="I31" s="1">
        <v>4</v>
      </c>
    </row>
    <row r="32" spans="1:9" x14ac:dyDescent="0.2">
      <c r="A32" s="4" t="s">
        <v>219</v>
      </c>
      <c r="B32" s="7" t="s">
        <v>193</v>
      </c>
      <c r="C32" s="5" t="s">
        <v>223</v>
      </c>
      <c r="D32" s="1">
        <v>3</v>
      </c>
      <c r="E32" s="1">
        <v>4</v>
      </c>
      <c r="F32" s="1">
        <v>3</v>
      </c>
      <c r="G32" s="1">
        <v>4</v>
      </c>
      <c r="H32" s="1">
        <v>3</v>
      </c>
      <c r="I32" s="1">
        <v>5</v>
      </c>
    </row>
    <row r="33" spans="1:9" x14ac:dyDescent="0.2">
      <c r="A33" s="4" t="s">
        <v>220</v>
      </c>
      <c r="B33" s="7" t="s">
        <v>193</v>
      </c>
      <c r="C33" s="5" t="s">
        <v>223</v>
      </c>
      <c r="D33" s="1">
        <v>4</v>
      </c>
      <c r="E33" s="1">
        <v>4</v>
      </c>
      <c r="F33" s="1">
        <v>4</v>
      </c>
      <c r="G33" s="1">
        <v>4</v>
      </c>
      <c r="H33" s="1">
        <v>4</v>
      </c>
      <c r="I33" s="1">
        <v>5</v>
      </c>
    </row>
    <row r="34" spans="1:9" x14ac:dyDescent="0.2">
      <c r="A34" s="2" t="s">
        <v>205</v>
      </c>
      <c r="B34" s="7" t="s">
        <v>194</v>
      </c>
      <c r="C34" s="5" t="s">
        <v>198</v>
      </c>
      <c r="D34" s="1">
        <v>5</v>
      </c>
      <c r="E34" s="1">
        <v>5</v>
      </c>
      <c r="F34" s="1">
        <v>4</v>
      </c>
      <c r="G34" s="1">
        <v>5</v>
      </c>
      <c r="H34" s="1">
        <v>4</v>
      </c>
      <c r="I34" s="1">
        <v>5</v>
      </c>
    </row>
    <row r="35" spans="1:9" x14ac:dyDescent="0.2">
      <c r="A35" s="2" t="s">
        <v>207</v>
      </c>
      <c r="B35" s="7" t="s">
        <v>194</v>
      </c>
      <c r="C35" s="5" t="s">
        <v>198</v>
      </c>
      <c r="D35" s="1">
        <v>5</v>
      </c>
      <c r="E35" s="1">
        <v>5</v>
      </c>
      <c r="F35" s="1">
        <v>4</v>
      </c>
      <c r="G35" s="1">
        <v>5</v>
      </c>
      <c r="H35" s="1">
        <v>4</v>
      </c>
      <c r="I35" s="1">
        <v>5</v>
      </c>
    </row>
    <row r="36" spans="1:9" x14ac:dyDescent="0.2">
      <c r="A36" s="2" t="s">
        <v>206</v>
      </c>
      <c r="B36" s="7" t="s">
        <v>194</v>
      </c>
      <c r="C36" s="5" t="s">
        <v>198</v>
      </c>
      <c r="D36" s="1">
        <v>5</v>
      </c>
      <c r="E36" s="1">
        <v>5</v>
      </c>
      <c r="F36" s="1">
        <v>4</v>
      </c>
      <c r="G36" s="1">
        <v>5</v>
      </c>
      <c r="H36" s="1">
        <v>4</v>
      </c>
      <c r="I36" s="1">
        <v>4</v>
      </c>
    </row>
    <row r="37" spans="1:9" x14ac:dyDescent="0.2">
      <c r="A37" s="2" t="s">
        <v>208</v>
      </c>
      <c r="B37" s="7" t="s">
        <v>194</v>
      </c>
      <c r="C37" s="5" t="s">
        <v>221</v>
      </c>
      <c r="D37" s="1">
        <v>4</v>
      </c>
      <c r="E37" s="1">
        <v>5</v>
      </c>
      <c r="F37" s="1">
        <v>4</v>
      </c>
      <c r="G37" s="1">
        <v>5</v>
      </c>
      <c r="H37" s="1">
        <v>4</v>
      </c>
      <c r="I37" s="1">
        <v>5</v>
      </c>
    </row>
    <row r="38" spans="1:9" x14ac:dyDescent="0.2">
      <c r="A38" s="4" t="s">
        <v>209</v>
      </c>
      <c r="B38" s="7" t="s">
        <v>194</v>
      </c>
      <c r="C38" s="5" t="s">
        <v>221</v>
      </c>
      <c r="D38" s="1">
        <v>4</v>
      </c>
      <c r="E38" s="1">
        <v>5</v>
      </c>
      <c r="F38" s="1">
        <v>4</v>
      </c>
      <c r="G38" s="1">
        <v>5</v>
      </c>
      <c r="H38" s="1">
        <v>4</v>
      </c>
      <c r="I38" s="1">
        <v>5</v>
      </c>
    </row>
    <row r="39" spans="1:9" x14ac:dyDescent="0.2">
      <c r="A39" s="4" t="s">
        <v>210</v>
      </c>
      <c r="B39" s="7" t="s">
        <v>194</v>
      </c>
      <c r="C39" s="5" t="s">
        <v>221</v>
      </c>
      <c r="D39" s="1">
        <v>3</v>
      </c>
      <c r="E39" s="1">
        <v>4</v>
      </c>
      <c r="F39" s="1">
        <v>3</v>
      </c>
      <c r="G39" s="1">
        <v>5</v>
      </c>
      <c r="H39" s="1">
        <v>3</v>
      </c>
      <c r="I39" s="1">
        <v>4</v>
      </c>
    </row>
    <row r="40" spans="1:9" x14ac:dyDescent="0.2">
      <c r="A40" s="4" t="s">
        <v>211</v>
      </c>
      <c r="B40" s="7" t="s">
        <v>194</v>
      </c>
      <c r="C40" s="5" t="s">
        <v>222</v>
      </c>
      <c r="D40" s="1">
        <v>4</v>
      </c>
      <c r="E40" s="1">
        <v>5</v>
      </c>
      <c r="F40" s="1">
        <v>4</v>
      </c>
      <c r="G40" s="1">
        <v>5</v>
      </c>
      <c r="H40" s="1">
        <v>4</v>
      </c>
      <c r="I40" s="1">
        <v>5</v>
      </c>
    </row>
    <row r="41" spans="1:9" x14ac:dyDescent="0.2">
      <c r="A41" s="2" t="s">
        <v>212</v>
      </c>
      <c r="B41" s="7" t="s">
        <v>194</v>
      </c>
      <c r="C41" s="5" t="s">
        <v>222</v>
      </c>
      <c r="D41" s="1">
        <v>4</v>
      </c>
      <c r="E41" s="1">
        <v>5</v>
      </c>
      <c r="F41" s="1">
        <v>4</v>
      </c>
      <c r="G41" s="1">
        <v>5</v>
      </c>
      <c r="H41" s="1">
        <v>4</v>
      </c>
      <c r="I41" s="1">
        <v>5</v>
      </c>
    </row>
    <row r="42" spans="1:9" x14ac:dyDescent="0.2">
      <c r="A42" s="4" t="s">
        <v>213</v>
      </c>
      <c r="B42" s="7" t="s">
        <v>194</v>
      </c>
      <c r="C42" s="5" t="s">
        <v>222</v>
      </c>
      <c r="D42" s="1">
        <v>4</v>
      </c>
      <c r="E42" s="1">
        <v>5</v>
      </c>
      <c r="F42" s="1">
        <v>5</v>
      </c>
      <c r="G42" s="1">
        <v>5</v>
      </c>
      <c r="H42" s="1">
        <v>4</v>
      </c>
      <c r="I42" s="1">
        <v>5</v>
      </c>
    </row>
    <row r="43" spans="1:9" x14ac:dyDescent="0.2">
      <c r="A43" s="4" t="s">
        <v>214</v>
      </c>
      <c r="B43" s="7" t="s">
        <v>194</v>
      </c>
      <c r="C43" s="5" t="s">
        <v>222</v>
      </c>
      <c r="D43" s="1">
        <v>5</v>
      </c>
      <c r="E43" s="1">
        <v>5</v>
      </c>
      <c r="F43" s="1">
        <v>5</v>
      </c>
      <c r="G43" s="1">
        <v>5</v>
      </c>
      <c r="H43" s="1">
        <v>5</v>
      </c>
      <c r="I43" s="1">
        <v>5</v>
      </c>
    </row>
    <row r="44" spans="1:9" x14ac:dyDescent="0.2">
      <c r="A44" s="4" t="s">
        <v>215</v>
      </c>
      <c r="B44" s="7" t="s">
        <v>194</v>
      </c>
      <c r="C44" s="5" t="s">
        <v>223</v>
      </c>
      <c r="D44" s="1">
        <v>5</v>
      </c>
      <c r="E44" s="1">
        <v>5</v>
      </c>
      <c r="F44" s="1">
        <v>5</v>
      </c>
      <c r="G44" s="1">
        <v>5</v>
      </c>
      <c r="H44" s="1">
        <v>4</v>
      </c>
      <c r="I44" s="1">
        <v>5</v>
      </c>
    </row>
    <row r="45" spans="1:9" x14ac:dyDescent="0.2">
      <c r="A45" s="4" t="s">
        <v>216</v>
      </c>
      <c r="B45" s="7" t="s">
        <v>194</v>
      </c>
      <c r="C45" s="5" t="s">
        <v>223</v>
      </c>
      <c r="D45" s="1">
        <v>5</v>
      </c>
      <c r="E45" s="1">
        <v>5</v>
      </c>
      <c r="F45" s="1">
        <v>5</v>
      </c>
      <c r="G45" s="1">
        <v>5</v>
      </c>
      <c r="H45" s="1">
        <v>4</v>
      </c>
      <c r="I45" s="1">
        <v>5</v>
      </c>
    </row>
    <row r="46" spans="1:9" x14ac:dyDescent="0.2">
      <c r="A46" s="4" t="s">
        <v>217</v>
      </c>
      <c r="B46" s="7" t="s">
        <v>194</v>
      </c>
      <c r="C46" s="5" t="s">
        <v>223</v>
      </c>
      <c r="D46" s="1">
        <v>5</v>
      </c>
      <c r="E46" s="1">
        <v>5</v>
      </c>
      <c r="F46" s="1">
        <v>5</v>
      </c>
      <c r="G46" s="1">
        <v>5</v>
      </c>
      <c r="H46" s="1">
        <v>4</v>
      </c>
      <c r="I46" s="1">
        <v>5</v>
      </c>
    </row>
    <row r="47" spans="1:9" x14ac:dyDescent="0.2">
      <c r="A47" s="4" t="s">
        <v>218</v>
      </c>
      <c r="B47" s="7" t="s">
        <v>194</v>
      </c>
      <c r="C47" s="5" t="s">
        <v>223</v>
      </c>
      <c r="D47" s="1">
        <v>5</v>
      </c>
      <c r="E47" s="1">
        <v>5</v>
      </c>
      <c r="F47" s="1">
        <v>5</v>
      </c>
      <c r="G47" s="1">
        <v>5</v>
      </c>
      <c r="H47" s="1">
        <v>4</v>
      </c>
      <c r="I47" s="1">
        <v>5</v>
      </c>
    </row>
    <row r="48" spans="1:9" x14ac:dyDescent="0.2">
      <c r="A48" s="4" t="s">
        <v>219</v>
      </c>
      <c r="B48" s="7" t="s">
        <v>194</v>
      </c>
      <c r="C48" s="5" t="s">
        <v>223</v>
      </c>
      <c r="D48" s="1">
        <v>5</v>
      </c>
      <c r="E48" s="1">
        <v>5</v>
      </c>
      <c r="F48" s="1">
        <v>5</v>
      </c>
      <c r="G48" s="1">
        <v>5</v>
      </c>
      <c r="H48" s="1">
        <v>4</v>
      </c>
      <c r="I48" s="1">
        <v>5</v>
      </c>
    </row>
    <row r="49" spans="1:9" x14ac:dyDescent="0.2">
      <c r="A49" s="4" t="s">
        <v>220</v>
      </c>
      <c r="B49" s="7" t="s">
        <v>194</v>
      </c>
      <c r="C49" s="5" t="s">
        <v>223</v>
      </c>
      <c r="D49" s="1">
        <v>5</v>
      </c>
      <c r="E49" s="1">
        <v>4</v>
      </c>
      <c r="F49" s="1">
        <v>5</v>
      </c>
      <c r="G49" s="1">
        <v>4</v>
      </c>
      <c r="H49" s="1">
        <v>4</v>
      </c>
      <c r="I49" s="1">
        <v>5</v>
      </c>
    </row>
  </sheetData>
  <hyperlinks>
    <hyperlink ref="D1" r:id="rId1" display="Video Narrative: Exploring Strength by linking it to its parent concept Energy [The introduction text in the video narrative gives a clear idea of the aim of the narrative.]" xr:uid="{00000000-0004-0000-0400-000000000000}"/>
    <hyperlink ref="E1" r:id="rId2" display="Video Narrative: Exploring Strength by linking it to its parent concept Energy [All video segments clearly link to the health related quality of life areas mentioned in the introduction.]" xr:uid="{00000000-0004-0000-0400-000001000000}"/>
    <hyperlink ref="F1" r:id="rId3" display="Video Narrative: Exploring Strength by linking it to its parent concept Energy [The descriptions which introduce each video segment provide a useful summary.]" xr:uid="{00000000-0004-0000-0400-000002000000}"/>
    <hyperlink ref="G1" r:id="rId4" display="Video Narrative: Exploring Strength by linking it to its parent concept Energy [All video segments provide relevant content for health related quality of life areas.]" xr:uid="{00000000-0004-0000-0400-000003000000}"/>
    <hyperlink ref="H1" r:id="rId5" display="Video Narrative: Exploring Strength by linking it to its parent concept Energy [The concluding text at the end of the video narrative provides appropriate summary.]" xr:uid="{00000000-0004-0000-0400-000004000000}"/>
    <hyperlink ref="I1" r:id="rId6" display="Video Narrative: Exploring Strength by linking it to its parent concept Energy [This video narrative is useful for raising awareness of quality of life needs of patients living with chronic respiratory illnesses.]" xr:uid="{00000000-0004-0000-0400-000005000000}"/>
    <hyperlink ref="A2" r:id="rId7" display="Video Narrative: Exploring Strength by linking it to its parent concept Energy [The introduction text in the video narrative gives a clear idea of the aim of the narrative.]" xr:uid="{00000000-0004-0000-0400-000006000000}"/>
    <hyperlink ref="A4" r:id="rId8" display="Video Narrative: Exploring Sleep by linking it to its parent concept Rest [This video narrative is useful for raising awareness of quality of life needs of patients living with chronic respiratory illnesses.]" xr:uid="{00000000-0004-0000-0400-000007000000}"/>
    <hyperlink ref="A3" r:id="rId9" display="Video Narrative: Exploring Exercise by linking it to its parent concept Rehabilitation  [This video narrative is useful for raising awareness of quality of life needs of patients living with chronic respiratory illnesses.]" xr:uid="{00000000-0004-0000-0400-000008000000}"/>
    <hyperlink ref="A5" r:id="rId10" display="Video Narrative: Exploring Rehabilitation by linking it to its specific concept Exercise [The introduction text in the video narrative gives a clear idea of the aim of the narrative.]" xr:uid="{00000000-0004-0000-0400-000009000000}"/>
    <hyperlink ref="A6" r:id="rId11" display="Video Narrative: Exploring Rest by linking it to its specific concept Sleep [The introduction text in the video narrative gives a clear idea of the aim of the narrative.]" xr:uid="{00000000-0004-0000-0400-00000A000000}"/>
    <hyperlink ref="A7" r:id="rId12" display="Video Narrative: Exploring Energy by linking it to its specific concept Strength [This video narrative is useful for raising awareness of quality of life needs of patients living with chronic respiratory illnesses.]" xr:uid="{00000000-0004-0000-0400-00000B000000}"/>
    <hyperlink ref="A8" r:id="rId13" display="Video Narrative: Linking Personal Values and Beliefs to Psychological Health [The introduction text in the video narrative gives a clear idea of the aim of the narrative.]" xr:uid="{00000000-0004-0000-0400-00000C000000}"/>
    <hyperlink ref="A9" r:id="rId14" display="Video Narrative: Linking Level Of Independence to Psychological Health [The introduction text in the video narrative gives a clear idea of the aim of the narrative.]" xr:uid="{00000000-0004-0000-0400-00000D000000}"/>
    <hyperlink ref="A10" r:id="rId15" display="Video Narrative: Linking Social Relationship to Psychological Health [The introduction text in the video narrative gives a clear idea of the aim of the narrative.]" xr:uid="{00000000-0004-0000-0400-00000E000000}"/>
    <hyperlink ref="A11" r:id="rId16" display="Video Narrative: Linking Level Of Independence to Social Relationship [The introduction text in the video narrative gives a clear idea of the aim of the narrative.]" xr:uid="{00000000-0004-0000-0400-00000F000000}"/>
    <hyperlink ref="A12" r:id="rId17" display="Video Narrative: become aware of Caregiver by linking it to similar concepts from the topic Social Relationship  [The introduction text in the video narrative gives a clear idea of the aim of the narrative.]" xr:uid="{00000000-0004-0000-0400-000010000000}"/>
    <hyperlink ref="A13" r:id="rId18" display="Video Narrative: become aware of the concept Fear by linking it to similar concepts from the topic Psychological Health  [The introduction text in the video narrative gives a clear idea of the aim of the narrative.]" xr:uid="{00000000-0004-0000-0400-000011000000}"/>
    <hyperlink ref="A14" r:id="rId19" display="Video Narrative: become aware of the concept Shortness Of  Breath by linking it to similar concepts from the topic Physical Health  [The introduction text in the video narrative gives a clear idea of the aim of the narrative.]" xr:uid="{00000000-0004-0000-0400-000012000000}"/>
    <hyperlink ref="A15" r:id="rId20" display="Video Narrative: become aware of the concept Exercise by linking it to similar concepts from the topic Environment [The introduction text in the video narrative gives a clear idea of the aim of the narrative.]" xr:uid="{00000000-0004-0000-0400-000013000000}"/>
    <hyperlink ref="A16" r:id="rId21" display="Video Narrative: become aware of the concept Meditation by linking it to similar concepts from the topic Personal Values and Beliefs [The introduction text in the video narrative gives a clear idea of the aim of the narrative.]" xr:uid="{00000000-0004-0000-0400-000014000000}"/>
    <hyperlink ref="A17" r:id="rId22" display="Video Narrative: become aware of the concept Drug by linking it to similar concepts from the topic Physical Health [The introduction text in the video narrative gives a clear idea of the aim of the narrative.]" xr:uid="{00000000-0004-0000-0400-000015000000}"/>
    <hyperlink ref="A18" r:id="rId23" display="Video Narrative: Exploring Strength by linking it to its parent concept Energy [The introduction text in the video narrative gives a clear idea of the aim of the narrative.]" xr:uid="{00000000-0004-0000-0400-000016000000}"/>
    <hyperlink ref="A20" r:id="rId24" display="Video Narrative: Exploring Sleep by linking it to its parent concept Rest [This video narrative is useful for raising awareness of quality of life needs of patients living with chronic respiratory illnesses.]" xr:uid="{00000000-0004-0000-0400-000017000000}"/>
    <hyperlink ref="A19" r:id="rId25" display="Video Narrative: Exploring Exercise by linking it to its parent concept Rehabilitation  [This video narrative is useful for raising awareness of quality of life needs of patients living with chronic respiratory illnesses.]" xr:uid="{00000000-0004-0000-0400-000018000000}"/>
    <hyperlink ref="A21" r:id="rId26" display="Video Narrative: Exploring Rehabilitation by linking it to its specific concept Exercise [The introduction text in the video narrative gives a clear idea of the aim of the narrative.]" xr:uid="{00000000-0004-0000-0400-000019000000}"/>
    <hyperlink ref="A22" r:id="rId27" display="Video Narrative: Exploring Rest by linking it to its specific concept Sleep [The introduction text in the video narrative gives a clear idea of the aim of the narrative.]" xr:uid="{00000000-0004-0000-0400-00001A000000}"/>
    <hyperlink ref="A23" r:id="rId28" display="Video Narrative: Exploring Energy by linking it to its specific concept Strength [This video narrative is useful for raising awareness of quality of life needs of patients living with chronic respiratory illnesses.]" xr:uid="{00000000-0004-0000-0400-00001B000000}"/>
    <hyperlink ref="A24" r:id="rId29" display="Video Narrative: Linking Personal Values and Beliefs to Psychological Health [The introduction text in the video narrative gives a clear idea of the aim of the narrative.]" xr:uid="{00000000-0004-0000-0400-00001C000000}"/>
    <hyperlink ref="A25" r:id="rId30" display="Video Narrative: Linking Level Of Independence to Psychological Health [The introduction text in the video narrative gives a clear idea of the aim of the narrative.]" xr:uid="{00000000-0004-0000-0400-00001D000000}"/>
    <hyperlink ref="A26" r:id="rId31" display="Video Narrative: Linking Social Relationship to Psychological Health [The introduction text in the video narrative gives a clear idea of the aim of the narrative.]" xr:uid="{00000000-0004-0000-0400-00001E000000}"/>
    <hyperlink ref="A27" r:id="rId32" display="Video Narrative: Linking Level Of Independence to Social Relationship [The introduction text in the video narrative gives a clear idea of the aim of the narrative.]" xr:uid="{00000000-0004-0000-0400-00001F000000}"/>
    <hyperlink ref="A28" r:id="rId33" display="Video Narrative: become aware of Caregiver by linking it to similar concepts from the topic Social Relationship  [The introduction text in the video narrative gives a clear idea of the aim of the narrative.]" xr:uid="{00000000-0004-0000-0400-000020000000}"/>
    <hyperlink ref="A29" r:id="rId34" display="Video Narrative: become aware of the concept Fear by linking it to similar concepts from the topic Psychological Health  [The introduction text in the video narrative gives a clear idea of the aim of the narrative.]" xr:uid="{00000000-0004-0000-0400-000021000000}"/>
    <hyperlink ref="A30" r:id="rId35" display="Video Narrative: become aware of the concept Shortness Of  Breath by linking it to similar concepts from the topic Physical Health  [The introduction text in the video narrative gives a clear idea of the aim of the narrative.]" xr:uid="{00000000-0004-0000-0400-000022000000}"/>
    <hyperlink ref="A31" r:id="rId36" display="Video Narrative: become aware of the concept Exercise by linking it to similar concepts from the topic Environment [The introduction text in the video narrative gives a clear idea of the aim of the narrative.]" xr:uid="{00000000-0004-0000-0400-000023000000}"/>
    <hyperlink ref="A32" r:id="rId37" display="Video Narrative: become aware of the concept Meditation by linking it to similar concepts from the topic Personal Values and Beliefs [The introduction text in the video narrative gives a clear idea of the aim of the narrative.]" xr:uid="{00000000-0004-0000-0400-000024000000}"/>
    <hyperlink ref="A33" r:id="rId38" display="Video Narrative: become aware of the concept Drug by linking it to similar concepts from the topic Physical Health [The introduction text in the video narrative gives a clear idea of the aim of the narrative.]" xr:uid="{00000000-0004-0000-0400-000025000000}"/>
    <hyperlink ref="A34" r:id="rId39" display="Video Narrative: Exploring Strength by linking it to its parent concept Energy [The introduction text in the video narrative gives a clear idea of the aim of the narrative.]" xr:uid="{00000000-0004-0000-0400-000026000000}"/>
    <hyperlink ref="A36" r:id="rId40" display="Video Narrative: Exploring Sleep by linking it to its parent concept Rest [This video narrative is useful for raising awareness of quality of life needs of patients living with chronic respiratory illnesses.]" xr:uid="{00000000-0004-0000-0400-000027000000}"/>
    <hyperlink ref="A35" r:id="rId41" display="Video Narrative: Exploring Exercise by linking it to its parent concept Rehabilitation  [This video narrative is useful for raising awareness of quality of life needs of patients living with chronic respiratory illnesses.]" xr:uid="{00000000-0004-0000-0400-000028000000}"/>
    <hyperlink ref="A37" r:id="rId42" display="Video Narrative: Exploring Rehabilitation by linking it to its specific concept Exercise [The introduction text in the video narrative gives a clear idea of the aim of the narrative.]" xr:uid="{00000000-0004-0000-0400-000029000000}"/>
    <hyperlink ref="A38" r:id="rId43" display="Video Narrative: Exploring Rest by linking it to its specific concept Sleep [The introduction text in the video narrative gives a clear idea of the aim of the narrative.]" xr:uid="{00000000-0004-0000-0400-00002A000000}"/>
    <hyperlink ref="A39" r:id="rId44" display="Video Narrative: Exploring Energy by linking it to its specific concept Strength [This video narrative is useful for raising awareness of quality of life needs of patients living with chronic respiratory illnesses.]" xr:uid="{00000000-0004-0000-0400-00002B000000}"/>
    <hyperlink ref="A40" r:id="rId45" display="Video Narrative: Linking Personal Values and Beliefs to Psychological Health [The introduction text in the video narrative gives a clear idea of the aim of the narrative.]" xr:uid="{00000000-0004-0000-0400-00002C000000}"/>
    <hyperlink ref="A41" r:id="rId46" display="Video Narrative: Linking Level Of Independence to Psychological Health [The introduction text in the video narrative gives a clear idea of the aim of the narrative.]" xr:uid="{00000000-0004-0000-0400-00002D000000}"/>
    <hyperlink ref="A42" r:id="rId47" display="Video Narrative: Linking Social Relationship to Psychological Health [The introduction text in the video narrative gives a clear idea of the aim of the narrative.]" xr:uid="{00000000-0004-0000-0400-00002E000000}"/>
    <hyperlink ref="A43" r:id="rId48" display="Video Narrative: Linking Level Of Independence to Social Relationship [The introduction text in the video narrative gives a clear idea of the aim of the narrative.]" xr:uid="{00000000-0004-0000-0400-00002F000000}"/>
    <hyperlink ref="A44" r:id="rId49" display="Video Narrative: become aware of Caregiver by linking it to similar concepts from the topic Social Relationship  [The introduction text in the video narrative gives a clear idea of the aim of the narrative.]" xr:uid="{00000000-0004-0000-0400-000030000000}"/>
    <hyperlink ref="A45" r:id="rId50" display="Video Narrative: become aware of the concept Fear by linking it to similar concepts from the topic Psychological Health  [The introduction text in the video narrative gives a clear idea of the aim of the narrative.]" xr:uid="{00000000-0004-0000-0400-000031000000}"/>
    <hyperlink ref="A46" r:id="rId51" display="Video Narrative: become aware of the concept Shortness Of  Breath by linking it to similar concepts from the topic Physical Health  [The introduction text in the video narrative gives a clear idea of the aim of the narrative.]" xr:uid="{00000000-0004-0000-0400-000032000000}"/>
    <hyperlink ref="A47" r:id="rId52" display="Video Narrative: become aware of the concept Exercise by linking it to similar concepts from the topic Environment [The introduction text in the video narrative gives a clear idea of the aim of the narrative.]" xr:uid="{00000000-0004-0000-0400-000033000000}"/>
    <hyperlink ref="A48" r:id="rId53" display="Video Narrative: become aware of the concept Meditation by linking it to similar concepts from the topic Personal Values and Beliefs [The introduction text in the video narrative gives a clear idea of the aim of the narrative.]" xr:uid="{00000000-0004-0000-0400-000034000000}"/>
    <hyperlink ref="A49" r:id="rId54" display="Video Narrative: become aware of the concept Drug by linking it to similar concepts from the topic Physical Health [The introduction text in the video narrative gives a clear idea of the aim of the narrative.]" xr:uid="{00000000-0004-0000-0400-00003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9"/>
  <sheetViews>
    <sheetView topLeftCell="A4" workbookViewId="0">
      <selection activeCell="I17" sqref="I17"/>
    </sheetView>
  </sheetViews>
  <sheetFormatPr defaultRowHeight="12.75" x14ac:dyDescent="0.2"/>
  <cols>
    <col min="1" max="1" width="94.7109375" bestFit="1" customWidth="1"/>
    <col min="3" max="8" width="9.140625" style="5"/>
    <col min="9" max="9" width="40.5703125" style="5"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4" t="s">
        <v>211</v>
      </c>
      <c r="B2" t="s">
        <v>192</v>
      </c>
      <c r="C2" s="5" t="s">
        <v>222</v>
      </c>
      <c r="D2" s="6">
        <v>4</v>
      </c>
      <c r="E2" s="6">
        <v>3</v>
      </c>
      <c r="F2" s="6">
        <v>4</v>
      </c>
      <c r="G2" s="6">
        <v>4</v>
      </c>
      <c r="H2" s="6">
        <v>4</v>
      </c>
      <c r="I2" s="6">
        <v>5</v>
      </c>
    </row>
    <row r="3" spans="1:9" x14ac:dyDescent="0.2">
      <c r="A3" s="2" t="s">
        <v>212</v>
      </c>
      <c r="B3" t="s">
        <v>192</v>
      </c>
      <c r="C3" s="5" t="s">
        <v>222</v>
      </c>
      <c r="D3" s="6">
        <v>2</v>
      </c>
      <c r="E3" s="6">
        <v>3</v>
      </c>
      <c r="F3" s="6">
        <v>3</v>
      </c>
      <c r="G3" s="6">
        <v>2</v>
      </c>
      <c r="H3" s="6">
        <v>2</v>
      </c>
      <c r="I3" s="6">
        <v>3</v>
      </c>
    </row>
    <row r="4" spans="1:9" x14ac:dyDescent="0.2">
      <c r="A4" s="4" t="s">
        <v>213</v>
      </c>
      <c r="B4" t="s">
        <v>192</v>
      </c>
      <c r="C4" s="5" t="s">
        <v>222</v>
      </c>
      <c r="D4" s="6">
        <v>5</v>
      </c>
      <c r="E4" s="6">
        <v>5</v>
      </c>
      <c r="F4" s="6">
        <v>5</v>
      </c>
      <c r="G4" s="6">
        <v>5</v>
      </c>
      <c r="H4" s="6">
        <v>5</v>
      </c>
      <c r="I4" s="6">
        <v>5</v>
      </c>
    </row>
    <row r="5" spans="1:9" x14ac:dyDescent="0.2">
      <c r="A5" s="4" t="s">
        <v>214</v>
      </c>
      <c r="B5" t="s">
        <v>192</v>
      </c>
      <c r="C5" s="5" t="s">
        <v>222</v>
      </c>
      <c r="D5" s="6">
        <v>4</v>
      </c>
      <c r="E5" s="6">
        <v>3</v>
      </c>
      <c r="F5" s="6">
        <v>3</v>
      </c>
      <c r="G5" s="6">
        <v>4</v>
      </c>
      <c r="H5" s="6">
        <v>4</v>
      </c>
      <c r="I5" s="6">
        <v>5</v>
      </c>
    </row>
    <row r="6" spans="1:9" x14ac:dyDescent="0.2">
      <c r="A6" s="4" t="s">
        <v>211</v>
      </c>
      <c r="B6" s="7" t="s">
        <v>193</v>
      </c>
      <c r="C6" s="5" t="s">
        <v>222</v>
      </c>
      <c r="D6" s="1">
        <v>4</v>
      </c>
      <c r="E6" s="1">
        <v>3</v>
      </c>
      <c r="F6" s="1">
        <v>3</v>
      </c>
      <c r="G6" s="1">
        <v>2</v>
      </c>
      <c r="H6" s="1">
        <v>3</v>
      </c>
      <c r="I6" s="1">
        <v>3</v>
      </c>
    </row>
    <row r="7" spans="1:9" x14ac:dyDescent="0.2">
      <c r="A7" s="2" t="s">
        <v>212</v>
      </c>
      <c r="B7" s="7" t="s">
        <v>193</v>
      </c>
      <c r="C7" s="5" t="s">
        <v>222</v>
      </c>
      <c r="D7" s="1">
        <v>2</v>
      </c>
      <c r="E7" s="1">
        <v>3</v>
      </c>
      <c r="F7" s="1">
        <v>2</v>
      </c>
      <c r="G7" s="1">
        <v>3</v>
      </c>
      <c r="H7" s="1">
        <v>3</v>
      </c>
      <c r="I7" s="1">
        <v>4</v>
      </c>
    </row>
    <row r="8" spans="1:9" x14ac:dyDescent="0.2">
      <c r="A8" s="4" t="s">
        <v>213</v>
      </c>
      <c r="B8" s="7" t="s">
        <v>193</v>
      </c>
      <c r="C8" s="5" t="s">
        <v>222</v>
      </c>
      <c r="D8" s="1">
        <v>5</v>
      </c>
      <c r="E8" s="1">
        <v>4</v>
      </c>
      <c r="F8" s="1">
        <v>4</v>
      </c>
      <c r="G8" s="1">
        <v>5</v>
      </c>
      <c r="H8" s="1">
        <v>4</v>
      </c>
      <c r="I8" s="1">
        <v>5</v>
      </c>
    </row>
    <row r="9" spans="1:9" x14ac:dyDescent="0.2">
      <c r="A9" s="4" t="s">
        <v>214</v>
      </c>
      <c r="B9" s="7" t="s">
        <v>193</v>
      </c>
      <c r="C9" s="5" t="s">
        <v>222</v>
      </c>
      <c r="D9" s="1">
        <v>3</v>
      </c>
      <c r="E9" s="1">
        <v>4</v>
      </c>
      <c r="F9" s="1">
        <v>2</v>
      </c>
      <c r="G9" s="1">
        <v>4</v>
      </c>
      <c r="H9" s="1">
        <v>4</v>
      </c>
      <c r="I9" s="1">
        <v>5</v>
      </c>
    </row>
    <row r="10" spans="1:9" x14ac:dyDescent="0.2">
      <c r="A10" s="4" t="s">
        <v>211</v>
      </c>
      <c r="B10" s="7" t="s">
        <v>194</v>
      </c>
      <c r="C10" s="5" t="s">
        <v>222</v>
      </c>
      <c r="D10" s="1">
        <v>4</v>
      </c>
      <c r="E10" s="1">
        <v>5</v>
      </c>
      <c r="F10" s="1">
        <v>4</v>
      </c>
      <c r="G10" s="1">
        <v>5</v>
      </c>
      <c r="H10" s="1">
        <v>4</v>
      </c>
      <c r="I10" s="1">
        <v>5</v>
      </c>
    </row>
    <row r="11" spans="1:9" x14ac:dyDescent="0.2">
      <c r="A11" s="2" t="s">
        <v>212</v>
      </c>
      <c r="B11" s="7" t="s">
        <v>194</v>
      </c>
      <c r="C11" s="5" t="s">
        <v>222</v>
      </c>
      <c r="D11" s="1">
        <v>4</v>
      </c>
      <c r="E11" s="1">
        <v>5</v>
      </c>
      <c r="F11" s="1">
        <v>4</v>
      </c>
      <c r="G11" s="1">
        <v>5</v>
      </c>
      <c r="H11" s="1">
        <v>4</v>
      </c>
      <c r="I11" s="1">
        <v>5</v>
      </c>
    </row>
    <row r="12" spans="1:9" x14ac:dyDescent="0.2">
      <c r="A12" s="4" t="s">
        <v>213</v>
      </c>
      <c r="B12" s="7" t="s">
        <v>194</v>
      </c>
      <c r="C12" s="5" t="s">
        <v>222</v>
      </c>
      <c r="D12" s="1">
        <v>4</v>
      </c>
      <c r="E12" s="1">
        <v>5</v>
      </c>
      <c r="F12" s="1">
        <v>5</v>
      </c>
      <c r="G12" s="1">
        <v>5</v>
      </c>
      <c r="H12" s="1">
        <v>4</v>
      </c>
      <c r="I12" s="1">
        <v>5</v>
      </c>
    </row>
    <row r="13" spans="1:9" x14ac:dyDescent="0.2">
      <c r="A13" s="4" t="s">
        <v>214</v>
      </c>
      <c r="B13" s="7" t="s">
        <v>194</v>
      </c>
      <c r="C13" s="5" t="s">
        <v>222</v>
      </c>
      <c r="D13" s="1">
        <v>5</v>
      </c>
      <c r="E13" s="1">
        <v>5</v>
      </c>
      <c r="F13" s="1">
        <v>5</v>
      </c>
      <c r="G13" s="1">
        <v>5</v>
      </c>
      <c r="H13" s="1">
        <v>5</v>
      </c>
      <c r="I13" s="1">
        <v>5</v>
      </c>
    </row>
    <row r="14" spans="1:9" x14ac:dyDescent="0.2">
      <c r="A14" s="4" t="s">
        <v>215</v>
      </c>
      <c r="B14" t="s">
        <v>192</v>
      </c>
      <c r="C14" s="5" t="s">
        <v>223</v>
      </c>
      <c r="D14" s="6">
        <v>2</v>
      </c>
      <c r="E14" s="6">
        <v>4</v>
      </c>
      <c r="F14" s="6">
        <v>3</v>
      </c>
      <c r="G14" s="6">
        <v>4</v>
      </c>
      <c r="H14" s="6">
        <v>4</v>
      </c>
      <c r="I14" s="6">
        <v>4</v>
      </c>
    </row>
    <row r="15" spans="1:9" x14ac:dyDescent="0.2">
      <c r="A15" s="4" t="s">
        <v>216</v>
      </c>
      <c r="B15" t="s">
        <v>192</v>
      </c>
      <c r="C15" s="5" t="s">
        <v>223</v>
      </c>
      <c r="D15" s="6">
        <v>4</v>
      </c>
      <c r="E15" s="6">
        <v>4</v>
      </c>
      <c r="F15" s="6">
        <v>5</v>
      </c>
      <c r="G15" s="6">
        <v>5</v>
      </c>
      <c r="H15" s="6">
        <v>5</v>
      </c>
      <c r="I15" s="6">
        <v>5</v>
      </c>
    </row>
    <row r="16" spans="1:9" x14ac:dyDescent="0.2">
      <c r="A16" s="4" t="s">
        <v>217</v>
      </c>
      <c r="B16" t="s">
        <v>192</v>
      </c>
      <c r="C16" s="5" t="s">
        <v>223</v>
      </c>
      <c r="D16" s="6">
        <v>5</v>
      </c>
      <c r="E16" s="6">
        <v>5</v>
      </c>
      <c r="F16" s="6">
        <v>5</v>
      </c>
      <c r="G16" s="6">
        <v>5</v>
      </c>
      <c r="H16" s="6">
        <v>5</v>
      </c>
      <c r="I16" s="6">
        <v>5</v>
      </c>
    </row>
    <row r="17" spans="1:9" x14ac:dyDescent="0.2">
      <c r="A17" s="4" t="s">
        <v>218</v>
      </c>
      <c r="B17" t="s">
        <v>192</v>
      </c>
      <c r="C17" s="5" t="s">
        <v>223</v>
      </c>
      <c r="D17" s="6">
        <v>5</v>
      </c>
      <c r="E17" s="6">
        <v>5</v>
      </c>
      <c r="F17" s="6">
        <v>5</v>
      </c>
      <c r="G17" s="6">
        <v>5</v>
      </c>
      <c r="H17" s="6">
        <v>5</v>
      </c>
      <c r="I17" s="6">
        <v>5</v>
      </c>
    </row>
    <row r="18" spans="1:9" x14ac:dyDescent="0.2">
      <c r="A18" s="4" t="s">
        <v>219</v>
      </c>
      <c r="B18" t="s">
        <v>192</v>
      </c>
      <c r="C18" s="5" t="s">
        <v>223</v>
      </c>
      <c r="D18" s="6">
        <v>4</v>
      </c>
      <c r="E18" s="6">
        <v>2</v>
      </c>
      <c r="F18" s="6">
        <v>3</v>
      </c>
      <c r="G18" s="6">
        <v>2</v>
      </c>
      <c r="H18" s="6">
        <v>3</v>
      </c>
      <c r="I18" s="6">
        <v>4</v>
      </c>
    </row>
    <row r="19" spans="1:9" x14ac:dyDescent="0.2">
      <c r="A19" s="4" t="s">
        <v>220</v>
      </c>
      <c r="B19" t="s">
        <v>192</v>
      </c>
      <c r="C19" s="5" t="s">
        <v>223</v>
      </c>
      <c r="D19" s="6">
        <v>4</v>
      </c>
      <c r="E19" s="6">
        <v>4</v>
      </c>
      <c r="F19" s="6">
        <v>5</v>
      </c>
      <c r="G19" s="6">
        <v>5</v>
      </c>
      <c r="H19" s="6">
        <v>5</v>
      </c>
      <c r="I19" s="6">
        <v>5</v>
      </c>
    </row>
    <row r="20" spans="1:9" x14ac:dyDescent="0.2">
      <c r="A20" s="4" t="s">
        <v>215</v>
      </c>
      <c r="B20" s="7" t="s">
        <v>193</v>
      </c>
      <c r="C20" s="5" t="s">
        <v>223</v>
      </c>
      <c r="D20" s="1">
        <v>4</v>
      </c>
      <c r="E20" s="1">
        <v>5</v>
      </c>
      <c r="F20" s="1">
        <v>5</v>
      </c>
      <c r="G20" s="1">
        <v>4</v>
      </c>
      <c r="H20" s="1">
        <v>4</v>
      </c>
      <c r="I20" s="1">
        <v>5</v>
      </c>
    </row>
    <row r="21" spans="1:9" x14ac:dyDescent="0.2">
      <c r="A21" s="4" t="s">
        <v>216</v>
      </c>
      <c r="B21" s="7" t="s">
        <v>193</v>
      </c>
      <c r="C21" s="5" t="s">
        <v>223</v>
      </c>
      <c r="D21" s="1">
        <v>4</v>
      </c>
      <c r="E21" s="1">
        <v>4</v>
      </c>
      <c r="F21" s="1">
        <v>5</v>
      </c>
      <c r="G21" s="1">
        <v>5</v>
      </c>
      <c r="H21" s="1">
        <v>5</v>
      </c>
      <c r="I21" s="1">
        <v>5</v>
      </c>
    </row>
    <row r="22" spans="1:9" x14ac:dyDescent="0.2">
      <c r="A22" s="4" t="s">
        <v>217</v>
      </c>
      <c r="B22" s="7" t="s">
        <v>193</v>
      </c>
      <c r="C22" s="5" t="s">
        <v>223</v>
      </c>
      <c r="D22" s="1">
        <v>4</v>
      </c>
      <c r="E22" s="1">
        <v>5</v>
      </c>
      <c r="F22" s="1">
        <v>5</v>
      </c>
      <c r="G22" s="1">
        <v>4</v>
      </c>
      <c r="H22" s="1">
        <v>4</v>
      </c>
      <c r="I22" s="1">
        <v>5</v>
      </c>
    </row>
    <row r="23" spans="1:9" x14ac:dyDescent="0.2">
      <c r="A23" s="4" t="s">
        <v>218</v>
      </c>
      <c r="B23" s="7" t="s">
        <v>193</v>
      </c>
      <c r="C23" s="5" t="s">
        <v>223</v>
      </c>
      <c r="D23" s="1">
        <v>3</v>
      </c>
      <c r="E23" s="1">
        <v>3</v>
      </c>
      <c r="F23" s="1">
        <v>3</v>
      </c>
      <c r="G23" s="1">
        <v>4</v>
      </c>
      <c r="H23" s="1">
        <v>4</v>
      </c>
      <c r="I23" s="1">
        <v>4</v>
      </c>
    </row>
    <row r="24" spans="1:9" x14ac:dyDescent="0.2">
      <c r="A24" s="4" t="s">
        <v>219</v>
      </c>
      <c r="B24" s="7" t="s">
        <v>193</v>
      </c>
      <c r="C24" s="5" t="s">
        <v>223</v>
      </c>
      <c r="D24" s="1">
        <v>3</v>
      </c>
      <c r="E24" s="1">
        <v>4</v>
      </c>
      <c r="F24" s="1">
        <v>3</v>
      </c>
      <c r="G24" s="1">
        <v>4</v>
      </c>
      <c r="H24" s="1">
        <v>3</v>
      </c>
      <c r="I24" s="1">
        <v>5</v>
      </c>
    </row>
    <row r="25" spans="1:9" x14ac:dyDescent="0.2">
      <c r="A25" s="4" t="s">
        <v>220</v>
      </c>
      <c r="B25" s="7" t="s">
        <v>193</v>
      </c>
      <c r="C25" s="5" t="s">
        <v>223</v>
      </c>
      <c r="D25" s="1">
        <v>4</v>
      </c>
      <c r="E25" s="1">
        <v>4</v>
      </c>
      <c r="F25" s="1">
        <v>4</v>
      </c>
      <c r="G25" s="1">
        <v>4</v>
      </c>
      <c r="H25" s="1">
        <v>4</v>
      </c>
      <c r="I25" s="1">
        <v>5</v>
      </c>
    </row>
    <row r="26" spans="1:9" x14ac:dyDescent="0.2">
      <c r="A26" s="4" t="s">
        <v>215</v>
      </c>
      <c r="B26" s="7" t="s">
        <v>194</v>
      </c>
      <c r="C26" s="5" t="s">
        <v>223</v>
      </c>
      <c r="D26" s="1">
        <v>5</v>
      </c>
      <c r="E26" s="1">
        <v>5</v>
      </c>
      <c r="F26" s="1">
        <v>5</v>
      </c>
      <c r="G26" s="1">
        <v>5</v>
      </c>
      <c r="H26" s="1">
        <v>4</v>
      </c>
      <c r="I26" s="1">
        <v>5</v>
      </c>
    </row>
    <row r="27" spans="1:9" x14ac:dyDescent="0.2">
      <c r="A27" s="4" t="s">
        <v>216</v>
      </c>
      <c r="B27" s="7" t="s">
        <v>194</v>
      </c>
      <c r="C27" s="5" t="s">
        <v>223</v>
      </c>
      <c r="D27" s="1">
        <v>5</v>
      </c>
      <c r="E27" s="1">
        <v>5</v>
      </c>
      <c r="F27" s="1">
        <v>5</v>
      </c>
      <c r="G27" s="1">
        <v>5</v>
      </c>
      <c r="H27" s="1">
        <v>4</v>
      </c>
      <c r="I27" s="1">
        <v>5</v>
      </c>
    </row>
    <row r="28" spans="1:9" x14ac:dyDescent="0.2">
      <c r="A28" s="4" t="s">
        <v>217</v>
      </c>
      <c r="B28" s="7" t="s">
        <v>194</v>
      </c>
      <c r="C28" s="5" t="s">
        <v>223</v>
      </c>
      <c r="D28" s="1">
        <v>5</v>
      </c>
      <c r="E28" s="1">
        <v>5</v>
      </c>
      <c r="F28" s="1">
        <v>5</v>
      </c>
      <c r="G28" s="1">
        <v>5</v>
      </c>
      <c r="H28" s="1">
        <v>4</v>
      </c>
      <c r="I28" s="1">
        <v>5</v>
      </c>
    </row>
    <row r="29" spans="1:9" x14ac:dyDescent="0.2">
      <c r="A29" s="4" t="s">
        <v>218</v>
      </c>
      <c r="B29" s="7" t="s">
        <v>194</v>
      </c>
      <c r="C29" s="5" t="s">
        <v>223</v>
      </c>
      <c r="D29" s="1">
        <v>5</v>
      </c>
      <c r="E29" s="1">
        <v>5</v>
      </c>
      <c r="F29" s="1">
        <v>5</v>
      </c>
      <c r="G29" s="1">
        <v>5</v>
      </c>
      <c r="H29" s="1">
        <v>4</v>
      </c>
      <c r="I29" s="1">
        <v>5</v>
      </c>
    </row>
    <row r="30" spans="1:9" x14ac:dyDescent="0.2">
      <c r="A30" s="4" t="s">
        <v>219</v>
      </c>
      <c r="B30" s="7" t="s">
        <v>194</v>
      </c>
      <c r="C30" s="5" t="s">
        <v>223</v>
      </c>
      <c r="D30" s="1">
        <v>5</v>
      </c>
      <c r="E30" s="1">
        <v>5</v>
      </c>
      <c r="F30" s="1">
        <v>5</v>
      </c>
      <c r="G30" s="1">
        <v>5</v>
      </c>
      <c r="H30" s="1">
        <v>4</v>
      </c>
      <c r="I30" s="1">
        <v>5</v>
      </c>
    </row>
    <row r="31" spans="1:9" x14ac:dyDescent="0.2">
      <c r="A31" s="4" t="s">
        <v>220</v>
      </c>
      <c r="B31" s="7" t="s">
        <v>194</v>
      </c>
      <c r="C31" s="5" t="s">
        <v>223</v>
      </c>
      <c r="D31" s="1">
        <v>5</v>
      </c>
      <c r="E31" s="1">
        <v>4</v>
      </c>
      <c r="F31" s="1">
        <v>5</v>
      </c>
      <c r="G31" s="1">
        <v>4</v>
      </c>
      <c r="H31" s="1">
        <v>4</v>
      </c>
      <c r="I31" s="1">
        <v>5</v>
      </c>
    </row>
    <row r="32" spans="1:9" x14ac:dyDescent="0.2">
      <c r="A32" s="2" t="s">
        <v>205</v>
      </c>
      <c r="B32" t="s">
        <v>192</v>
      </c>
      <c r="C32" s="5" t="s">
        <v>198</v>
      </c>
      <c r="D32" s="6">
        <v>4</v>
      </c>
      <c r="E32" s="6">
        <v>4</v>
      </c>
      <c r="F32" s="6">
        <v>3</v>
      </c>
      <c r="G32" s="6">
        <v>5</v>
      </c>
      <c r="H32" s="6">
        <v>4</v>
      </c>
      <c r="I32" s="6">
        <v>5</v>
      </c>
    </row>
    <row r="33" spans="1:9" x14ac:dyDescent="0.2">
      <c r="A33" s="2" t="s">
        <v>207</v>
      </c>
      <c r="B33" t="s">
        <v>192</v>
      </c>
      <c r="C33" s="5" t="s">
        <v>198</v>
      </c>
      <c r="D33" s="6">
        <v>3</v>
      </c>
      <c r="E33" s="6">
        <v>3</v>
      </c>
      <c r="F33" s="6">
        <v>2</v>
      </c>
      <c r="G33" s="6">
        <v>4</v>
      </c>
      <c r="H33" s="6">
        <v>4</v>
      </c>
      <c r="I33" s="6">
        <v>5</v>
      </c>
    </row>
    <row r="34" spans="1:9" x14ac:dyDescent="0.2">
      <c r="A34" s="2" t="s">
        <v>206</v>
      </c>
      <c r="B34" t="s">
        <v>192</v>
      </c>
      <c r="C34" s="5" t="s">
        <v>198</v>
      </c>
      <c r="D34" s="6">
        <v>2</v>
      </c>
      <c r="E34" s="6">
        <v>2</v>
      </c>
      <c r="F34" s="6">
        <v>3</v>
      </c>
      <c r="G34" s="6">
        <v>3</v>
      </c>
      <c r="H34" s="6">
        <v>2</v>
      </c>
      <c r="I34" s="6">
        <v>4</v>
      </c>
    </row>
    <row r="35" spans="1:9" x14ac:dyDescent="0.2">
      <c r="A35" s="2" t="s">
        <v>205</v>
      </c>
      <c r="B35" s="7" t="s">
        <v>193</v>
      </c>
      <c r="C35" s="5" t="s">
        <v>198</v>
      </c>
      <c r="D35" s="1">
        <v>4</v>
      </c>
      <c r="E35" s="1">
        <v>4</v>
      </c>
      <c r="F35" s="1">
        <v>4</v>
      </c>
      <c r="G35" s="1">
        <v>4</v>
      </c>
      <c r="H35" s="1">
        <v>4</v>
      </c>
      <c r="I35" s="1">
        <v>5</v>
      </c>
    </row>
    <row r="36" spans="1:9" x14ac:dyDescent="0.2">
      <c r="A36" s="2" t="s">
        <v>207</v>
      </c>
      <c r="B36" s="7" t="s">
        <v>193</v>
      </c>
      <c r="C36" s="5" t="s">
        <v>198</v>
      </c>
      <c r="D36" s="1">
        <v>4</v>
      </c>
      <c r="E36" s="1">
        <v>4</v>
      </c>
      <c r="F36" s="1">
        <v>3</v>
      </c>
      <c r="G36" s="1">
        <v>5</v>
      </c>
      <c r="H36" s="1">
        <v>4</v>
      </c>
      <c r="I36" s="1">
        <v>5</v>
      </c>
    </row>
    <row r="37" spans="1:9" x14ac:dyDescent="0.2">
      <c r="A37" s="2" t="s">
        <v>206</v>
      </c>
      <c r="B37" t="s">
        <v>193</v>
      </c>
      <c r="C37" s="5" t="s">
        <v>198</v>
      </c>
      <c r="D37" s="1">
        <v>3</v>
      </c>
      <c r="E37" s="1">
        <v>4</v>
      </c>
      <c r="F37" s="1">
        <v>4</v>
      </c>
      <c r="G37" s="1">
        <v>4</v>
      </c>
      <c r="H37" s="1">
        <v>3</v>
      </c>
      <c r="I37" s="1">
        <v>5</v>
      </c>
    </row>
    <row r="38" spans="1:9" x14ac:dyDescent="0.2">
      <c r="A38" s="2" t="s">
        <v>205</v>
      </c>
      <c r="B38" s="7" t="s">
        <v>194</v>
      </c>
      <c r="C38" s="5" t="s">
        <v>198</v>
      </c>
      <c r="D38" s="1">
        <v>5</v>
      </c>
      <c r="E38" s="1">
        <v>5</v>
      </c>
      <c r="F38" s="1">
        <v>4</v>
      </c>
      <c r="G38" s="1">
        <v>5</v>
      </c>
      <c r="H38" s="1">
        <v>4</v>
      </c>
      <c r="I38" s="1">
        <v>5</v>
      </c>
    </row>
    <row r="39" spans="1:9" x14ac:dyDescent="0.2">
      <c r="A39" s="2" t="s">
        <v>207</v>
      </c>
      <c r="B39" s="7" t="s">
        <v>194</v>
      </c>
      <c r="C39" s="5" t="s">
        <v>198</v>
      </c>
      <c r="D39" s="1">
        <v>5</v>
      </c>
      <c r="E39" s="1">
        <v>5</v>
      </c>
      <c r="F39" s="1">
        <v>4</v>
      </c>
      <c r="G39" s="1">
        <v>5</v>
      </c>
      <c r="H39" s="1">
        <v>4</v>
      </c>
      <c r="I39" s="1">
        <v>5</v>
      </c>
    </row>
    <row r="40" spans="1:9" x14ac:dyDescent="0.2">
      <c r="A40" s="2" t="s">
        <v>206</v>
      </c>
      <c r="B40" s="7" t="s">
        <v>194</v>
      </c>
      <c r="C40" s="5" t="s">
        <v>198</v>
      </c>
      <c r="D40" s="1">
        <v>5</v>
      </c>
      <c r="E40" s="1">
        <v>5</v>
      </c>
      <c r="F40" s="1">
        <v>4</v>
      </c>
      <c r="G40" s="1">
        <v>5</v>
      </c>
      <c r="H40" s="1">
        <v>4</v>
      </c>
      <c r="I40" s="1">
        <v>4</v>
      </c>
    </row>
    <row r="41" spans="1:9" x14ac:dyDescent="0.2">
      <c r="A41" s="2" t="s">
        <v>208</v>
      </c>
      <c r="B41" t="s">
        <v>192</v>
      </c>
      <c r="C41" s="5" t="s">
        <v>221</v>
      </c>
      <c r="D41" s="6">
        <v>2</v>
      </c>
      <c r="E41" s="6">
        <v>4</v>
      </c>
      <c r="F41" s="6">
        <v>2</v>
      </c>
      <c r="G41" s="6">
        <v>4</v>
      </c>
      <c r="H41" s="6">
        <v>3</v>
      </c>
      <c r="I41" s="6">
        <v>5</v>
      </c>
    </row>
    <row r="42" spans="1:9" x14ac:dyDescent="0.2">
      <c r="A42" s="4" t="s">
        <v>209</v>
      </c>
      <c r="B42" t="s">
        <v>192</v>
      </c>
      <c r="C42" s="5" t="s">
        <v>221</v>
      </c>
      <c r="D42" s="6">
        <v>4</v>
      </c>
      <c r="E42" s="6">
        <v>4</v>
      </c>
      <c r="F42" s="6">
        <v>4</v>
      </c>
      <c r="G42" s="6">
        <v>4</v>
      </c>
      <c r="H42" s="6">
        <v>4</v>
      </c>
      <c r="I42" s="6">
        <v>5</v>
      </c>
    </row>
    <row r="43" spans="1:9" x14ac:dyDescent="0.2">
      <c r="A43" s="4" t="s">
        <v>210</v>
      </c>
      <c r="B43" t="s">
        <v>192</v>
      </c>
      <c r="C43" s="5" t="s">
        <v>221</v>
      </c>
      <c r="D43" s="6">
        <v>4</v>
      </c>
      <c r="E43" s="6">
        <v>5</v>
      </c>
      <c r="F43" s="6">
        <v>4</v>
      </c>
      <c r="G43" s="6">
        <v>5</v>
      </c>
      <c r="H43" s="6">
        <v>5</v>
      </c>
      <c r="I43" s="6">
        <v>5</v>
      </c>
    </row>
    <row r="44" spans="1:9" x14ac:dyDescent="0.2">
      <c r="A44" s="2" t="s">
        <v>208</v>
      </c>
      <c r="B44" s="7" t="s">
        <v>193</v>
      </c>
      <c r="C44" s="5" t="s">
        <v>221</v>
      </c>
      <c r="D44" s="1">
        <v>4</v>
      </c>
      <c r="E44" s="1">
        <v>4</v>
      </c>
      <c r="F44" s="1">
        <v>4</v>
      </c>
      <c r="G44" s="1">
        <v>4</v>
      </c>
      <c r="H44" s="1">
        <v>4</v>
      </c>
      <c r="I44" s="1">
        <v>5</v>
      </c>
    </row>
    <row r="45" spans="1:9" x14ac:dyDescent="0.2">
      <c r="A45" s="4" t="s">
        <v>209</v>
      </c>
      <c r="B45" s="7" t="s">
        <v>193</v>
      </c>
      <c r="C45" s="5" t="s">
        <v>221</v>
      </c>
      <c r="D45" s="1">
        <v>3</v>
      </c>
      <c r="E45" s="1">
        <v>4</v>
      </c>
      <c r="F45" s="1">
        <v>4</v>
      </c>
      <c r="G45" s="1">
        <v>4</v>
      </c>
      <c r="H45" s="1">
        <v>4</v>
      </c>
      <c r="I45" s="1">
        <v>4</v>
      </c>
    </row>
    <row r="46" spans="1:9" x14ac:dyDescent="0.2">
      <c r="A46" s="4" t="s">
        <v>210</v>
      </c>
      <c r="B46" s="7" t="s">
        <v>193</v>
      </c>
      <c r="C46" s="5" t="s">
        <v>221</v>
      </c>
      <c r="D46" s="1">
        <v>4</v>
      </c>
      <c r="E46" s="1">
        <v>4</v>
      </c>
      <c r="F46" s="1">
        <v>4</v>
      </c>
      <c r="G46" s="1">
        <v>4</v>
      </c>
      <c r="H46" s="1">
        <v>4</v>
      </c>
      <c r="I46" s="1">
        <v>4</v>
      </c>
    </row>
    <row r="47" spans="1:9" x14ac:dyDescent="0.2">
      <c r="A47" s="2" t="s">
        <v>208</v>
      </c>
      <c r="B47" s="7" t="s">
        <v>194</v>
      </c>
      <c r="C47" s="5" t="s">
        <v>221</v>
      </c>
      <c r="D47" s="1">
        <v>4</v>
      </c>
      <c r="E47" s="1">
        <v>5</v>
      </c>
      <c r="F47" s="1">
        <v>4</v>
      </c>
      <c r="G47" s="1">
        <v>5</v>
      </c>
      <c r="H47" s="1">
        <v>4</v>
      </c>
      <c r="I47" s="1">
        <v>5</v>
      </c>
    </row>
    <row r="48" spans="1:9" x14ac:dyDescent="0.2">
      <c r="A48" s="4" t="s">
        <v>209</v>
      </c>
      <c r="B48" s="7" t="s">
        <v>194</v>
      </c>
      <c r="C48" s="5" t="s">
        <v>221</v>
      </c>
      <c r="D48" s="1">
        <v>4</v>
      </c>
      <c r="E48" s="1">
        <v>5</v>
      </c>
      <c r="F48" s="1">
        <v>4</v>
      </c>
      <c r="G48" s="1">
        <v>5</v>
      </c>
      <c r="H48" s="1">
        <v>4</v>
      </c>
      <c r="I48" s="1">
        <v>5</v>
      </c>
    </row>
    <row r="49" spans="1:9" x14ac:dyDescent="0.2">
      <c r="A49" s="4" t="s">
        <v>210</v>
      </c>
      <c r="B49" s="7" t="s">
        <v>194</v>
      </c>
      <c r="C49" s="5" t="s">
        <v>221</v>
      </c>
      <c r="D49" s="1">
        <v>3</v>
      </c>
      <c r="E49" s="1">
        <v>4</v>
      </c>
      <c r="F49" s="1">
        <v>3</v>
      </c>
      <c r="G49" s="1">
        <v>5</v>
      </c>
      <c r="H49" s="1">
        <v>3</v>
      </c>
      <c r="I49" s="1">
        <v>4</v>
      </c>
    </row>
  </sheetData>
  <sortState xmlns:xlrd2="http://schemas.microsoft.com/office/spreadsheetml/2017/richdata2" ref="A2:I49">
    <sortCondition ref="C2:C49"/>
  </sortState>
  <hyperlinks>
    <hyperlink ref="D1" r:id="rId1" display="Video Narrative: Exploring Strength by linking it to its parent concept Energy [The introduction text in the video narrative gives a clear idea of the aim of the narrative.]" xr:uid="{00000000-0004-0000-0500-000000000000}"/>
    <hyperlink ref="E1" r:id="rId2" display="Video Narrative: Exploring Strength by linking it to its parent concept Energy [All video segments clearly link to the health related quality of life areas mentioned in the introduction.]" xr:uid="{00000000-0004-0000-0500-000001000000}"/>
    <hyperlink ref="F1" r:id="rId3" display="Video Narrative: Exploring Strength by linking it to its parent concept Energy [The descriptions which introduce each video segment provide a useful summary.]" xr:uid="{00000000-0004-0000-0500-000002000000}"/>
    <hyperlink ref="G1" r:id="rId4" display="Video Narrative: Exploring Strength by linking it to its parent concept Energy [All video segments provide relevant content for health related quality of life areas.]" xr:uid="{00000000-0004-0000-0500-000003000000}"/>
    <hyperlink ref="H1" r:id="rId5" display="Video Narrative: Exploring Strength by linking it to its parent concept Energy [The concluding text at the end of the video narrative provides appropriate summary.]" xr:uid="{00000000-0004-0000-0500-000004000000}"/>
    <hyperlink ref="I1" r:id="rId6" display="Video Narrative: Exploring Strength by linking it to its parent concept Energy [This video narrative is useful for raising awareness of quality of life needs of patients living with chronic respiratory illnesses.]" xr:uid="{00000000-0004-0000-0500-000005000000}"/>
    <hyperlink ref="A32" r:id="rId7" display="Video Narrative: Exploring Strength by linking it to its parent concept Energy [The introduction text in the video narrative gives a clear idea of the aim of the narrative.]" xr:uid="{00000000-0004-0000-0500-000006000000}"/>
    <hyperlink ref="A34" r:id="rId8" display="Video Narrative: Exploring Sleep by linking it to its parent concept Rest [This video narrative is useful for raising awareness of quality of life needs of patients living with chronic respiratory illnesses.]" xr:uid="{00000000-0004-0000-0500-000007000000}"/>
    <hyperlink ref="A33" r:id="rId9" display="Video Narrative: Exploring Exercise by linking it to its parent concept Rehabilitation  [This video narrative is useful for raising awareness of quality of life needs of patients living with chronic respiratory illnesses.]" xr:uid="{00000000-0004-0000-0500-000008000000}"/>
    <hyperlink ref="A41" r:id="rId10" display="Video Narrative: Exploring Rehabilitation by linking it to its specific concept Exercise [The introduction text in the video narrative gives a clear idea of the aim of the narrative.]" xr:uid="{00000000-0004-0000-0500-000009000000}"/>
    <hyperlink ref="A42" r:id="rId11" display="Video Narrative: Exploring Rest by linking it to its specific concept Sleep [The introduction text in the video narrative gives a clear idea of the aim of the narrative.]" xr:uid="{00000000-0004-0000-0500-00000A000000}"/>
    <hyperlink ref="A43" r:id="rId12" display="Video Narrative: Exploring Energy by linking it to its specific concept Strength [This video narrative is useful for raising awareness of quality of life needs of patients living with chronic respiratory illnesses.]" xr:uid="{00000000-0004-0000-0500-00000B000000}"/>
    <hyperlink ref="A2" r:id="rId13" display="Video Narrative: Linking Personal Values and Beliefs to Psychological Health [The introduction text in the video narrative gives a clear idea of the aim of the narrative.]" xr:uid="{00000000-0004-0000-0500-00000C000000}"/>
    <hyperlink ref="A3" r:id="rId14" display="Video Narrative: Linking Level Of Independence to Psychological Health [The introduction text in the video narrative gives a clear idea of the aim of the narrative.]" xr:uid="{00000000-0004-0000-0500-00000D000000}"/>
    <hyperlink ref="A4" r:id="rId15" display="Video Narrative: Linking Social Relationship to Psychological Health [The introduction text in the video narrative gives a clear idea of the aim of the narrative.]" xr:uid="{00000000-0004-0000-0500-00000E000000}"/>
    <hyperlink ref="A5" r:id="rId16" display="Video Narrative: Linking Level Of Independence to Social Relationship [The introduction text in the video narrative gives a clear idea of the aim of the narrative.]" xr:uid="{00000000-0004-0000-0500-00000F000000}"/>
    <hyperlink ref="A14" r:id="rId17" display="Video Narrative: become aware of Caregiver by linking it to similar concepts from the topic Social Relationship  [The introduction text in the video narrative gives a clear idea of the aim of the narrative.]" xr:uid="{00000000-0004-0000-0500-000010000000}"/>
    <hyperlink ref="A15" r:id="rId18" display="Video Narrative: become aware of the concept Fear by linking it to similar concepts from the topic Psychological Health  [The introduction text in the video narrative gives a clear idea of the aim of the narrative.]" xr:uid="{00000000-0004-0000-0500-000011000000}"/>
    <hyperlink ref="A16" r:id="rId19" display="Video Narrative: become aware of the concept Shortness Of  Breath by linking it to similar concepts from the topic Physical Health  [The introduction text in the video narrative gives a clear idea of the aim of the narrative.]" xr:uid="{00000000-0004-0000-0500-000012000000}"/>
    <hyperlink ref="A17" r:id="rId20" display="Video Narrative: become aware of the concept Exercise by linking it to similar concepts from the topic Environment [The introduction text in the video narrative gives a clear idea of the aim of the narrative.]" xr:uid="{00000000-0004-0000-0500-000013000000}"/>
    <hyperlink ref="A18" r:id="rId21" display="Video Narrative: become aware of the concept Meditation by linking it to similar concepts from the topic Personal Values and Beliefs [The introduction text in the video narrative gives a clear idea of the aim of the narrative.]" xr:uid="{00000000-0004-0000-0500-000014000000}"/>
    <hyperlink ref="A19" r:id="rId22" display="Video Narrative: become aware of the concept Drug by linking it to similar concepts from the topic Physical Health [The introduction text in the video narrative gives a clear idea of the aim of the narrative.]" xr:uid="{00000000-0004-0000-0500-000015000000}"/>
    <hyperlink ref="A35" r:id="rId23" display="Video Narrative: Exploring Strength by linking it to its parent concept Energy [The introduction text in the video narrative gives a clear idea of the aim of the narrative.]" xr:uid="{00000000-0004-0000-0500-000016000000}"/>
    <hyperlink ref="A37" r:id="rId24" display="Video Narrative: Exploring Sleep by linking it to its parent concept Rest [This video narrative is useful for raising awareness of quality of life needs of patients living with chronic respiratory illnesses.]" xr:uid="{00000000-0004-0000-0500-000017000000}"/>
    <hyperlink ref="A36" r:id="rId25" display="Video Narrative: Exploring Exercise by linking it to its parent concept Rehabilitation  [This video narrative is useful for raising awareness of quality of life needs of patients living with chronic respiratory illnesses.]" xr:uid="{00000000-0004-0000-0500-000018000000}"/>
    <hyperlink ref="A44" r:id="rId26" display="Video Narrative: Exploring Rehabilitation by linking it to its specific concept Exercise [The introduction text in the video narrative gives a clear idea of the aim of the narrative.]" xr:uid="{00000000-0004-0000-0500-000019000000}"/>
    <hyperlink ref="A45" r:id="rId27" display="Video Narrative: Exploring Rest by linking it to its specific concept Sleep [The introduction text in the video narrative gives a clear idea of the aim of the narrative.]" xr:uid="{00000000-0004-0000-0500-00001A000000}"/>
    <hyperlink ref="A46" r:id="rId28" display="Video Narrative: Exploring Energy by linking it to its specific concept Strength [This video narrative is useful for raising awareness of quality of life needs of patients living with chronic respiratory illnesses.]" xr:uid="{00000000-0004-0000-0500-00001B000000}"/>
    <hyperlink ref="A6" r:id="rId29" display="Video Narrative: Linking Personal Values and Beliefs to Psychological Health [The introduction text in the video narrative gives a clear idea of the aim of the narrative.]" xr:uid="{00000000-0004-0000-0500-00001C000000}"/>
    <hyperlink ref="A7" r:id="rId30" display="Video Narrative: Linking Level Of Independence to Psychological Health [The introduction text in the video narrative gives a clear idea of the aim of the narrative.]" xr:uid="{00000000-0004-0000-0500-00001D000000}"/>
    <hyperlink ref="A8" r:id="rId31" display="Video Narrative: Linking Social Relationship to Psychological Health [The introduction text in the video narrative gives a clear idea of the aim of the narrative.]" xr:uid="{00000000-0004-0000-0500-00001E000000}"/>
    <hyperlink ref="A9" r:id="rId32" display="Video Narrative: Linking Level Of Independence to Social Relationship [The introduction text in the video narrative gives a clear idea of the aim of the narrative.]" xr:uid="{00000000-0004-0000-0500-00001F000000}"/>
    <hyperlink ref="A20" r:id="rId33" display="Video Narrative: become aware of Caregiver by linking it to similar concepts from the topic Social Relationship  [The introduction text in the video narrative gives a clear idea of the aim of the narrative.]" xr:uid="{00000000-0004-0000-0500-000020000000}"/>
    <hyperlink ref="A21" r:id="rId34" display="Video Narrative: become aware of the concept Fear by linking it to similar concepts from the topic Psychological Health  [The introduction text in the video narrative gives a clear idea of the aim of the narrative.]" xr:uid="{00000000-0004-0000-0500-000021000000}"/>
    <hyperlink ref="A22" r:id="rId35" display="Video Narrative: become aware of the concept Shortness Of  Breath by linking it to similar concepts from the topic Physical Health  [The introduction text in the video narrative gives a clear idea of the aim of the narrative.]" xr:uid="{00000000-0004-0000-0500-000022000000}"/>
    <hyperlink ref="A23" r:id="rId36" display="Video Narrative: become aware of the concept Exercise by linking it to similar concepts from the topic Environment [The introduction text in the video narrative gives a clear idea of the aim of the narrative.]" xr:uid="{00000000-0004-0000-0500-000023000000}"/>
    <hyperlink ref="A24" r:id="rId37" display="Video Narrative: become aware of the concept Meditation by linking it to similar concepts from the topic Personal Values and Beliefs [The introduction text in the video narrative gives a clear idea of the aim of the narrative.]" xr:uid="{00000000-0004-0000-0500-000024000000}"/>
    <hyperlink ref="A25" r:id="rId38" display="Video Narrative: become aware of the concept Drug by linking it to similar concepts from the topic Physical Health [The introduction text in the video narrative gives a clear idea of the aim of the narrative.]" xr:uid="{00000000-0004-0000-0500-000025000000}"/>
    <hyperlink ref="A38" r:id="rId39" display="Video Narrative: Exploring Strength by linking it to its parent concept Energy [The introduction text in the video narrative gives a clear idea of the aim of the narrative.]" xr:uid="{00000000-0004-0000-0500-000026000000}"/>
    <hyperlink ref="A40" r:id="rId40" display="Video Narrative: Exploring Sleep by linking it to its parent concept Rest [This video narrative is useful for raising awareness of quality of life needs of patients living with chronic respiratory illnesses.]" xr:uid="{00000000-0004-0000-0500-000027000000}"/>
    <hyperlink ref="A39" r:id="rId41" display="Video Narrative: Exploring Exercise by linking it to its parent concept Rehabilitation  [This video narrative is useful for raising awareness of quality of life needs of patients living with chronic respiratory illnesses.]" xr:uid="{00000000-0004-0000-0500-000028000000}"/>
    <hyperlink ref="A47" r:id="rId42" display="Video Narrative: Exploring Rehabilitation by linking it to its specific concept Exercise [The introduction text in the video narrative gives a clear idea of the aim of the narrative.]" xr:uid="{00000000-0004-0000-0500-000029000000}"/>
    <hyperlink ref="A48" r:id="rId43" display="Video Narrative: Exploring Rest by linking it to its specific concept Sleep [The introduction text in the video narrative gives a clear idea of the aim of the narrative.]" xr:uid="{00000000-0004-0000-0500-00002A000000}"/>
    <hyperlink ref="A49" r:id="rId44" display="Video Narrative: Exploring Energy by linking it to its specific concept Strength [This video narrative is useful for raising awareness of quality of life needs of patients living with chronic respiratory illnesses.]" xr:uid="{00000000-0004-0000-0500-00002B000000}"/>
    <hyperlink ref="A10" r:id="rId45" display="Video Narrative: Linking Personal Values and Beliefs to Psychological Health [The introduction text in the video narrative gives a clear idea of the aim of the narrative.]" xr:uid="{00000000-0004-0000-0500-00002C000000}"/>
    <hyperlink ref="A11" r:id="rId46" display="Video Narrative: Linking Level Of Independence to Psychological Health [The introduction text in the video narrative gives a clear idea of the aim of the narrative.]" xr:uid="{00000000-0004-0000-0500-00002D000000}"/>
    <hyperlink ref="A12" r:id="rId47" display="Video Narrative: Linking Social Relationship to Psychological Health [The introduction text in the video narrative gives a clear idea of the aim of the narrative.]" xr:uid="{00000000-0004-0000-0500-00002E000000}"/>
    <hyperlink ref="A13" r:id="rId48" display="Video Narrative: Linking Level Of Independence to Social Relationship [The introduction text in the video narrative gives a clear idea of the aim of the narrative.]" xr:uid="{00000000-0004-0000-0500-00002F000000}"/>
    <hyperlink ref="A26" r:id="rId49" display="Video Narrative: become aware of Caregiver by linking it to similar concepts from the topic Social Relationship  [The introduction text in the video narrative gives a clear idea of the aim of the narrative.]" xr:uid="{00000000-0004-0000-0500-000030000000}"/>
    <hyperlink ref="A27" r:id="rId50" display="Video Narrative: become aware of the concept Fear by linking it to similar concepts from the topic Psychological Health  [The introduction text in the video narrative gives a clear idea of the aim of the narrative.]" xr:uid="{00000000-0004-0000-0500-000031000000}"/>
    <hyperlink ref="A28" r:id="rId51" display="Video Narrative: become aware of the concept Shortness Of  Breath by linking it to similar concepts from the topic Physical Health  [The introduction text in the video narrative gives a clear idea of the aim of the narrative.]" xr:uid="{00000000-0004-0000-0500-000032000000}"/>
    <hyperlink ref="A29" r:id="rId52" display="Video Narrative: become aware of the concept Exercise by linking it to similar concepts from the topic Environment [The introduction text in the video narrative gives a clear idea of the aim of the narrative.]" xr:uid="{00000000-0004-0000-0500-000033000000}"/>
    <hyperlink ref="A30" r:id="rId53" display="Video Narrative: become aware of the concept Meditation by linking it to similar concepts from the topic Personal Values and Beliefs [The introduction text in the video narrative gives a clear idea of the aim of the narrative.]" xr:uid="{00000000-0004-0000-0500-000034000000}"/>
    <hyperlink ref="A31" r:id="rId54" display="Video Narrative: become aware of the concept Drug by linking it to similar concepts from the topic Physical Health [The introduction text in the video narrative gives a clear idea of the aim of the narrative.]" xr:uid="{00000000-0004-0000-0500-00003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7"/>
  <sheetViews>
    <sheetView topLeftCell="A40" workbookViewId="0">
      <selection activeCell="P12" sqref="P12"/>
    </sheetView>
  </sheetViews>
  <sheetFormatPr defaultRowHeight="12.75" x14ac:dyDescent="0.2"/>
  <cols>
    <col min="1" max="1" width="94.7109375" bestFit="1" customWidth="1"/>
    <col min="3" max="3" width="29.5703125" style="5" customWidth="1"/>
    <col min="4" max="8" width="9.140625" style="5"/>
    <col min="9" max="9" width="13" style="5" customWidth="1"/>
  </cols>
  <sheetData>
    <row r="1" spans="1:12" ht="153" x14ac:dyDescent="0.2">
      <c r="A1" t="s">
        <v>196</v>
      </c>
      <c r="B1" t="s">
        <v>195</v>
      </c>
      <c r="C1" s="5" t="s">
        <v>197</v>
      </c>
      <c r="D1" s="5" t="s">
        <v>199</v>
      </c>
      <c r="E1" s="5" t="s">
        <v>200</v>
      </c>
      <c r="F1" s="5" t="s">
        <v>201</v>
      </c>
      <c r="G1" s="5" t="s">
        <v>202</v>
      </c>
      <c r="H1" s="5" t="s">
        <v>203</v>
      </c>
      <c r="I1" s="5" t="s">
        <v>204</v>
      </c>
      <c r="J1" t="s">
        <v>224</v>
      </c>
      <c r="K1" t="s">
        <v>225</v>
      </c>
      <c r="L1" s="7" t="s">
        <v>226</v>
      </c>
    </row>
    <row r="2" spans="1:12" s="8" customFormat="1" x14ac:dyDescent="0.2">
      <c r="A2" s="4" t="s">
        <v>211</v>
      </c>
      <c r="B2" s="8" t="s">
        <v>192</v>
      </c>
      <c r="C2" s="5" t="s">
        <v>222</v>
      </c>
      <c r="D2" s="6">
        <v>4</v>
      </c>
      <c r="E2" s="6">
        <v>3</v>
      </c>
      <c r="F2" s="6">
        <v>4</v>
      </c>
      <c r="G2" s="6">
        <v>4</v>
      </c>
      <c r="H2" s="6">
        <v>4</v>
      </c>
      <c r="I2" s="6">
        <v>5</v>
      </c>
      <c r="J2" s="8">
        <f t="shared" ref="J2:J49" si="0">MEDIAN(D2:I2)</f>
        <v>4</v>
      </c>
      <c r="K2" s="11">
        <f t="shared" ref="K2:K49" si="1">_xlfn.VAR.S(D2:I2)</f>
        <v>0.4</v>
      </c>
      <c r="L2" s="11">
        <f t="shared" ref="L2:L49" si="2">AVERAGE(D2:I2)</f>
        <v>4</v>
      </c>
    </row>
    <row r="3" spans="1:12" s="8" customFormat="1" x14ac:dyDescent="0.2">
      <c r="A3" s="2" t="s">
        <v>212</v>
      </c>
      <c r="B3" s="8" t="s">
        <v>192</v>
      </c>
      <c r="C3" s="5" t="s">
        <v>222</v>
      </c>
      <c r="D3" s="6">
        <v>2</v>
      </c>
      <c r="E3" s="6">
        <v>3</v>
      </c>
      <c r="F3" s="6">
        <v>3</v>
      </c>
      <c r="G3" s="6">
        <v>2</v>
      </c>
      <c r="H3" s="6">
        <v>2</v>
      </c>
      <c r="I3" s="6">
        <v>3</v>
      </c>
      <c r="J3" s="8">
        <f t="shared" si="0"/>
        <v>2.5</v>
      </c>
      <c r="K3" s="11">
        <f t="shared" si="1"/>
        <v>0.3</v>
      </c>
      <c r="L3" s="11">
        <f t="shared" si="2"/>
        <v>2.5</v>
      </c>
    </row>
    <row r="4" spans="1:12" s="8" customFormat="1" x14ac:dyDescent="0.2">
      <c r="A4" s="4" t="s">
        <v>213</v>
      </c>
      <c r="B4" s="8" t="s">
        <v>192</v>
      </c>
      <c r="C4" s="5" t="s">
        <v>222</v>
      </c>
      <c r="D4" s="6">
        <v>5</v>
      </c>
      <c r="E4" s="6">
        <v>5</v>
      </c>
      <c r="F4" s="6">
        <v>5</v>
      </c>
      <c r="G4" s="6">
        <v>5</v>
      </c>
      <c r="H4" s="6">
        <v>5</v>
      </c>
      <c r="I4" s="6">
        <v>5</v>
      </c>
      <c r="J4" s="8">
        <f t="shared" si="0"/>
        <v>5</v>
      </c>
      <c r="K4" s="11">
        <f t="shared" si="1"/>
        <v>0</v>
      </c>
      <c r="L4" s="11">
        <f t="shared" si="2"/>
        <v>5</v>
      </c>
    </row>
    <row r="5" spans="1:12" s="8" customFormat="1" x14ac:dyDescent="0.2">
      <c r="A5" s="4" t="s">
        <v>214</v>
      </c>
      <c r="B5" s="8" t="s">
        <v>192</v>
      </c>
      <c r="C5" s="5" t="s">
        <v>222</v>
      </c>
      <c r="D5" s="6">
        <v>4</v>
      </c>
      <c r="E5" s="6">
        <v>3</v>
      </c>
      <c r="F5" s="6">
        <v>3</v>
      </c>
      <c r="G5" s="6">
        <v>4</v>
      </c>
      <c r="H5" s="6">
        <v>4</v>
      </c>
      <c r="I5" s="6">
        <v>5</v>
      </c>
      <c r="J5" s="8">
        <f t="shared" si="0"/>
        <v>4</v>
      </c>
      <c r="K5" s="11">
        <f t="shared" si="1"/>
        <v>0.56666666666666576</v>
      </c>
      <c r="L5" s="11">
        <f t="shared" si="2"/>
        <v>3.8333333333333335</v>
      </c>
    </row>
    <row r="6" spans="1:12" s="8" customFormat="1" x14ac:dyDescent="0.2">
      <c r="A6" s="4" t="s">
        <v>211</v>
      </c>
      <c r="B6" s="9" t="s">
        <v>193</v>
      </c>
      <c r="C6" s="5" t="s">
        <v>222</v>
      </c>
      <c r="D6" s="10">
        <v>4</v>
      </c>
      <c r="E6" s="10">
        <v>3</v>
      </c>
      <c r="F6" s="10">
        <v>3</v>
      </c>
      <c r="G6" s="10">
        <v>2</v>
      </c>
      <c r="H6" s="10">
        <v>3</v>
      </c>
      <c r="I6" s="10">
        <v>3</v>
      </c>
      <c r="J6" s="8">
        <f t="shared" si="0"/>
        <v>3</v>
      </c>
      <c r="K6" s="11">
        <f t="shared" si="1"/>
        <v>0.4</v>
      </c>
      <c r="L6" s="11">
        <f t="shared" si="2"/>
        <v>3</v>
      </c>
    </row>
    <row r="7" spans="1:12" s="8" customFormat="1" x14ac:dyDescent="0.2">
      <c r="A7" s="2" t="s">
        <v>212</v>
      </c>
      <c r="B7" s="9" t="s">
        <v>193</v>
      </c>
      <c r="C7" s="5" t="s">
        <v>222</v>
      </c>
      <c r="D7" s="10">
        <v>2</v>
      </c>
      <c r="E7" s="10">
        <v>3</v>
      </c>
      <c r="F7" s="10">
        <v>2</v>
      </c>
      <c r="G7" s="10">
        <v>3</v>
      </c>
      <c r="H7" s="10">
        <v>3</v>
      </c>
      <c r="I7" s="10">
        <v>4</v>
      </c>
      <c r="J7" s="8">
        <f t="shared" si="0"/>
        <v>3</v>
      </c>
      <c r="K7" s="11">
        <f t="shared" si="1"/>
        <v>0.5666666666666671</v>
      </c>
      <c r="L7" s="11">
        <f t="shared" si="2"/>
        <v>2.8333333333333335</v>
      </c>
    </row>
    <row r="8" spans="1:12" s="8" customFormat="1" x14ac:dyDescent="0.2">
      <c r="A8" s="4" t="s">
        <v>213</v>
      </c>
      <c r="B8" s="9" t="s">
        <v>193</v>
      </c>
      <c r="C8" s="5" t="s">
        <v>222</v>
      </c>
      <c r="D8" s="10">
        <v>5</v>
      </c>
      <c r="E8" s="10">
        <v>4</v>
      </c>
      <c r="F8" s="10">
        <v>4</v>
      </c>
      <c r="G8" s="10">
        <v>5</v>
      </c>
      <c r="H8" s="10">
        <v>4</v>
      </c>
      <c r="I8" s="10">
        <v>5</v>
      </c>
      <c r="J8" s="8">
        <f t="shared" si="0"/>
        <v>4.5</v>
      </c>
      <c r="K8" s="11">
        <f t="shared" si="1"/>
        <v>0.3</v>
      </c>
      <c r="L8" s="11">
        <f t="shared" si="2"/>
        <v>4.5</v>
      </c>
    </row>
    <row r="9" spans="1:12" s="8" customFormat="1" x14ac:dyDescent="0.2">
      <c r="A9" s="4" t="s">
        <v>214</v>
      </c>
      <c r="B9" s="9" t="s">
        <v>193</v>
      </c>
      <c r="C9" s="5" t="s">
        <v>222</v>
      </c>
      <c r="D9" s="10">
        <v>3</v>
      </c>
      <c r="E9" s="10">
        <v>4</v>
      </c>
      <c r="F9" s="10">
        <v>2</v>
      </c>
      <c r="G9" s="10">
        <v>4</v>
      </c>
      <c r="H9" s="10">
        <v>4</v>
      </c>
      <c r="I9" s="10">
        <v>5</v>
      </c>
      <c r="J9" s="8">
        <f t="shared" si="0"/>
        <v>4</v>
      </c>
      <c r="K9" s="11">
        <f t="shared" si="1"/>
        <v>1.0666666666666658</v>
      </c>
      <c r="L9" s="11">
        <f t="shared" si="2"/>
        <v>3.6666666666666665</v>
      </c>
    </row>
    <row r="10" spans="1:12" s="8" customFormat="1" x14ac:dyDescent="0.2">
      <c r="A10" s="4" t="s">
        <v>211</v>
      </c>
      <c r="B10" s="9" t="s">
        <v>194</v>
      </c>
      <c r="C10" s="5" t="s">
        <v>222</v>
      </c>
      <c r="D10" s="10">
        <v>4</v>
      </c>
      <c r="E10" s="10">
        <v>5</v>
      </c>
      <c r="F10" s="10">
        <v>4</v>
      </c>
      <c r="G10" s="10">
        <v>5</v>
      </c>
      <c r="H10" s="10">
        <v>4</v>
      </c>
      <c r="I10" s="10">
        <v>5</v>
      </c>
      <c r="J10" s="8">
        <f t="shared" si="0"/>
        <v>4.5</v>
      </c>
      <c r="K10" s="11">
        <f t="shared" si="1"/>
        <v>0.3</v>
      </c>
      <c r="L10" s="11">
        <f t="shared" si="2"/>
        <v>4.5</v>
      </c>
    </row>
    <row r="11" spans="1:12" s="8" customFormat="1" x14ac:dyDescent="0.2">
      <c r="A11" s="2" t="s">
        <v>212</v>
      </c>
      <c r="B11" s="9" t="s">
        <v>194</v>
      </c>
      <c r="C11" s="5" t="s">
        <v>222</v>
      </c>
      <c r="D11" s="10">
        <v>4</v>
      </c>
      <c r="E11" s="10">
        <v>5</v>
      </c>
      <c r="F11" s="10">
        <v>4</v>
      </c>
      <c r="G11" s="10">
        <v>5</v>
      </c>
      <c r="H11" s="10">
        <v>4</v>
      </c>
      <c r="I11" s="10">
        <v>5</v>
      </c>
      <c r="J11" s="8">
        <f t="shared" si="0"/>
        <v>4.5</v>
      </c>
      <c r="K11" s="11">
        <f t="shared" si="1"/>
        <v>0.3</v>
      </c>
      <c r="L11" s="11">
        <f t="shared" si="2"/>
        <v>4.5</v>
      </c>
    </row>
    <row r="12" spans="1:12" s="8" customFormat="1" x14ac:dyDescent="0.2">
      <c r="A12" s="4" t="s">
        <v>213</v>
      </c>
      <c r="B12" s="9" t="s">
        <v>194</v>
      </c>
      <c r="C12" s="5" t="s">
        <v>222</v>
      </c>
      <c r="D12" s="10">
        <v>4</v>
      </c>
      <c r="E12" s="10">
        <v>5</v>
      </c>
      <c r="F12" s="10">
        <v>5</v>
      </c>
      <c r="G12" s="10">
        <v>5</v>
      </c>
      <c r="H12" s="10">
        <v>4</v>
      </c>
      <c r="I12" s="10">
        <v>5</v>
      </c>
      <c r="J12" s="8">
        <f t="shared" si="0"/>
        <v>5</v>
      </c>
      <c r="K12" s="11">
        <f t="shared" si="1"/>
        <v>0.26666666666666855</v>
      </c>
      <c r="L12" s="11">
        <f t="shared" si="2"/>
        <v>4.666666666666667</v>
      </c>
    </row>
    <row r="13" spans="1:12" s="8" customFormat="1" x14ac:dyDescent="0.2">
      <c r="A13" s="4" t="s">
        <v>214</v>
      </c>
      <c r="B13" s="9" t="s">
        <v>194</v>
      </c>
      <c r="C13" s="5" t="s">
        <v>222</v>
      </c>
      <c r="D13" s="10">
        <v>5</v>
      </c>
      <c r="E13" s="10">
        <v>5</v>
      </c>
      <c r="F13" s="10">
        <v>5</v>
      </c>
      <c r="G13" s="10">
        <v>5</v>
      </c>
      <c r="H13" s="10">
        <v>5</v>
      </c>
      <c r="I13" s="10">
        <v>5</v>
      </c>
      <c r="J13" s="8">
        <f t="shared" si="0"/>
        <v>5</v>
      </c>
      <c r="K13" s="11">
        <f t="shared" si="1"/>
        <v>0</v>
      </c>
      <c r="L13" s="11">
        <f t="shared" si="2"/>
        <v>5</v>
      </c>
    </row>
    <row r="14" spans="1:12" s="8" customFormat="1" x14ac:dyDescent="0.2">
      <c r="A14" s="4" t="s">
        <v>215</v>
      </c>
      <c r="B14" s="8" t="s">
        <v>192</v>
      </c>
      <c r="C14" s="5" t="s">
        <v>223</v>
      </c>
      <c r="D14" s="6">
        <v>2</v>
      </c>
      <c r="E14" s="6">
        <v>4</v>
      </c>
      <c r="F14" s="6">
        <v>3</v>
      </c>
      <c r="G14" s="6">
        <v>4</v>
      </c>
      <c r="H14" s="6">
        <v>4</v>
      </c>
      <c r="I14" s="6">
        <v>4</v>
      </c>
      <c r="J14" s="8">
        <f t="shared" si="0"/>
        <v>4</v>
      </c>
      <c r="K14" s="11">
        <f t="shared" si="1"/>
        <v>0.7</v>
      </c>
      <c r="L14" s="11">
        <f t="shared" si="2"/>
        <v>3.5</v>
      </c>
    </row>
    <row r="15" spans="1:12" s="8" customFormat="1" x14ac:dyDescent="0.2">
      <c r="A15" s="4" t="s">
        <v>216</v>
      </c>
      <c r="B15" s="8" t="s">
        <v>192</v>
      </c>
      <c r="C15" s="5" t="s">
        <v>223</v>
      </c>
      <c r="D15" s="6">
        <v>4</v>
      </c>
      <c r="E15" s="6">
        <v>4</v>
      </c>
      <c r="F15" s="6">
        <v>5</v>
      </c>
      <c r="G15" s="6">
        <v>5</v>
      </c>
      <c r="H15" s="6">
        <v>5</v>
      </c>
      <c r="I15" s="6">
        <v>5</v>
      </c>
      <c r="J15" s="8">
        <f t="shared" si="0"/>
        <v>5</v>
      </c>
      <c r="K15" s="11">
        <f t="shared" si="1"/>
        <v>0.26666666666666855</v>
      </c>
      <c r="L15" s="11">
        <f t="shared" si="2"/>
        <v>4.666666666666667</v>
      </c>
    </row>
    <row r="16" spans="1:12" s="8" customFormat="1" x14ac:dyDescent="0.2">
      <c r="A16" s="4" t="s">
        <v>217</v>
      </c>
      <c r="B16" s="8" t="s">
        <v>192</v>
      </c>
      <c r="C16" s="5" t="s">
        <v>223</v>
      </c>
      <c r="D16" s="6">
        <v>5</v>
      </c>
      <c r="E16" s="6">
        <v>5</v>
      </c>
      <c r="F16" s="6">
        <v>5</v>
      </c>
      <c r="G16" s="6">
        <v>5</v>
      </c>
      <c r="H16" s="6">
        <v>5</v>
      </c>
      <c r="I16" s="6">
        <v>5</v>
      </c>
      <c r="J16" s="8">
        <f t="shared" si="0"/>
        <v>5</v>
      </c>
      <c r="K16" s="11">
        <f t="shared" si="1"/>
        <v>0</v>
      </c>
      <c r="L16" s="11">
        <f t="shared" si="2"/>
        <v>5</v>
      </c>
    </row>
    <row r="17" spans="1:12" s="8" customFormat="1" x14ac:dyDescent="0.2">
      <c r="A17" s="4" t="s">
        <v>218</v>
      </c>
      <c r="B17" s="8" t="s">
        <v>192</v>
      </c>
      <c r="C17" s="5" t="s">
        <v>223</v>
      </c>
      <c r="D17" s="6">
        <v>5</v>
      </c>
      <c r="E17" s="6">
        <v>5</v>
      </c>
      <c r="F17" s="6">
        <v>5</v>
      </c>
      <c r="G17" s="6">
        <v>5</v>
      </c>
      <c r="H17" s="6">
        <v>5</v>
      </c>
      <c r="I17" s="6">
        <v>5</v>
      </c>
      <c r="J17" s="8">
        <f t="shared" si="0"/>
        <v>5</v>
      </c>
      <c r="K17" s="11">
        <f t="shared" si="1"/>
        <v>0</v>
      </c>
      <c r="L17" s="11">
        <f t="shared" si="2"/>
        <v>5</v>
      </c>
    </row>
    <row r="18" spans="1:12" s="8" customFormat="1" x14ac:dyDescent="0.2">
      <c r="A18" s="4" t="s">
        <v>219</v>
      </c>
      <c r="B18" s="8" t="s">
        <v>192</v>
      </c>
      <c r="C18" s="5" t="s">
        <v>223</v>
      </c>
      <c r="D18" s="6">
        <v>4</v>
      </c>
      <c r="E18" s="6">
        <v>2</v>
      </c>
      <c r="F18" s="6">
        <v>3</v>
      </c>
      <c r="G18" s="6">
        <v>2</v>
      </c>
      <c r="H18" s="6">
        <v>3</v>
      </c>
      <c r="I18" s="6">
        <v>4</v>
      </c>
      <c r="J18" s="8">
        <f t="shared" si="0"/>
        <v>3</v>
      </c>
      <c r="K18" s="11">
        <f t="shared" si="1"/>
        <v>0.8</v>
      </c>
      <c r="L18" s="11">
        <f t="shared" si="2"/>
        <v>3</v>
      </c>
    </row>
    <row r="19" spans="1:12" s="8" customFormat="1" x14ac:dyDescent="0.2">
      <c r="A19" s="4" t="s">
        <v>220</v>
      </c>
      <c r="B19" s="8" t="s">
        <v>192</v>
      </c>
      <c r="C19" s="5" t="s">
        <v>223</v>
      </c>
      <c r="D19" s="6">
        <v>4</v>
      </c>
      <c r="E19" s="6">
        <v>4</v>
      </c>
      <c r="F19" s="6">
        <v>5</v>
      </c>
      <c r="G19" s="6">
        <v>5</v>
      </c>
      <c r="H19" s="6">
        <v>5</v>
      </c>
      <c r="I19" s="6">
        <v>5</v>
      </c>
      <c r="J19" s="8">
        <f t="shared" si="0"/>
        <v>5</v>
      </c>
      <c r="K19" s="11">
        <f t="shared" si="1"/>
        <v>0.26666666666666855</v>
      </c>
      <c r="L19" s="11">
        <f t="shared" si="2"/>
        <v>4.666666666666667</v>
      </c>
    </row>
    <row r="20" spans="1:12" s="8" customFormat="1" x14ac:dyDescent="0.2">
      <c r="A20" s="4" t="s">
        <v>215</v>
      </c>
      <c r="B20" s="9" t="s">
        <v>193</v>
      </c>
      <c r="C20" s="5" t="s">
        <v>223</v>
      </c>
      <c r="D20" s="10">
        <v>4</v>
      </c>
      <c r="E20" s="10">
        <v>5</v>
      </c>
      <c r="F20" s="10">
        <v>5</v>
      </c>
      <c r="G20" s="10">
        <v>4</v>
      </c>
      <c r="H20" s="10">
        <v>4</v>
      </c>
      <c r="I20" s="10">
        <v>5</v>
      </c>
      <c r="J20" s="8">
        <f t="shared" si="0"/>
        <v>4.5</v>
      </c>
      <c r="K20" s="11">
        <f t="shared" si="1"/>
        <v>0.3</v>
      </c>
      <c r="L20" s="11">
        <f t="shared" si="2"/>
        <v>4.5</v>
      </c>
    </row>
    <row r="21" spans="1:12" s="8" customFormat="1" x14ac:dyDescent="0.2">
      <c r="A21" s="4" t="s">
        <v>216</v>
      </c>
      <c r="B21" s="9" t="s">
        <v>193</v>
      </c>
      <c r="C21" s="5" t="s">
        <v>223</v>
      </c>
      <c r="D21" s="10">
        <v>4</v>
      </c>
      <c r="E21" s="10">
        <v>4</v>
      </c>
      <c r="F21" s="10">
        <v>5</v>
      </c>
      <c r="G21" s="10">
        <v>5</v>
      </c>
      <c r="H21" s="10">
        <v>5</v>
      </c>
      <c r="I21" s="10">
        <v>5</v>
      </c>
      <c r="J21" s="8">
        <f t="shared" si="0"/>
        <v>5</v>
      </c>
      <c r="K21" s="11">
        <f t="shared" si="1"/>
        <v>0.26666666666666855</v>
      </c>
      <c r="L21" s="11">
        <f t="shared" si="2"/>
        <v>4.666666666666667</v>
      </c>
    </row>
    <row r="22" spans="1:12" s="8" customFormat="1" x14ac:dyDescent="0.2">
      <c r="A22" s="4" t="s">
        <v>217</v>
      </c>
      <c r="B22" s="9" t="s">
        <v>193</v>
      </c>
      <c r="C22" s="5" t="s">
        <v>223</v>
      </c>
      <c r="D22" s="10">
        <v>4</v>
      </c>
      <c r="E22" s="10">
        <v>5</v>
      </c>
      <c r="F22" s="10">
        <v>5</v>
      </c>
      <c r="G22" s="10">
        <v>4</v>
      </c>
      <c r="H22" s="10">
        <v>4</v>
      </c>
      <c r="I22" s="10">
        <v>5</v>
      </c>
      <c r="J22" s="8">
        <f t="shared" si="0"/>
        <v>4.5</v>
      </c>
      <c r="K22" s="11">
        <f t="shared" si="1"/>
        <v>0.3</v>
      </c>
      <c r="L22" s="11">
        <f t="shared" si="2"/>
        <v>4.5</v>
      </c>
    </row>
    <row r="23" spans="1:12" s="8" customFormat="1" x14ac:dyDescent="0.2">
      <c r="A23" s="4" t="s">
        <v>218</v>
      </c>
      <c r="B23" s="9" t="s">
        <v>193</v>
      </c>
      <c r="C23" s="5" t="s">
        <v>223</v>
      </c>
      <c r="D23" s="10">
        <v>3</v>
      </c>
      <c r="E23" s="10">
        <v>3</v>
      </c>
      <c r="F23" s="10">
        <v>3</v>
      </c>
      <c r="G23" s="10">
        <v>4</v>
      </c>
      <c r="H23" s="10">
        <v>4</v>
      </c>
      <c r="I23" s="10">
        <v>4</v>
      </c>
      <c r="J23" s="8">
        <f t="shared" si="0"/>
        <v>3.5</v>
      </c>
      <c r="K23" s="11">
        <f t="shared" si="1"/>
        <v>0.3</v>
      </c>
      <c r="L23" s="11">
        <f t="shared" si="2"/>
        <v>3.5</v>
      </c>
    </row>
    <row r="24" spans="1:12" s="8" customFormat="1" x14ac:dyDescent="0.2">
      <c r="A24" s="4" t="s">
        <v>219</v>
      </c>
      <c r="B24" s="9" t="s">
        <v>193</v>
      </c>
      <c r="C24" s="5" t="s">
        <v>223</v>
      </c>
      <c r="D24" s="10">
        <v>3</v>
      </c>
      <c r="E24" s="10">
        <v>4</v>
      </c>
      <c r="F24" s="10">
        <v>3</v>
      </c>
      <c r="G24" s="10">
        <v>4</v>
      </c>
      <c r="H24" s="10">
        <v>3</v>
      </c>
      <c r="I24" s="10">
        <v>5</v>
      </c>
      <c r="J24" s="8">
        <f t="shared" si="0"/>
        <v>3.5</v>
      </c>
      <c r="K24" s="11">
        <f t="shared" si="1"/>
        <v>0.66666666666666574</v>
      </c>
      <c r="L24" s="11">
        <f t="shared" si="2"/>
        <v>3.6666666666666665</v>
      </c>
    </row>
    <row r="25" spans="1:12" s="8" customFormat="1" x14ac:dyDescent="0.2">
      <c r="A25" s="4" t="s">
        <v>220</v>
      </c>
      <c r="B25" s="9" t="s">
        <v>193</v>
      </c>
      <c r="C25" s="5" t="s">
        <v>223</v>
      </c>
      <c r="D25" s="10">
        <v>4</v>
      </c>
      <c r="E25" s="10">
        <v>4</v>
      </c>
      <c r="F25" s="10">
        <v>4</v>
      </c>
      <c r="G25" s="10">
        <v>4</v>
      </c>
      <c r="H25" s="10">
        <v>4</v>
      </c>
      <c r="I25" s="10">
        <v>5</v>
      </c>
      <c r="J25" s="8">
        <f t="shared" si="0"/>
        <v>4</v>
      </c>
      <c r="K25" s="11">
        <f t="shared" si="1"/>
        <v>0.16666666666666669</v>
      </c>
      <c r="L25" s="11">
        <f t="shared" si="2"/>
        <v>4.166666666666667</v>
      </c>
    </row>
    <row r="26" spans="1:12" s="8" customFormat="1" x14ac:dyDescent="0.2">
      <c r="A26" s="4" t="s">
        <v>215</v>
      </c>
      <c r="B26" s="9" t="s">
        <v>194</v>
      </c>
      <c r="C26" s="5" t="s">
        <v>223</v>
      </c>
      <c r="D26" s="10">
        <v>5</v>
      </c>
      <c r="E26" s="10">
        <v>5</v>
      </c>
      <c r="F26" s="10">
        <v>5</v>
      </c>
      <c r="G26" s="10">
        <v>5</v>
      </c>
      <c r="H26" s="10">
        <v>4</v>
      </c>
      <c r="I26" s="10">
        <v>5</v>
      </c>
      <c r="J26" s="8">
        <f t="shared" si="0"/>
        <v>5</v>
      </c>
      <c r="K26" s="11">
        <f t="shared" si="1"/>
        <v>0.16666666666666669</v>
      </c>
      <c r="L26" s="11">
        <f t="shared" si="2"/>
        <v>4.833333333333333</v>
      </c>
    </row>
    <row r="27" spans="1:12" s="8" customFormat="1" x14ac:dyDescent="0.2">
      <c r="A27" s="4" t="s">
        <v>216</v>
      </c>
      <c r="B27" s="9" t="s">
        <v>194</v>
      </c>
      <c r="C27" s="5" t="s">
        <v>223</v>
      </c>
      <c r="D27" s="10">
        <v>5</v>
      </c>
      <c r="E27" s="10">
        <v>5</v>
      </c>
      <c r="F27" s="10">
        <v>5</v>
      </c>
      <c r="G27" s="10">
        <v>5</v>
      </c>
      <c r="H27" s="10">
        <v>4</v>
      </c>
      <c r="I27" s="10">
        <v>5</v>
      </c>
      <c r="J27" s="8">
        <f t="shared" si="0"/>
        <v>5</v>
      </c>
      <c r="K27" s="11">
        <f t="shared" si="1"/>
        <v>0.16666666666666669</v>
      </c>
      <c r="L27" s="11">
        <f t="shared" si="2"/>
        <v>4.833333333333333</v>
      </c>
    </row>
    <row r="28" spans="1:12" s="8" customFormat="1" x14ac:dyDescent="0.2">
      <c r="A28" s="4" t="s">
        <v>217</v>
      </c>
      <c r="B28" s="9" t="s">
        <v>194</v>
      </c>
      <c r="C28" s="5" t="s">
        <v>223</v>
      </c>
      <c r="D28" s="10">
        <v>5</v>
      </c>
      <c r="E28" s="10">
        <v>5</v>
      </c>
      <c r="F28" s="10">
        <v>5</v>
      </c>
      <c r="G28" s="10">
        <v>5</v>
      </c>
      <c r="H28" s="10">
        <v>4</v>
      </c>
      <c r="I28" s="10">
        <v>5</v>
      </c>
      <c r="J28" s="8">
        <f t="shared" si="0"/>
        <v>5</v>
      </c>
      <c r="K28" s="11">
        <f t="shared" si="1"/>
        <v>0.16666666666666669</v>
      </c>
      <c r="L28" s="11">
        <f t="shared" si="2"/>
        <v>4.833333333333333</v>
      </c>
    </row>
    <row r="29" spans="1:12" s="8" customFormat="1" x14ac:dyDescent="0.2">
      <c r="A29" s="4" t="s">
        <v>218</v>
      </c>
      <c r="B29" s="9" t="s">
        <v>194</v>
      </c>
      <c r="C29" s="5" t="s">
        <v>223</v>
      </c>
      <c r="D29" s="10">
        <v>5</v>
      </c>
      <c r="E29" s="10">
        <v>5</v>
      </c>
      <c r="F29" s="10">
        <v>5</v>
      </c>
      <c r="G29" s="10">
        <v>5</v>
      </c>
      <c r="H29" s="10">
        <v>4</v>
      </c>
      <c r="I29" s="10">
        <v>5</v>
      </c>
      <c r="J29" s="8">
        <f t="shared" si="0"/>
        <v>5</v>
      </c>
      <c r="K29" s="11">
        <f t="shared" si="1"/>
        <v>0.16666666666666669</v>
      </c>
      <c r="L29" s="11">
        <f t="shared" si="2"/>
        <v>4.833333333333333</v>
      </c>
    </row>
    <row r="30" spans="1:12" s="8" customFormat="1" x14ac:dyDescent="0.2">
      <c r="A30" s="4" t="s">
        <v>219</v>
      </c>
      <c r="B30" s="9" t="s">
        <v>194</v>
      </c>
      <c r="C30" s="5" t="s">
        <v>223</v>
      </c>
      <c r="D30" s="10">
        <v>5</v>
      </c>
      <c r="E30" s="10">
        <v>5</v>
      </c>
      <c r="F30" s="10">
        <v>5</v>
      </c>
      <c r="G30" s="10">
        <v>5</v>
      </c>
      <c r="H30" s="10">
        <v>4</v>
      </c>
      <c r="I30" s="10">
        <v>5</v>
      </c>
      <c r="J30" s="8">
        <f t="shared" si="0"/>
        <v>5</v>
      </c>
      <c r="K30" s="11">
        <f t="shared" si="1"/>
        <v>0.16666666666666669</v>
      </c>
      <c r="L30" s="11">
        <f t="shared" si="2"/>
        <v>4.833333333333333</v>
      </c>
    </row>
    <row r="31" spans="1:12" s="8" customFormat="1" x14ac:dyDescent="0.2">
      <c r="A31" s="4" t="s">
        <v>220</v>
      </c>
      <c r="B31" s="9" t="s">
        <v>194</v>
      </c>
      <c r="C31" s="5" t="s">
        <v>223</v>
      </c>
      <c r="D31" s="10">
        <v>5</v>
      </c>
      <c r="E31" s="10">
        <v>4</v>
      </c>
      <c r="F31" s="10">
        <v>5</v>
      </c>
      <c r="G31" s="10">
        <v>4</v>
      </c>
      <c r="H31" s="10">
        <v>4</v>
      </c>
      <c r="I31" s="10">
        <v>5</v>
      </c>
      <c r="J31" s="8">
        <f t="shared" si="0"/>
        <v>4.5</v>
      </c>
      <c r="K31" s="11">
        <f t="shared" si="1"/>
        <v>0.3</v>
      </c>
      <c r="L31" s="11">
        <f t="shared" si="2"/>
        <v>4.5</v>
      </c>
    </row>
    <row r="32" spans="1:12" s="8" customFormat="1" x14ac:dyDescent="0.2">
      <c r="A32" s="2" t="s">
        <v>205</v>
      </c>
      <c r="B32" s="8" t="s">
        <v>192</v>
      </c>
      <c r="C32" s="5" t="s">
        <v>198</v>
      </c>
      <c r="D32" s="6">
        <v>4</v>
      </c>
      <c r="E32" s="6">
        <v>4</v>
      </c>
      <c r="F32" s="6">
        <v>3</v>
      </c>
      <c r="G32" s="6">
        <v>5</v>
      </c>
      <c r="H32" s="6">
        <v>4</v>
      </c>
      <c r="I32" s="6">
        <v>5</v>
      </c>
      <c r="J32" s="8">
        <f t="shared" si="0"/>
        <v>4</v>
      </c>
      <c r="K32" s="11">
        <f t="shared" si="1"/>
        <v>0.56666666666666576</v>
      </c>
      <c r="L32" s="11">
        <f t="shared" si="2"/>
        <v>4.166666666666667</v>
      </c>
    </row>
    <row r="33" spans="1:12" s="8" customFormat="1" x14ac:dyDescent="0.2">
      <c r="A33" s="2" t="s">
        <v>207</v>
      </c>
      <c r="B33" s="8" t="s">
        <v>192</v>
      </c>
      <c r="C33" s="5" t="s">
        <v>198</v>
      </c>
      <c r="D33" s="6">
        <v>3</v>
      </c>
      <c r="E33" s="6">
        <v>3</v>
      </c>
      <c r="F33" s="6">
        <v>2</v>
      </c>
      <c r="G33" s="6">
        <v>4</v>
      </c>
      <c r="H33" s="6">
        <v>4</v>
      </c>
      <c r="I33" s="6">
        <v>5</v>
      </c>
      <c r="J33" s="8">
        <f t="shared" si="0"/>
        <v>3.5</v>
      </c>
      <c r="K33" s="11">
        <f t="shared" si="1"/>
        <v>1.1000000000000001</v>
      </c>
      <c r="L33" s="11">
        <f t="shared" si="2"/>
        <v>3.5</v>
      </c>
    </row>
    <row r="34" spans="1:12" s="8" customFormat="1" x14ac:dyDescent="0.2">
      <c r="A34" s="2" t="s">
        <v>206</v>
      </c>
      <c r="B34" s="8" t="s">
        <v>192</v>
      </c>
      <c r="C34" s="5" t="s">
        <v>198</v>
      </c>
      <c r="D34" s="6">
        <v>2</v>
      </c>
      <c r="E34" s="6">
        <v>2</v>
      </c>
      <c r="F34" s="6">
        <v>3</v>
      </c>
      <c r="G34" s="6">
        <v>3</v>
      </c>
      <c r="H34" s="6">
        <v>2</v>
      </c>
      <c r="I34" s="6">
        <v>4</v>
      </c>
      <c r="J34" s="8">
        <f t="shared" si="0"/>
        <v>2.5</v>
      </c>
      <c r="K34" s="11">
        <f t="shared" si="1"/>
        <v>0.66666666666666718</v>
      </c>
      <c r="L34" s="11">
        <f t="shared" si="2"/>
        <v>2.6666666666666665</v>
      </c>
    </row>
    <row r="35" spans="1:12" s="8" customFormat="1" x14ac:dyDescent="0.2">
      <c r="A35" s="2" t="s">
        <v>205</v>
      </c>
      <c r="B35" s="9" t="s">
        <v>193</v>
      </c>
      <c r="C35" s="5" t="s">
        <v>198</v>
      </c>
      <c r="D35" s="10">
        <v>4</v>
      </c>
      <c r="E35" s="10">
        <v>4</v>
      </c>
      <c r="F35" s="10">
        <v>4</v>
      </c>
      <c r="G35" s="10">
        <v>4</v>
      </c>
      <c r="H35" s="10">
        <v>4</v>
      </c>
      <c r="I35" s="10">
        <v>5</v>
      </c>
      <c r="J35" s="8">
        <f t="shared" si="0"/>
        <v>4</v>
      </c>
      <c r="K35" s="11">
        <f t="shared" si="1"/>
        <v>0.16666666666666669</v>
      </c>
      <c r="L35" s="11">
        <f t="shared" si="2"/>
        <v>4.166666666666667</v>
      </c>
    </row>
    <row r="36" spans="1:12" s="8" customFormat="1" x14ac:dyDescent="0.2">
      <c r="A36" s="2" t="s">
        <v>207</v>
      </c>
      <c r="B36" s="9" t="s">
        <v>193</v>
      </c>
      <c r="C36" s="5" t="s">
        <v>198</v>
      </c>
      <c r="D36" s="10">
        <v>4</v>
      </c>
      <c r="E36" s="10">
        <v>4</v>
      </c>
      <c r="F36" s="10">
        <v>3</v>
      </c>
      <c r="G36" s="10">
        <v>5</v>
      </c>
      <c r="H36" s="10">
        <v>4</v>
      </c>
      <c r="I36" s="10">
        <v>5</v>
      </c>
      <c r="J36" s="8">
        <f t="shared" si="0"/>
        <v>4</v>
      </c>
      <c r="K36" s="11">
        <f t="shared" si="1"/>
        <v>0.56666666666666576</v>
      </c>
      <c r="L36" s="11">
        <f t="shared" si="2"/>
        <v>4.166666666666667</v>
      </c>
    </row>
    <row r="37" spans="1:12" s="8" customFormat="1" x14ac:dyDescent="0.2">
      <c r="A37" s="2" t="s">
        <v>206</v>
      </c>
      <c r="B37" s="8" t="s">
        <v>193</v>
      </c>
      <c r="C37" s="5" t="s">
        <v>198</v>
      </c>
      <c r="D37" s="10">
        <v>3</v>
      </c>
      <c r="E37" s="10">
        <v>4</v>
      </c>
      <c r="F37" s="10">
        <v>4</v>
      </c>
      <c r="G37" s="10">
        <v>4</v>
      </c>
      <c r="H37" s="10">
        <v>3</v>
      </c>
      <c r="I37" s="10">
        <v>5</v>
      </c>
      <c r="J37" s="8">
        <f t="shared" si="0"/>
        <v>4</v>
      </c>
      <c r="K37" s="11">
        <f t="shared" si="1"/>
        <v>0.56666666666666576</v>
      </c>
      <c r="L37" s="11">
        <f t="shared" si="2"/>
        <v>3.8333333333333335</v>
      </c>
    </row>
    <row r="38" spans="1:12" s="8" customFormat="1" x14ac:dyDescent="0.2">
      <c r="A38" s="2" t="s">
        <v>205</v>
      </c>
      <c r="B38" s="9" t="s">
        <v>194</v>
      </c>
      <c r="C38" s="5" t="s">
        <v>198</v>
      </c>
      <c r="D38" s="10">
        <v>5</v>
      </c>
      <c r="E38" s="10">
        <v>5</v>
      </c>
      <c r="F38" s="10">
        <v>4</v>
      </c>
      <c r="G38" s="10">
        <v>5</v>
      </c>
      <c r="H38" s="10">
        <v>4</v>
      </c>
      <c r="I38" s="10">
        <v>5</v>
      </c>
      <c r="J38" s="8">
        <f t="shared" si="0"/>
        <v>5</v>
      </c>
      <c r="K38" s="11">
        <f t="shared" si="1"/>
        <v>0.26666666666666855</v>
      </c>
      <c r="L38" s="11">
        <f t="shared" si="2"/>
        <v>4.666666666666667</v>
      </c>
    </row>
    <row r="39" spans="1:12" s="8" customFormat="1" x14ac:dyDescent="0.2">
      <c r="A39" s="2" t="s">
        <v>207</v>
      </c>
      <c r="B39" s="9" t="s">
        <v>194</v>
      </c>
      <c r="C39" s="5" t="s">
        <v>198</v>
      </c>
      <c r="D39" s="10">
        <v>5</v>
      </c>
      <c r="E39" s="10">
        <v>5</v>
      </c>
      <c r="F39" s="10">
        <v>4</v>
      </c>
      <c r="G39" s="10">
        <v>5</v>
      </c>
      <c r="H39" s="10">
        <v>4</v>
      </c>
      <c r="I39" s="10">
        <v>5</v>
      </c>
      <c r="J39" s="8">
        <f t="shared" si="0"/>
        <v>5</v>
      </c>
      <c r="K39" s="11">
        <f t="shared" si="1"/>
        <v>0.26666666666666855</v>
      </c>
      <c r="L39" s="11">
        <f t="shared" si="2"/>
        <v>4.666666666666667</v>
      </c>
    </row>
    <row r="40" spans="1:12" s="8" customFormat="1" x14ac:dyDescent="0.2">
      <c r="A40" s="2" t="s">
        <v>206</v>
      </c>
      <c r="B40" s="9" t="s">
        <v>194</v>
      </c>
      <c r="C40" s="5" t="s">
        <v>198</v>
      </c>
      <c r="D40" s="10">
        <v>5</v>
      </c>
      <c r="E40" s="10">
        <v>5</v>
      </c>
      <c r="F40" s="10">
        <v>4</v>
      </c>
      <c r="G40" s="10">
        <v>5</v>
      </c>
      <c r="H40" s="10">
        <v>4</v>
      </c>
      <c r="I40" s="10">
        <v>4</v>
      </c>
      <c r="J40" s="8">
        <f t="shared" si="0"/>
        <v>4.5</v>
      </c>
      <c r="K40" s="11">
        <f t="shared" si="1"/>
        <v>0.3</v>
      </c>
      <c r="L40" s="11">
        <f t="shared" si="2"/>
        <v>4.5</v>
      </c>
    </row>
    <row r="41" spans="1:12" s="8" customFormat="1" x14ac:dyDescent="0.2">
      <c r="A41" s="2" t="s">
        <v>208</v>
      </c>
      <c r="B41" s="8" t="s">
        <v>192</v>
      </c>
      <c r="C41" s="5" t="s">
        <v>221</v>
      </c>
      <c r="D41" s="6">
        <v>2</v>
      </c>
      <c r="E41" s="6">
        <v>4</v>
      </c>
      <c r="F41" s="6">
        <v>2</v>
      </c>
      <c r="G41" s="6">
        <v>4</v>
      </c>
      <c r="H41" s="6">
        <v>3</v>
      </c>
      <c r="I41" s="6">
        <v>5</v>
      </c>
      <c r="J41" s="8">
        <f t="shared" si="0"/>
        <v>3.5</v>
      </c>
      <c r="K41" s="11">
        <f t="shared" si="1"/>
        <v>1.4666666666666657</v>
      </c>
      <c r="L41" s="11">
        <f t="shared" si="2"/>
        <v>3.3333333333333335</v>
      </c>
    </row>
    <row r="42" spans="1:12" s="8" customFormat="1" x14ac:dyDescent="0.2">
      <c r="A42" s="4" t="s">
        <v>209</v>
      </c>
      <c r="B42" s="8" t="s">
        <v>192</v>
      </c>
      <c r="C42" s="5" t="s">
        <v>221</v>
      </c>
      <c r="D42" s="6">
        <v>4</v>
      </c>
      <c r="E42" s="6">
        <v>4</v>
      </c>
      <c r="F42" s="6">
        <v>4</v>
      </c>
      <c r="G42" s="6">
        <v>4</v>
      </c>
      <c r="H42" s="6">
        <v>4</v>
      </c>
      <c r="I42" s="6">
        <v>5</v>
      </c>
      <c r="J42" s="8">
        <f t="shared" si="0"/>
        <v>4</v>
      </c>
      <c r="K42" s="11">
        <f t="shared" si="1"/>
        <v>0.16666666666666669</v>
      </c>
      <c r="L42" s="11">
        <f t="shared" si="2"/>
        <v>4.166666666666667</v>
      </c>
    </row>
    <row r="43" spans="1:12" s="8" customFormat="1" x14ac:dyDescent="0.2">
      <c r="A43" s="4" t="s">
        <v>210</v>
      </c>
      <c r="B43" s="8" t="s">
        <v>192</v>
      </c>
      <c r="C43" s="5" t="s">
        <v>221</v>
      </c>
      <c r="D43" s="6">
        <v>4</v>
      </c>
      <c r="E43" s="6">
        <v>5</v>
      </c>
      <c r="F43" s="6">
        <v>4</v>
      </c>
      <c r="G43" s="6">
        <v>5</v>
      </c>
      <c r="H43" s="6">
        <v>5</v>
      </c>
      <c r="I43" s="6">
        <v>5</v>
      </c>
      <c r="J43" s="8">
        <f t="shared" si="0"/>
        <v>5</v>
      </c>
      <c r="K43" s="11">
        <f t="shared" si="1"/>
        <v>0.26666666666666855</v>
      </c>
      <c r="L43" s="11">
        <f t="shared" si="2"/>
        <v>4.666666666666667</v>
      </c>
    </row>
    <row r="44" spans="1:12" s="8" customFormat="1" x14ac:dyDescent="0.2">
      <c r="A44" s="2" t="s">
        <v>208</v>
      </c>
      <c r="B44" s="9" t="s">
        <v>193</v>
      </c>
      <c r="C44" s="5" t="s">
        <v>221</v>
      </c>
      <c r="D44" s="10">
        <v>4</v>
      </c>
      <c r="E44" s="10">
        <v>4</v>
      </c>
      <c r="F44" s="10">
        <v>4</v>
      </c>
      <c r="G44" s="10">
        <v>4</v>
      </c>
      <c r="H44" s="10">
        <v>4</v>
      </c>
      <c r="I44" s="10">
        <v>5</v>
      </c>
      <c r="J44" s="8">
        <f t="shared" si="0"/>
        <v>4</v>
      </c>
      <c r="K44" s="11">
        <f t="shared" si="1"/>
        <v>0.16666666666666669</v>
      </c>
      <c r="L44" s="11">
        <f t="shared" si="2"/>
        <v>4.166666666666667</v>
      </c>
    </row>
    <row r="45" spans="1:12" s="8" customFormat="1" x14ac:dyDescent="0.2">
      <c r="A45" s="4" t="s">
        <v>209</v>
      </c>
      <c r="B45" s="9" t="s">
        <v>193</v>
      </c>
      <c r="C45" s="5" t="s">
        <v>221</v>
      </c>
      <c r="D45" s="10">
        <v>3</v>
      </c>
      <c r="E45" s="10">
        <v>4</v>
      </c>
      <c r="F45" s="10">
        <v>4</v>
      </c>
      <c r="G45" s="10">
        <v>4</v>
      </c>
      <c r="H45" s="10">
        <v>4</v>
      </c>
      <c r="I45" s="10">
        <v>4</v>
      </c>
      <c r="J45" s="8">
        <f t="shared" si="0"/>
        <v>4</v>
      </c>
      <c r="K45" s="11">
        <f t="shared" si="1"/>
        <v>0.1666666666666666</v>
      </c>
      <c r="L45" s="11">
        <f t="shared" si="2"/>
        <v>3.8333333333333335</v>
      </c>
    </row>
    <row r="46" spans="1:12" s="8" customFormat="1" x14ac:dyDescent="0.2">
      <c r="A46" s="4" t="s">
        <v>210</v>
      </c>
      <c r="B46" s="9" t="s">
        <v>193</v>
      </c>
      <c r="C46" s="5" t="s">
        <v>221</v>
      </c>
      <c r="D46" s="10">
        <v>4</v>
      </c>
      <c r="E46" s="10">
        <v>4</v>
      </c>
      <c r="F46" s="10">
        <v>4</v>
      </c>
      <c r="G46" s="10">
        <v>4</v>
      </c>
      <c r="H46" s="10">
        <v>4</v>
      </c>
      <c r="I46" s="10">
        <v>4</v>
      </c>
      <c r="J46" s="8">
        <f t="shared" si="0"/>
        <v>4</v>
      </c>
      <c r="K46" s="11">
        <f t="shared" si="1"/>
        <v>0</v>
      </c>
      <c r="L46" s="11">
        <f t="shared" si="2"/>
        <v>4</v>
      </c>
    </row>
    <row r="47" spans="1:12" s="8" customFormat="1" x14ac:dyDescent="0.2">
      <c r="A47" s="2" t="s">
        <v>208</v>
      </c>
      <c r="B47" s="9" t="s">
        <v>194</v>
      </c>
      <c r="C47" s="5" t="s">
        <v>221</v>
      </c>
      <c r="D47" s="10">
        <v>4</v>
      </c>
      <c r="E47" s="10">
        <v>5</v>
      </c>
      <c r="F47" s="10">
        <v>4</v>
      </c>
      <c r="G47" s="10">
        <v>5</v>
      </c>
      <c r="H47" s="10">
        <v>4</v>
      </c>
      <c r="I47" s="10">
        <v>5</v>
      </c>
      <c r="J47" s="8">
        <f t="shared" si="0"/>
        <v>4.5</v>
      </c>
      <c r="K47" s="11">
        <f t="shared" si="1"/>
        <v>0.3</v>
      </c>
      <c r="L47" s="11">
        <f t="shared" si="2"/>
        <v>4.5</v>
      </c>
    </row>
    <row r="48" spans="1:12" s="8" customFormat="1" x14ac:dyDescent="0.2">
      <c r="A48" s="4" t="s">
        <v>209</v>
      </c>
      <c r="B48" s="9" t="s">
        <v>194</v>
      </c>
      <c r="C48" s="5" t="s">
        <v>221</v>
      </c>
      <c r="D48" s="10">
        <v>4</v>
      </c>
      <c r="E48" s="10">
        <v>5</v>
      </c>
      <c r="F48" s="10">
        <v>4</v>
      </c>
      <c r="G48" s="10">
        <v>5</v>
      </c>
      <c r="H48" s="10">
        <v>4</v>
      </c>
      <c r="I48" s="10">
        <v>5</v>
      </c>
      <c r="J48" s="8">
        <f t="shared" si="0"/>
        <v>4.5</v>
      </c>
      <c r="K48" s="11">
        <f t="shared" si="1"/>
        <v>0.3</v>
      </c>
      <c r="L48" s="11">
        <f t="shared" si="2"/>
        <v>4.5</v>
      </c>
    </row>
    <row r="49" spans="1:12" s="8" customFormat="1" x14ac:dyDescent="0.2">
      <c r="A49" s="4" t="s">
        <v>210</v>
      </c>
      <c r="B49" s="9" t="s">
        <v>194</v>
      </c>
      <c r="C49" s="5" t="s">
        <v>221</v>
      </c>
      <c r="D49" s="10">
        <v>3</v>
      </c>
      <c r="E49" s="10">
        <v>4</v>
      </c>
      <c r="F49" s="10">
        <v>3</v>
      </c>
      <c r="G49" s="10">
        <v>5</v>
      </c>
      <c r="H49" s="10">
        <v>3</v>
      </c>
      <c r="I49" s="10">
        <v>4</v>
      </c>
      <c r="J49" s="8">
        <f t="shared" si="0"/>
        <v>3.5</v>
      </c>
      <c r="K49" s="11">
        <f t="shared" si="1"/>
        <v>0.66666666666666574</v>
      </c>
      <c r="L49" s="11">
        <f t="shared" si="2"/>
        <v>3.6666666666666665</v>
      </c>
    </row>
    <row r="53" spans="1:12" ht="38.25" x14ac:dyDescent="0.2">
      <c r="C53" s="12" t="s">
        <v>232</v>
      </c>
    </row>
    <row r="54" spans="1:12" ht="63.75" x14ac:dyDescent="0.2">
      <c r="C54" s="13" t="s">
        <v>227</v>
      </c>
      <c r="D54" s="13" t="s">
        <v>233</v>
      </c>
      <c r="E54" s="13" t="s">
        <v>228</v>
      </c>
      <c r="F54" s="13" t="s">
        <v>229</v>
      </c>
      <c r="G54" s="13" t="s">
        <v>230</v>
      </c>
      <c r="H54" s="13" t="s">
        <v>231</v>
      </c>
      <c r="I54" s="5" t="s">
        <v>234</v>
      </c>
    </row>
    <row r="55" spans="1:12" x14ac:dyDescent="0.2">
      <c r="C55" s="5" t="s">
        <v>222</v>
      </c>
      <c r="D55" s="5">
        <f>COUNTIF(D2:D13,5)</f>
        <v>3</v>
      </c>
      <c r="E55" s="5">
        <f>COUNTIF(E2:E13,5)</f>
        <v>5</v>
      </c>
      <c r="F55" s="5">
        <f t="shared" ref="F55:I55" si="3">COUNTIF(F2:F13,5)</f>
        <v>3</v>
      </c>
      <c r="G55" s="5">
        <f t="shared" si="3"/>
        <v>6</v>
      </c>
      <c r="H55" s="5">
        <f t="shared" si="3"/>
        <v>2</v>
      </c>
      <c r="I55" s="5">
        <f t="shared" si="3"/>
        <v>9</v>
      </c>
    </row>
    <row r="56" spans="1:12" x14ac:dyDescent="0.2">
      <c r="D56" s="5">
        <f>COUNTIF(D2:D13,4)</f>
        <v>6</v>
      </c>
      <c r="E56" s="5">
        <f>COUNTIF(E2:E13,4)</f>
        <v>2</v>
      </c>
      <c r="F56" s="5">
        <f t="shared" ref="F56:I56" si="4">COUNTIF(F2:F13,4)</f>
        <v>4</v>
      </c>
      <c r="G56" s="5">
        <f t="shared" si="4"/>
        <v>3</v>
      </c>
      <c r="H56" s="5">
        <f t="shared" si="4"/>
        <v>7</v>
      </c>
      <c r="I56" s="5">
        <f t="shared" si="4"/>
        <v>1</v>
      </c>
    </row>
    <row r="57" spans="1:12" x14ac:dyDescent="0.2">
      <c r="D57" s="5">
        <f>COUNTIF(D2:D13,3)</f>
        <v>1</v>
      </c>
      <c r="E57" s="5">
        <f>COUNTIF(E2:E13,3)</f>
        <v>5</v>
      </c>
      <c r="F57" s="5">
        <f t="shared" ref="F57:I57" si="5">COUNTIF(F2:F13,3)</f>
        <v>3</v>
      </c>
      <c r="G57" s="5">
        <f t="shared" si="5"/>
        <v>1</v>
      </c>
      <c r="H57" s="5">
        <f t="shared" si="5"/>
        <v>2</v>
      </c>
      <c r="I57" s="5">
        <f t="shared" si="5"/>
        <v>2</v>
      </c>
    </row>
    <row r="58" spans="1:12" x14ac:dyDescent="0.2">
      <c r="D58" s="5">
        <f>COUNTIF(D2:D13,2)</f>
        <v>2</v>
      </c>
      <c r="E58" s="5">
        <f>COUNTIF(E2:E13,2)</f>
        <v>0</v>
      </c>
      <c r="F58" s="5">
        <f t="shared" ref="F58:I58" si="6">COUNTIF(F2:F13,2)</f>
        <v>2</v>
      </c>
      <c r="G58" s="5">
        <f t="shared" si="6"/>
        <v>2</v>
      </c>
      <c r="H58" s="5">
        <f t="shared" si="6"/>
        <v>1</v>
      </c>
      <c r="I58" s="5">
        <f t="shared" si="6"/>
        <v>0</v>
      </c>
    </row>
    <row r="59" spans="1:12" x14ac:dyDescent="0.2">
      <c r="D59" s="5">
        <f>COUNTIF(D2:D13,1)</f>
        <v>0</v>
      </c>
      <c r="E59" s="5">
        <f>COUNTIF(E2:E13,1)</f>
        <v>0</v>
      </c>
      <c r="F59" s="5">
        <f t="shared" ref="F59:I59" si="7">COUNTIF(F2:F13,1)</f>
        <v>0</v>
      </c>
      <c r="G59" s="5">
        <f t="shared" si="7"/>
        <v>0</v>
      </c>
      <c r="H59" s="5">
        <f t="shared" si="7"/>
        <v>0</v>
      </c>
      <c r="I59" s="5">
        <f t="shared" si="7"/>
        <v>0</v>
      </c>
    </row>
    <row r="61" spans="1:12" x14ac:dyDescent="0.2">
      <c r="C61" s="5" t="s">
        <v>223</v>
      </c>
      <c r="D61" s="5">
        <f>COUNTIF(D14:D31,5)</f>
        <v>8</v>
      </c>
      <c r="E61" s="5">
        <f t="shared" ref="E61:I61" si="8">COUNTIF(E14:E31,5)</f>
        <v>9</v>
      </c>
      <c r="F61" s="5">
        <f t="shared" si="8"/>
        <v>13</v>
      </c>
      <c r="G61" s="5">
        <f t="shared" si="8"/>
        <v>10</v>
      </c>
      <c r="H61" s="5">
        <f t="shared" si="8"/>
        <v>5</v>
      </c>
      <c r="I61" s="5">
        <f t="shared" si="8"/>
        <v>15</v>
      </c>
    </row>
    <row r="62" spans="1:12" x14ac:dyDescent="0.2">
      <c r="D62" s="5">
        <f>COUNTIF(D14:D31,4)</f>
        <v>7</v>
      </c>
      <c r="E62" s="5">
        <f t="shared" ref="E62:I62" si="9">COUNTIF(E14:E31,4)</f>
        <v>7</v>
      </c>
      <c r="F62" s="5">
        <f t="shared" si="9"/>
        <v>1</v>
      </c>
      <c r="G62" s="5">
        <f t="shared" si="9"/>
        <v>7</v>
      </c>
      <c r="H62" s="5">
        <f t="shared" si="9"/>
        <v>11</v>
      </c>
      <c r="I62" s="5">
        <f t="shared" si="9"/>
        <v>3</v>
      </c>
    </row>
    <row r="63" spans="1:12" x14ac:dyDescent="0.2">
      <c r="D63" s="5">
        <f>COUNTIF(D14:D31,3)</f>
        <v>2</v>
      </c>
      <c r="E63" s="5">
        <f t="shared" ref="E63:I63" si="10">COUNTIF(E14:E31,3)</f>
        <v>1</v>
      </c>
      <c r="F63" s="5">
        <f t="shared" si="10"/>
        <v>4</v>
      </c>
      <c r="G63" s="5">
        <f t="shared" si="10"/>
        <v>0</v>
      </c>
      <c r="H63" s="5">
        <f t="shared" si="10"/>
        <v>2</v>
      </c>
      <c r="I63" s="5">
        <f t="shared" si="10"/>
        <v>0</v>
      </c>
    </row>
    <row r="64" spans="1:12" x14ac:dyDescent="0.2">
      <c r="D64" s="5">
        <f>COUNTIF(D14:D31,2)</f>
        <v>1</v>
      </c>
      <c r="E64" s="5">
        <f t="shared" ref="E64:I64" si="11">COUNTIF(E14:E31,2)</f>
        <v>1</v>
      </c>
      <c r="F64" s="5">
        <f t="shared" si="11"/>
        <v>0</v>
      </c>
      <c r="G64" s="5">
        <f t="shared" si="11"/>
        <v>1</v>
      </c>
      <c r="H64" s="5">
        <f t="shared" si="11"/>
        <v>0</v>
      </c>
      <c r="I64" s="5">
        <f t="shared" si="11"/>
        <v>0</v>
      </c>
    </row>
    <row r="65" spans="3:9" x14ac:dyDescent="0.2">
      <c r="D65" s="5">
        <f>COUNTIF(D14:D31,1)</f>
        <v>0</v>
      </c>
      <c r="E65" s="5">
        <f t="shared" ref="E65:I65" si="12">COUNTIF(E14:E31,1)</f>
        <v>0</v>
      </c>
      <c r="F65" s="5">
        <f t="shared" si="12"/>
        <v>0</v>
      </c>
      <c r="G65" s="5">
        <f t="shared" si="12"/>
        <v>0</v>
      </c>
      <c r="H65" s="5">
        <f t="shared" si="12"/>
        <v>0</v>
      </c>
      <c r="I65" s="5">
        <f t="shared" si="12"/>
        <v>0</v>
      </c>
    </row>
    <row r="67" spans="3:9" x14ac:dyDescent="0.2">
      <c r="C67" s="5" t="s">
        <v>198</v>
      </c>
      <c r="D67" s="5">
        <f>COUNTIF(D32:D40,5)</f>
        <v>3</v>
      </c>
      <c r="E67" s="5">
        <f t="shared" ref="E67:I67" si="13">COUNTIF(E32:E40,5)</f>
        <v>3</v>
      </c>
      <c r="F67" s="5">
        <f t="shared" si="13"/>
        <v>0</v>
      </c>
      <c r="G67" s="5">
        <f t="shared" si="13"/>
        <v>5</v>
      </c>
      <c r="H67" s="5">
        <f t="shared" si="13"/>
        <v>0</v>
      </c>
      <c r="I67" s="5">
        <f t="shared" si="13"/>
        <v>7</v>
      </c>
    </row>
    <row r="68" spans="3:9" x14ac:dyDescent="0.2">
      <c r="D68" s="5">
        <f>COUNTIF(D32:D40,4)</f>
        <v>3</v>
      </c>
      <c r="E68" s="5">
        <f t="shared" ref="E68:I68" si="14">COUNTIF(E32:E40,4)</f>
        <v>4</v>
      </c>
      <c r="F68" s="5">
        <f t="shared" si="14"/>
        <v>5</v>
      </c>
      <c r="G68" s="5">
        <f t="shared" si="14"/>
        <v>3</v>
      </c>
      <c r="H68" s="5">
        <f t="shared" si="14"/>
        <v>7</v>
      </c>
      <c r="I68" s="5">
        <f t="shared" si="14"/>
        <v>2</v>
      </c>
    </row>
    <row r="69" spans="3:9" x14ac:dyDescent="0.2">
      <c r="D69" s="5">
        <f>COUNTIF(D32:D40,3)</f>
        <v>2</v>
      </c>
      <c r="E69" s="5">
        <f t="shared" ref="E69:I69" si="15">COUNTIF(E32:E40,3)</f>
        <v>1</v>
      </c>
      <c r="F69" s="5">
        <f t="shared" si="15"/>
        <v>3</v>
      </c>
      <c r="G69" s="5">
        <f t="shared" si="15"/>
        <v>1</v>
      </c>
      <c r="H69" s="5">
        <f t="shared" si="15"/>
        <v>1</v>
      </c>
      <c r="I69" s="5">
        <f t="shared" si="15"/>
        <v>0</v>
      </c>
    </row>
    <row r="70" spans="3:9" x14ac:dyDescent="0.2">
      <c r="D70" s="5">
        <f>COUNTIF(D32:D40,2)</f>
        <v>1</v>
      </c>
      <c r="E70" s="5">
        <f t="shared" ref="E70:I70" si="16">COUNTIF(E32:E40,2)</f>
        <v>1</v>
      </c>
      <c r="F70" s="5">
        <f t="shared" si="16"/>
        <v>1</v>
      </c>
      <c r="G70" s="5">
        <f t="shared" si="16"/>
        <v>0</v>
      </c>
      <c r="H70" s="5">
        <f t="shared" si="16"/>
        <v>1</v>
      </c>
      <c r="I70" s="5">
        <f t="shared" si="16"/>
        <v>0</v>
      </c>
    </row>
    <row r="71" spans="3:9" x14ac:dyDescent="0.2">
      <c r="D71" s="5">
        <f>COUNTIF(D32:D40,1)</f>
        <v>0</v>
      </c>
      <c r="E71" s="5">
        <f t="shared" ref="E71:I71" si="17">COUNTIF(E32:E40,1)</f>
        <v>0</v>
      </c>
      <c r="F71" s="5">
        <f t="shared" si="17"/>
        <v>0</v>
      </c>
      <c r="G71" s="5">
        <f t="shared" si="17"/>
        <v>0</v>
      </c>
      <c r="H71" s="5">
        <f t="shared" si="17"/>
        <v>0</v>
      </c>
      <c r="I71" s="5">
        <f t="shared" si="17"/>
        <v>0</v>
      </c>
    </row>
    <row r="73" spans="3:9" x14ac:dyDescent="0.2">
      <c r="C73" s="5" t="s">
        <v>221</v>
      </c>
      <c r="D73" s="5">
        <f>COUNTIF(D41:D49,5)</f>
        <v>0</v>
      </c>
      <c r="E73" s="5">
        <f t="shared" ref="E73:I73" si="18">COUNTIF(E41:E49,5)</f>
        <v>3</v>
      </c>
      <c r="F73" s="5">
        <f t="shared" si="18"/>
        <v>0</v>
      </c>
      <c r="G73" s="5">
        <f t="shared" si="18"/>
        <v>4</v>
      </c>
      <c r="H73" s="5">
        <f t="shared" si="18"/>
        <v>1</v>
      </c>
      <c r="I73" s="5">
        <f t="shared" si="18"/>
        <v>6</v>
      </c>
    </row>
    <row r="74" spans="3:9" x14ac:dyDescent="0.2">
      <c r="D74" s="5">
        <f>COUNTIF(D41:D49,4)</f>
        <v>6</v>
      </c>
      <c r="E74" s="5">
        <f t="shared" ref="E74:I74" si="19">COUNTIF(E41:E49,4)</f>
        <v>6</v>
      </c>
      <c r="F74" s="5">
        <f t="shared" si="19"/>
        <v>7</v>
      </c>
      <c r="G74" s="5">
        <f t="shared" si="19"/>
        <v>5</v>
      </c>
      <c r="H74" s="5">
        <f t="shared" si="19"/>
        <v>6</v>
      </c>
      <c r="I74" s="5">
        <f t="shared" si="19"/>
        <v>3</v>
      </c>
    </row>
    <row r="75" spans="3:9" x14ac:dyDescent="0.2">
      <c r="D75" s="5">
        <f>COUNTIF(D41:D49,3)</f>
        <v>2</v>
      </c>
      <c r="E75" s="5">
        <f t="shared" ref="E75:I75" si="20">COUNTIF(E41:E49,3)</f>
        <v>0</v>
      </c>
      <c r="F75" s="5">
        <f t="shared" si="20"/>
        <v>1</v>
      </c>
      <c r="G75" s="5">
        <f t="shared" si="20"/>
        <v>0</v>
      </c>
      <c r="H75" s="5">
        <f t="shared" si="20"/>
        <v>2</v>
      </c>
      <c r="I75" s="5">
        <f t="shared" si="20"/>
        <v>0</v>
      </c>
    </row>
    <row r="76" spans="3:9" x14ac:dyDescent="0.2">
      <c r="D76" s="5">
        <f>COUNTIF(D41:D49,2)</f>
        <v>1</v>
      </c>
      <c r="E76" s="5">
        <f t="shared" ref="E76:I76" si="21">COUNTIF(E41:E49,2)</f>
        <v>0</v>
      </c>
      <c r="F76" s="5">
        <f t="shared" si="21"/>
        <v>1</v>
      </c>
      <c r="G76" s="5">
        <f t="shared" si="21"/>
        <v>0</v>
      </c>
      <c r="H76" s="5">
        <f t="shared" si="21"/>
        <v>0</v>
      </c>
      <c r="I76" s="5">
        <f t="shared" si="21"/>
        <v>0</v>
      </c>
    </row>
    <row r="77" spans="3:9" x14ac:dyDescent="0.2">
      <c r="D77" s="5">
        <f t="shared" ref="D77:I77" si="22">COUNTIF(D41:D49,1)</f>
        <v>0</v>
      </c>
      <c r="E77" s="5">
        <f t="shared" si="22"/>
        <v>0</v>
      </c>
      <c r="F77" s="5">
        <f t="shared" si="22"/>
        <v>0</v>
      </c>
      <c r="G77" s="5">
        <f t="shared" si="22"/>
        <v>0</v>
      </c>
      <c r="H77" s="5">
        <f t="shared" si="22"/>
        <v>0</v>
      </c>
      <c r="I77" s="5">
        <f t="shared" si="22"/>
        <v>0</v>
      </c>
    </row>
  </sheetData>
  <sortState xmlns:xlrd2="http://schemas.microsoft.com/office/spreadsheetml/2017/richdata2" ref="B2:L49">
    <sortCondition ref="C2:C49"/>
  </sortState>
  <hyperlinks>
    <hyperlink ref="D1" r:id="rId1" display="Video Narrative: Exploring Strength by linking it to its parent concept Energy [The introduction text in the video narrative gives a clear idea of the aim of the narrative.]" xr:uid="{00000000-0004-0000-0600-000000000000}"/>
    <hyperlink ref="E1" r:id="rId2" display="Video Narrative: Exploring Strength by linking it to its parent concept Energy [All video segments clearly link to the health related quality of life areas mentioned in the introduction.]" xr:uid="{00000000-0004-0000-0600-000001000000}"/>
    <hyperlink ref="F1" r:id="rId3" display="Video Narrative: Exploring Strength by linking it to its parent concept Energy [The descriptions which introduce each video segment provide a useful summary.]" xr:uid="{00000000-0004-0000-0600-000002000000}"/>
    <hyperlink ref="G1" r:id="rId4" display="Video Narrative: Exploring Strength by linking it to its parent concept Energy [All video segments provide relevant content for health related quality of life areas.]" xr:uid="{00000000-0004-0000-0600-000003000000}"/>
    <hyperlink ref="H1" r:id="rId5" display="Video Narrative: Exploring Strength by linking it to its parent concept Energy [The concluding text at the end of the video narrative provides appropriate summary.]" xr:uid="{00000000-0004-0000-0600-000004000000}"/>
    <hyperlink ref="I1" r:id="rId6" display="Video Narrative: Exploring Strength by linking it to its parent concept Energy [This video narrative is useful for raising awareness of quality of life needs of patients living with chronic respiratory illnesses.]" xr:uid="{00000000-0004-0000-0600-000005000000}"/>
    <hyperlink ref="A32" r:id="rId7" display="Video Narrative: Exploring Strength by linking it to its parent concept Energy [The introduction text in the video narrative gives a clear idea of the aim of the narrative.]" xr:uid="{00000000-0004-0000-0600-000006000000}"/>
    <hyperlink ref="A34" r:id="rId8" display="Video Narrative: Exploring Sleep by linking it to its parent concept Rest [This video narrative is useful for raising awareness of quality of life needs of patients living with chronic respiratory illnesses.]" xr:uid="{00000000-0004-0000-0600-000007000000}"/>
    <hyperlink ref="A33" r:id="rId9" display="Video Narrative: Exploring Exercise by linking it to its parent concept Rehabilitation  [This video narrative is useful for raising awareness of quality of life needs of patients living with chronic respiratory illnesses.]" xr:uid="{00000000-0004-0000-0600-000008000000}"/>
    <hyperlink ref="A41" r:id="rId10" display="Video Narrative: Exploring Rehabilitation by linking it to its specific concept Exercise [The introduction text in the video narrative gives a clear idea of the aim of the narrative.]" xr:uid="{00000000-0004-0000-0600-000009000000}"/>
    <hyperlink ref="A42" r:id="rId11" display="Video Narrative: Exploring Rest by linking it to its specific concept Sleep [The introduction text in the video narrative gives a clear idea of the aim of the narrative.]" xr:uid="{00000000-0004-0000-0600-00000A000000}"/>
    <hyperlink ref="A43" r:id="rId12" display="Video Narrative: Exploring Energy by linking it to its specific concept Strength [This video narrative is useful for raising awareness of quality of life needs of patients living with chronic respiratory illnesses.]" xr:uid="{00000000-0004-0000-0600-00000B000000}"/>
    <hyperlink ref="A2" r:id="rId13" display="Video Narrative: Linking Personal Values and Beliefs to Psychological Health [The introduction text in the video narrative gives a clear idea of the aim of the narrative.]" xr:uid="{00000000-0004-0000-0600-00000C000000}"/>
    <hyperlink ref="A3" r:id="rId14" display="Video Narrative: Linking Level Of Independence to Psychological Health [The introduction text in the video narrative gives a clear idea of the aim of the narrative.]" xr:uid="{00000000-0004-0000-0600-00000D000000}"/>
    <hyperlink ref="A4" r:id="rId15" display="Video Narrative: Linking Social Relationship to Psychological Health [The introduction text in the video narrative gives a clear idea of the aim of the narrative.]" xr:uid="{00000000-0004-0000-0600-00000E000000}"/>
    <hyperlink ref="A5" r:id="rId16" display="Video Narrative: Linking Level Of Independence to Social Relationship [The introduction text in the video narrative gives a clear idea of the aim of the narrative.]" xr:uid="{00000000-0004-0000-0600-00000F000000}"/>
    <hyperlink ref="A14" r:id="rId17" display="Video Narrative: become aware of Caregiver by linking it to similar concepts from the topic Social Relationship  [The introduction text in the video narrative gives a clear idea of the aim of the narrative.]" xr:uid="{00000000-0004-0000-0600-000010000000}"/>
    <hyperlink ref="A15" r:id="rId18" display="Video Narrative: become aware of the concept Fear by linking it to similar concepts from the topic Psychological Health  [The introduction text in the video narrative gives a clear idea of the aim of the narrative.]" xr:uid="{00000000-0004-0000-0600-000011000000}"/>
    <hyperlink ref="A16" r:id="rId19" display="Video Narrative: become aware of the concept Shortness Of  Breath by linking it to similar concepts from the topic Physical Health  [The introduction text in the video narrative gives a clear idea of the aim of the narrative.]" xr:uid="{00000000-0004-0000-0600-000012000000}"/>
    <hyperlink ref="A17" r:id="rId20" display="Video Narrative: become aware of the concept Exercise by linking it to similar concepts from the topic Environment [The introduction text in the video narrative gives a clear idea of the aim of the narrative.]" xr:uid="{00000000-0004-0000-0600-000013000000}"/>
    <hyperlink ref="A18" r:id="rId21" display="Video Narrative: become aware of the concept Meditation by linking it to similar concepts from the topic Personal Values and Beliefs [The introduction text in the video narrative gives a clear idea of the aim of the narrative.]" xr:uid="{00000000-0004-0000-0600-000014000000}"/>
    <hyperlink ref="A19" r:id="rId22" display="Video Narrative: become aware of the concept Drug by linking it to similar concepts from the topic Physical Health [The introduction text in the video narrative gives a clear idea of the aim of the narrative.]" xr:uid="{00000000-0004-0000-0600-000015000000}"/>
    <hyperlink ref="A35" r:id="rId23" display="Video Narrative: Exploring Strength by linking it to its parent concept Energy [The introduction text in the video narrative gives a clear idea of the aim of the narrative.]" xr:uid="{00000000-0004-0000-0600-000016000000}"/>
    <hyperlink ref="A37" r:id="rId24" display="Video Narrative: Exploring Sleep by linking it to its parent concept Rest [This video narrative is useful for raising awareness of quality of life needs of patients living with chronic respiratory illnesses.]" xr:uid="{00000000-0004-0000-0600-000017000000}"/>
    <hyperlink ref="A36" r:id="rId25" display="Video Narrative: Exploring Exercise by linking it to its parent concept Rehabilitation  [This video narrative is useful for raising awareness of quality of life needs of patients living with chronic respiratory illnesses.]" xr:uid="{00000000-0004-0000-0600-000018000000}"/>
    <hyperlink ref="A44" r:id="rId26" display="Video Narrative: Exploring Rehabilitation by linking it to its specific concept Exercise [The introduction text in the video narrative gives a clear idea of the aim of the narrative.]" xr:uid="{00000000-0004-0000-0600-000019000000}"/>
    <hyperlink ref="A45" r:id="rId27" display="Video Narrative: Exploring Rest by linking it to its specific concept Sleep [The introduction text in the video narrative gives a clear idea of the aim of the narrative.]" xr:uid="{00000000-0004-0000-0600-00001A000000}"/>
    <hyperlink ref="A46" r:id="rId28" display="Video Narrative: Exploring Energy by linking it to its specific concept Strength [This video narrative is useful for raising awareness of quality of life needs of patients living with chronic respiratory illnesses.]" xr:uid="{00000000-0004-0000-0600-00001B000000}"/>
    <hyperlink ref="A6" r:id="rId29" display="Video Narrative: Linking Personal Values and Beliefs to Psychological Health [The introduction text in the video narrative gives a clear idea of the aim of the narrative.]" xr:uid="{00000000-0004-0000-0600-00001C000000}"/>
    <hyperlink ref="A7" r:id="rId30" display="Video Narrative: Linking Level Of Independence to Psychological Health [The introduction text in the video narrative gives a clear idea of the aim of the narrative.]" xr:uid="{00000000-0004-0000-0600-00001D000000}"/>
    <hyperlink ref="A8" r:id="rId31" display="Video Narrative: Linking Social Relationship to Psychological Health [The introduction text in the video narrative gives a clear idea of the aim of the narrative.]" xr:uid="{00000000-0004-0000-0600-00001E000000}"/>
    <hyperlink ref="A9" r:id="rId32" display="Video Narrative: Linking Level Of Independence to Social Relationship [The introduction text in the video narrative gives a clear idea of the aim of the narrative.]" xr:uid="{00000000-0004-0000-0600-00001F000000}"/>
    <hyperlink ref="A20" r:id="rId33" display="Video Narrative: become aware of Caregiver by linking it to similar concepts from the topic Social Relationship  [The introduction text in the video narrative gives a clear idea of the aim of the narrative.]" xr:uid="{00000000-0004-0000-0600-000020000000}"/>
    <hyperlink ref="A21" r:id="rId34" display="Video Narrative: become aware of the concept Fear by linking it to similar concepts from the topic Psychological Health  [The introduction text in the video narrative gives a clear idea of the aim of the narrative.]" xr:uid="{00000000-0004-0000-0600-000021000000}"/>
    <hyperlink ref="A22" r:id="rId35" display="Video Narrative: become aware of the concept Shortness Of  Breath by linking it to similar concepts from the topic Physical Health  [The introduction text in the video narrative gives a clear idea of the aim of the narrative.]" xr:uid="{00000000-0004-0000-0600-000022000000}"/>
    <hyperlink ref="A23" r:id="rId36" display="Video Narrative: become aware of the concept Exercise by linking it to similar concepts from the topic Environment [The introduction text in the video narrative gives a clear idea of the aim of the narrative.]" xr:uid="{00000000-0004-0000-0600-000023000000}"/>
    <hyperlink ref="A24" r:id="rId37" display="Video Narrative: become aware of the concept Meditation by linking it to similar concepts from the topic Personal Values and Beliefs [The introduction text in the video narrative gives a clear idea of the aim of the narrative.]" xr:uid="{00000000-0004-0000-0600-000024000000}"/>
    <hyperlink ref="A25" r:id="rId38" display="Video Narrative: become aware of the concept Drug by linking it to similar concepts from the topic Physical Health [The introduction text in the video narrative gives a clear idea of the aim of the narrative.]" xr:uid="{00000000-0004-0000-0600-000025000000}"/>
    <hyperlink ref="A38" r:id="rId39" display="Video Narrative: Exploring Strength by linking it to its parent concept Energy [The introduction text in the video narrative gives a clear idea of the aim of the narrative.]" xr:uid="{00000000-0004-0000-0600-000026000000}"/>
    <hyperlink ref="A40" r:id="rId40" display="Video Narrative: Exploring Sleep by linking it to its parent concept Rest [This video narrative is useful for raising awareness of quality of life needs of patients living with chronic respiratory illnesses.]" xr:uid="{00000000-0004-0000-0600-000027000000}"/>
    <hyperlink ref="A39" r:id="rId41" display="Video Narrative: Exploring Exercise by linking it to its parent concept Rehabilitation  [This video narrative is useful for raising awareness of quality of life needs of patients living with chronic respiratory illnesses.]" xr:uid="{00000000-0004-0000-0600-000028000000}"/>
    <hyperlink ref="A47" r:id="rId42" display="Video Narrative: Exploring Rehabilitation by linking it to its specific concept Exercise [The introduction text in the video narrative gives a clear idea of the aim of the narrative.]" xr:uid="{00000000-0004-0000-0600-000029000000}"/>
    <hyperlink ref="A48" r:id="rId43" display="Video Narrative: Exploring Rest by linking it to its specific concept Sleep [The introduction text in the video narrative gives a clear idea of the aim of the narrative.]" xr:uid="{00000000-0004-0000-0600-00002A000000}"/>
    <hyperlink ref="A49" r:id="rId44" display="Video Narrative: Exploring Energy by linking it to its specific concept Strength [This video narrative is useful for raising awareness of quality of life needs of patients living with chronic respiratory illnesses.]" xr:uid="{00000000-0004-0000-0600-00002B000000}"/>
    <hyperlink ref="A10" r:id="rId45" display="Video Narrative: Linking Personal Values and Beliefs to Psychological Health [The introduction text in the video narrative gives a clear idea of the aim of the narrative.]" xr:uid="{00000000-0004-0000-0600-00002C000000}"/>
    <hyperlink ref="A11" r:id="rId46" display="Video Narrative: Linking Level Of Independence to Psychological Health [The introduction text in the video narrative gives a clear idea of the aim of the narrative.]" xr:uid="{00000000-0004-0000-0600-00002D000000}"/>
    <hyperlink ref="A12" r:id="rId47" display="Video Narrative: Linking Social Relationship to Psychological Health [The introduction text in the video narrative gives a clear idea of the aim of the narrative.]" xr:uid="{00000000-0004-0000-0600-00002E000000}"/>
    <hyperlink ref="A13" r:id="rId48" display="Video Narrative: Linking Level Of Independence to Social Relationship [The introduction text in the video narrative gives a clear idea of the aim of the narrative.]" xr:uid="{00000000-0004-0000-0600-00002F000000}"/>
    <hyperlink ref="A26" r:id="rId49" display="Video Narrative: become aware of Caregiver by linking it to similar concepts from the topic Social Relationship  [The introduction text in the video narrative gives a clear idea of the aim of the narrative.]" xr:uid="{00000000-0004-0000-0600-000030000000}"/>
    <hyperlink ref="A27" r:id="rId50" display="Video Narrative: become aware of the concept Fear by linking it to similar concepts from the topic Psychological Health  [The introduction text in the video narrative gives a clear idea of the aim of the narrative.]" xr:uid="{00000000-0004-0000-0600-000031000000}"/>
    <hyperlink ref="A28" r:id="rId51" display="Video Narrative: become aware of the concept Shortness Of  Breath by linking it to similar concepts from the topic Physical Health  [The introduction text in the video narrative gives a clear idea of the aim of the narrative.]" xr:uid="{00000000-0004-0000-0600-000032000000}"/>
    <hyperlink ref="A29" r:id="rId52" display="Video Narrative: become aware of the concept Exercise by linking it to similar concepts from the topic Environment [The introduction text in the video narrative gives a clear idea of the aim of the narrative.]" xr:uid="{00000000-0004-0000-0600-000033000000}"/>
    <hyperlink ref="A30" r:id="rId53" display="Video Narrative: become aware of the concept Meditation by linking it to similar concepts from the topic Personal Values and Beliefs [The introduction text in the video narrative gives a clear idea of the aim of the narrative.]" xr:uid="{00000000-0004-0000-0600-000034000000}"/>
    <hyperlink ref="A31" r:id="rId54" display="Video Narrative: become aware of the concept Drug by linking it to similar concepts from the topic Physical Health [The introduction text in the video narrative gives a clear idea of the aim of the narrative.]" xr:uid="{00000000-0004-0000-0600-000035000000}"/>
  </hyperlinks>
  <pageMargins left="0.7" right="0.7" top="0.75" bottom="0.75" header="0.3" footer="0.3"/>
  <pageSetup paperSize="9" orientation="portrait" r:id="rId55"/>
  <drawing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2"/>
  <sheetViews>
    <sheetView workbookViewId="0">
      <selection activeCell="D62" sqref="D62"/>
    </sheetView>
  </sheetViews>
  <sheetFormatPr defaultRowHeight="12.75" x14ac:dyDescent="0.2"/>
  <cols>
    <col min="3" max="3" width="21.42578125" bestFit="1" customWidth="1"/>
  </cols>
  <sheetData>
    <row r="1" spans="1:13" ht="191.25" x14ac:dyDescent="0.2">
      <c r="A1" t="s">
        <v>196</v>
      </c>
      <c r="B1" t="s">
        <v>195</v>
      </c>
      <c r="C1" s="5" t="s">
        <v>197</v>
      </c>
      <c r="D1" s="5" t="s">
        <v>199</v>
      </c>
      <c r="E1" s="5" t="s">
        <v>200</v>
      </c>
      <c r="F1" s="5" t="s">
        <v>201</v>
      </c>
      <c r="G1" s="5" t="s">
        <v>202</v>
      </c>
      <c r="H1" s="5" t="s">
        <v>203</v>
      </c>
      <c r="I1" s="5" t="s">
        <v>204</v>
      </c>
      <c r="J1" t="s">
        <v>224</v>
      </c>
      <c r="K1" t="s">
        <v>225</v>
      </c>
      <c r="L1" s="7" t="s">
        <v>226</v>
      </c>
    </row>
    <row r="2" spans="1:13" x14ac:dyDescent="0.2">
      <c r="A2" s="2" t="s">
        <v>205</v>
      </c>
      <c r="B2" s="8" t="s">
        <v>192</v>
      </c>
      <c r="C2" s="5" t="s">
        <v>222</v>
      </c>
      <c r="D2" s="6">
        <v>4</v>
      </c>
      <c r="E2" s="6">
        <v>3</v>
      </c>
      <c r="F2" s="6">
        <v>4</v>
      </c>
      <c r="G2" s="6">
        <v>4</v>
      </c>
      <c r="H2" s="6">
        <v>4</v>
      </c>
      <c r="I2" s="6">
        <v>5</v>
      </c>
      <c r="J2" s="8">
        <f t="shared" ref="J2:J49" si="0">MEDIAN(D2:I2)</f>
        <v>4</v>
      </c>
      <c r="K2" s="11">
        <f t="shared" ref="K2:K49" si="1">_xlfn.VAR.S(D2:I2)</f>
        <v>0.4</v>
      </c>
      <c r="L2" s="11">
        <f t="shared" ref="L2:L49" si="2">AVERAGE(D2:I2)</f>
        <v>4</v>
      </c>
      <c r="M2" s="8"/>
    </row>
    <row r="3" spans="1:13" x14ac:dyDescent="0.2">
      <c r="A3" s="2" t="s">
        <v>207</v>
      </c>
      <c r="B3" s="8" t="s">
        <v>192</v>
      </c>
      <c r="C3" s="5" t="s">
        <v>222</v>
      </c>
      <c r="D3" s="6">
        <v>2</v>
      </c>
      <c r="E3" s="6">
        <v>3</v>
      </c>
      <c r="F3" s="6">
        <v>3</v>
      </c>
      <c r="G3" s="6">
        <v>2</v>
      </c>
      <c r="H3" s="6">
        <v>2</v>
      </c>
      <c r="I3" s="6">
        <v>3</v>
      </c>
      <c r="J3" s="8">
        <f t="shared" si="0"/>
        <v>2.5</v>
      </c>
      <c r="K3" s="11">
        <f t="shared" si="1"/>
        <v>0.3</v>
      </c>
      <c r="L3" s="11">
        <f t="shared" si="2"/>
        <v>2.5</v>
      </c>
      <c r="M3" s="8"/>
    </row>
    <row r="4" spans="1:13" x14ac:dyDescent="0.2">
      <c r="A4" s="2" t="s">
        <v>206</v>
      </c>
      <c r="B4" s="8" t="s">
        <v>192</v>
      </c>
      <c r="C4" s="5" t="s">
        <v>222</v>
      </c>
      <c r="D4" s="6">
        <v>5</v>
      </c>
      <c r="E4" s="6">
        <v>5</v>
      </c>
      <c r="F4" s="6">
        <v>5</v>
      </c>
      <c r="G4" s="6">
        <v>5</v>
      </c>
      <c r="H4" s="6">
        <v>5</v>
      </c>
      <c r="I4" s="6">
        <v>5</v>
      </c>
      <c r="J4" s="8">
        <f t="shared" si="0"/>
        <v>5</v>
      </c>
      <c r="K4" s="11">
        <f t="shared" si="1"/>
        <v>0</v>
      </c>
      <c r="L4" s="11">
        <f t="shared" si="2"/>
        <v>5</v>
      </c>
      <c r="M4" s="8"/>
    </row>
    <row r="5" spans="1:13" x14ac:dyDescent="0.2">
      <c r="A5" s="2" t="s">
        <v>208</v>
      </c>
      <c r="B5" s="8" t="s">
        <v>192</v>
      </c>
      <c r="C5" s="5" t="s">
        <v>222</v>
      </c>
      <c r="D5" s="6">
        <v>4</v>
      </c>
      <c r="E5" s="6">
        <v>3</v>
      </c>
      <c r="F5" s="6">
        <v>3</v>
      </c>
      <c r="G5" s="6">
        <v>4</v>
      </c>
      <c r="H5" s="6">
        <v>4</v>
      </c>
      <c r="I5" s="6">
        <v>5</v>
      </c>
      <c r="J5" s="8">
        <f t="shared" si="0"/>
        <v>4</v>
      </c>
      <c r="K5" s="11">
        <f t="shared" si="1"/>
        <v>0.56666666666666576</v>
      </c>
      <c r="L5" s="11">
        <f t="shared" si="2"/>
        <v>3.8333333333333335</v>
      </c>
      <c r="M5" s="8"/>
    </row>
    <row r="6" spans="1:13" x14ac:dyDescent="0.2">
      <c r="A6" s="4" t="s">
        <v>209</v>
      </c>
      <c r="B6" s="9" t="s">
        <v>193</v>
      </c>
      <c r="C6" s="5" t="s">
        <v>222</v>
      </c>
      <c r="D6" s="10">
        <v>4</v>
      </c>
      <c r="E6" s="10">
        <v>3</v>
      </c>
      <c r="F6" s="10">
        <v>3</v>
      </c>
      <c r="G6" s="10">
        <v>2</v>
      </c>
      <c r="H6" s="10">
        <v>3</v>
      </c>
      <c r="I6" s="10">
        <v>3</v>
      </c>
      <c r="J6" s="8">
        <f t="shared" si="0"/>
        <v>3</v>
      </c>
      <c r="K6" s="11">
        <f t="shared" si="1"/>
        <v>0.4</v>
      </c>
      <c r="L6" s="11">
        <f t="shared" si="2"/>
        <v>3</v>
      </c>
      <c r="M6" s="8"/>
    </row>
    <row r="7" spans="1:13" x14ac:dyDescent="0.2">
      <c r="A7" s="4" t="s">
        <v>210</v>
      </c>
      <c r="B7" s="9" t="s">
        <v>193</v>
      </c>
      <c r="C7" s="5" t="s">
        <v>222</v>
      </c>
      <c r="D7" s="10">
        <v>2</v>
      </c>
      <c r="E7" s="10">
        <v>3</v>
      </c>
      <c r="F7" s="10">
        <v>2</v>
      </c>
      <c r="G7" s="10">
        <v>3</v>
      </c>
      <c r="H7" s="10">
        <v>3</v>
      </c>
      <c r="I7" s="10">
        <v>4</v>
      </c>
      <c r="J7" s="8">
        <f t="shared" si="0"/>
        <v>3</v>
      </c>
      <c r="K7" s="11">
        <f t="shared" si="1"/>
        <v>0.5666666666666671</v>
      </c>
      <c r="L7" s="11">
        <f t="shared" si="2"/>
        <v>2.8333333333333335</v>
      </c>
      <c r="M7" s="8"/>
    </row>
    <row r="8" spans="1:13" x14ac:dyDescent="0.2">
      <c r="A8" s="4" t="s">
        <v>211</v>
      </c>
      <c r="B8" s="9" t="s">
        <v>193</v>
      </c>
      <c r="C8" s="5" t="s">
        <v>222</v>
      </c>
      <c r="D8" s="10">
        <v>5</v>
      </c>
      <c r="E8" s="10">
        <v>4</v>
      </c>
      <c r="F8" s="10">
        <v>4</v>
      </c>
      <c r="G8" s="10">
        <v>5</v>
      </c>
      <c r="H8" s="10">
        <v>4</v>
      </c>
      <c r="I8" s="10">
        <v>5</v>
      </c>
      <c r="J8" s="8">
        <f t="shared" si="0"/>
        <v>4.5</v>
      </c>
      <c r="K8" s="11">
        <f t="shared" si="1"/>
        <v>0.3</v>
      </c>
      <c r="L8" s="11">
        <f t="shared" si="2"/>
        <v>4.5</v>
      </c>
      <c r="M8" s="8"/>
    </row>
    <row r="9" spans="1:13" x14ac:dyDescent="0.2">
      <c r="A9" s="2" t="s">
        <v>212</v>
      </c>
      <c r="B9" s="9" t="s">
        <v>193</v>
      </c>
      <c r="C9" s="5" t="s">
        <v>222</v>
      </c>
      <c r="D9" s="10">
        <v>3</v>
      </c>
      <c r="E9" s="10">
        <v>4</v>
      </c>
      <c r="F9" s="10">
        <v>2</v>
      </c>
      <c r="G9" s="10">
        <v>4</v>
      </c>
      <c r="H9" s="10">
        <v>4</v>
      </c>
      <c r="I9" s="10">
        <v>5</v>
      </c>
      <c r="J9" s="8">
        <f t="shared" si="0"/>
        <v>4</v>
      </c>
      <c r="K9" s="11">
        <f t="shared" si="1"/>
        <v>1.0666666666666658</v>
      </c>
      <c r="L9" s="11">
        <f t="shared" si="2"/>
        <v>3.6666666666666665</v>
      </c>
      <c r="M9" s="8"/>
    </row>
    <row r="10" spans="1:13" x14ac:dyDescent="0.2">
      <c r="A10" s="4" t="s">
        <v>213</v>
      </c>
      <c r="B10" s="9" t="s">
        <v>194</v>
      </c>
      <c r="C10" s="5" t="s">
        <v>222</v>
      </c>
      <c r="D10" s="10">
        <v>4</v>
      </c>
      <c r="E10" s="10">
        <v>5</v>
      </c>
      <c r="F10" s="10">
        <v>4</v>
      </c>
      <c r="G10" s="10">
        <v>5</v>
      </c>
      <c r="H10" s="10">
        <v>4</v>
      </c>
      <c r="I10" s="10">
        <v>5</v>
      </c>
      <c r="J10" s="8">
        <f t="shared" si="0"/>
        <v>4.5</v>
      </c>
      <c r="K10" s="11">
        <f t="shared" si="1"/>
        <v>0.3</v>
      </c>
      <c r="L10" s="11">
        <f t="shared" si="2"/>
        <v>4.5</v>
      </c>
      <c r="M10" s="8"/>
    </row>
    <row r="11" spans="1:13" x14ac:dyDescent="0.2">
      <c r="A11" s="4" t="s">
        <v>214</v>
      </c>
      <c r="B11" s="9" t="s">
        <v>194</v>
      </c>
      <c r="C11" s="5" t="s">
        <v>222</v>
      </c>
      <c r="D11" s="10">
        <v>4</v>
      </c>
      <c r="E11" s="10">
        <v>5</v>
      </c>
      <c r="F11" s="10">
        <v>4</v>
      </c>
      <c r="G11" s="10">
        <v>5</v>
      </c>
      <c r="H11" s="10">
        <v>4</v>
      </c>
      <c r="I11" s="10">
        <v>5</v>
      </c>
      <c r="J11" s="8">
        <f t="shared" si="0"/>
        <v>4.5</v>
      </c>
      <c r="K11" s="11">
        <f t="shared" si="1"/>
        <v>0.3</v>
      </c>
      <c r="L11" s="11">
        <f t="shared" si="2"/>
        <v>4.5</v>
      </c>
      <c r="M11" s="8"/>
    </row>
    <row r="12" spans="1:13" x14ac:dyDescent="0.2">
      <c r="A12" s="4" t="s">
        <v>215</v>
      </c>
      <c r="B12" s="9" t="s">
        <v>194</v>
      </c>
      <c r="C12" s="5" t="s">
        <v>222</v>
      </c>
      <c r="D12" s="10">
        <v>4</v>
      </c>
      <c r="E12" s="10">
        <v>5</v>
      </c>
      <c r="F12" s="10">
        <v>5</v>
      </c>
      <c r="G12" s="10">
        <v>5</v>
      </c>
      <c r="H12" s="10">
        <v>4</v>
      </c>
      <c r="I12" s="10">
        <v>5</v>
      </c>
      <c r="J12" s="8">
        <f t="shared" si="0"/>
        <v>5</v>
      </c>
      <c r="K12" s="11">
        <f t="shared" si="1"/>
        <v>0.26666666666666855</v>
      </c>
      <c r="L12" s="11">
        <f t="shared" si="2"/>
        <v>4.666666666666667</v>
      </c>
      <c r="M12" s="8"/>
    </row>
    <row r="13" spans="1:13" x14ac:dyDescent="0.2">
      <c r="A13" s="4" t="s">
        <v>216</v>
      </c>
      <c r="B13" s="9" t="s">
        <v>194</v>
      </c>
      <c r="C13" s="5" t="s">
        <v>222</v>
      </c>
      <c r="D13" s="10">
        <v>5</v>
      </c>
      <c r="E13" s="10">
        <v>5</v>
      </c>
      <c r="F13" s="10">
        <v>5</v>
      </c>
      <c r="G13" s="10">
        <v>5</v>
      </c>
      <c r="H13" s="10">
        <v>5</v>
      </c>
      <c r="I13" s="10">
        <v>5</v>
      </c>
      <c r="J13" s="8">
        <f t="shared" si="0"/>
        <v>5</v>
      </c>
      <c r="K13" s="11">
        <f t="shared" si="1"/>
        <v>0</v>
      </c>
      <c r="L13" s="11">
        <f t="shared" si="2"/>
        <v>5</v>
      </c>
      <c r="M13" s="8"/>
    </row>
    <row r="14" spans="1:13" x14ac:dyDescent="0.2">
      <c r="A14" s="4" t="s">
        <v>217</v>
      </c>
      <c r="B14" s="8" t="s">
        <v>192</v>
      </c>
      <c r="C14" s="5" t="s">
        <v>223</v>
      </c>
      <c r="D14" s="6">
        <v>2</v>
      </c>
      <c r="E14" s="6">
        <v>4</v>
      </c>
      <c r="F14" s="6">
        <v>3</v>
      </c>
      <c r="G14" s="6">
        <v>4</v>
      </c>
      <c r="H14" s="6">
        <v>4</v>
      </c>
      <c r="I14" s="6">
        <v>4</v>
      </c>
      <c r="J14" s="8">
        <f t="shared" si="0"/>
        <v>4</v>
      </c>
      <c r="K14" s="11">
        <f t="shared" si="1"/>
        <v>0.7</v>
      </c>
      <c r="L14" s="11">
        <f t="shared" si="2"/>
        <v>3.5</v>
      </c>
      <c r="M14" s="8"/>
    </row>
    <row r="15" spans="1:13" x14ac:dyDescent="0.2">
      <c r="A15" s="4" t="s">
        <v>218</v>
      </c>
      <c r="B15" s="8" t="s">
        <v>192</v>
      </c>
      <c r="C15" s="5" t="s">
        <v>223</v>
      </c>
      <c r="D15" s="6">
        <v>4</v>
      </c>
      <c r="E15" s="6">
        <v>4</v>
      </c>
      <c r="F15" s="6">
        <v>5</v>
      </c>
      <c r="G15" s="6">
        <v>5</v>
      </c>
      <c r="H15" s="6">
        <v>5</v>
      </c>
      <c r="I15" s="6">
        <v>5</v>
      </c>
      <c r="J15" s="8">
        <f t="shared" si="0"/>
        <v>5</v>
      </c>
      <c r="K15" s="11">
        <f t="shared" si="1"/>
        <v>0.26666666666666855</v>
      </c>
      <c r="L15" s="11">
        <f t="shared" si="2"/>
        <v>4.666666666666667</v>
      </c>
      <c r="M15" s="8"/>
    </row>
    <row r="16" spans="1:13" x14ac:dyDescent="0.2">
      <c r="A16" s="4" t="s">
        <v>219</v>
      </c>
      <c r="B16" s="8" t="s">
        <v>192</v>
      </c>
      <c r="C16" s="5" t="s">
        <v>223</v>
      </c>
      <c r="D16" s="6">
        <v>5</v>
      </c>
      <c r="E16" s="6">
        <v>5</v>
      </c>
      <c r="F16" s="6">
        <v>5</v>
      </c>
      <c r="G16" s="6">
        <v>5</v>
      </c>
      <c r="H16" s="6">
        <v>5</v>
      </c>
      <c r="I16" s="6">
        <v>5</v>
      </c>
      <c r="J16" s="8">
        <f t="shared" si="0"/>
        <v>5</v>
      </c>
      <c r="K16" s="11">
        <f t="shared" si="1"/>
        <v>0</v>
      </c>
      <c r="L16" s="11">
        <f t="shared" si="2"/>
        <v>5</v>
      </c>
      <c r="M16" s="8"/>
    </row>
    <row r="17" spans="1:13" x14ac:dyDescent="0.2">
      <c r="A17" s="4" t="s">
        <v>220</v>
      </c>
      <c r="B17" s="8" t="s">
        <v>192</v>
      </c>
      <c r="C17" s="5" t="s">
        <v>223</v>
      </c>
      <c r="D17" s="6">
        <v>5</v>
      </c>
      <c r="E17" s="6">
        <v>5</v>
      </c>
      <c r="F17" s="6">
        <v>5</v>
      </c>
      <c r="G17" s="6">
        <v>5</v>
      </c>
      <c r="H17" s="6">
        <v>5</v>
      </c>
      <c r="I17" s="6">
        <v>5</v>
      </c>
      <c r="J17" s="8">
        <f t="shared" si="0"/>
        <v>5</v>
      </c>
      <c r="K17" s="11">
        <f t="shared" si="1"/>
        <v>0</v>
      </c>
      <c r="L17" s="11">
        <f t="shared" si="2"/>
        <v>5</v>
      </c>
      <c r="M17" s="8"/>
    </row>
    <row r="18" spans="1:13" x14ac:dyDescent="0.2">
      <c r="A18" s="2" t="s">
        <v>205</v>
      </c>
      <c r="B18" s="8" t="s">
        <v>192</v>
      </c>
      <c r="C18" s="5" t="s">
        <v>223</v>
      </c>
      <c r="D18" s="6">
        <v>4</v>
      </c>
      <c r="E18" s="6">
        <v>2</v>
      </c>
      <c r="F18" s="6">
        <v>3</v>
      </c>
      <c r="G18" s="6">
        <v>2</v>
      </c>
      <c r="H18" s="6">
        <v>3</v>
      </c>
      <c r="I18" s="6">
        <v>4</v>
      </c>
      <c r="J18" s="8">
        <f t="shared" si="0"/>
        <v>3</v>
      </c>
      <c r="K18" s="11">
        <f t="shared" si="1"/>
        <v>0.8</v>
      </c>
      <c r="L18" s="11">
        <f t="shared" si="2"/>
        <v>3</v>
      </c>
      <c r="M18" s="8"/>
    </row>
    <row r="19" spans="1:13" x14ac:dyDescent="0.2">
      <c r="A19" s="2" t="s">
        <v>207</v>
      </c>
      <c r="B19" s="8" t="s">
        <v>192</v>
      </c>
      <c r="C19" s="5" t="s">
        <v>223</v>
      </c>
      <c r="D19" s="6">
        <v>4</v>
      </c>
      <c r="E19" s="6">
        <v>4</v>
      </c>
      <c r="F19" s="6">
        <v>5</v>
      </c>
      <c r="G19" s="6">
        <v>5</v>
      </c>
      <c r="H19" s="6">
        <v>5</v>
      </c>
      <c r="I19" s="6">
        <v>5</v>
      </c>
      <c r="J19" s="8">
        <f t="shared" si="0"/>
        <v>5</v>
      </c>
      <c r="K19" s="11">
        <f t="shared" si="1"/>
        <v>0.26666666666666855</v>
      </c>
      <c r="L19" s="11">
        <f t="shared" si="2"/>
        <v>4.666666666666667</v>
      </c>
      <c r="M19" s="8"/>
    </row>
    <row r="20" spans="1:13" x14ac:dyDescent="0.2">
      <c r="A20" s="2" t="s">
        <v>206</v>
      </c>
      <c r="B20" s="9" t="s">
        <v>193</v>
      </c>
      <c r="C20" s="5" t="s">
        <v>223</v>
      </c>
      <c r="D20" s="10">
        <v>4</v>
      </c>
      <c r="E20" s="10">
        <v>5</v>
      </c>
      <c r="F20" s="10">
        <v>5</v>
      </c>
      <c r="G20" s="10">
        <v>4</v>
      </c>
      <c r="H20" s="10">
        <v>4</v>
      </c>
      <c r="I20" s="10">
        <v>5</v>
      </c>
      <c r="J20" s="8">
        <f t="shared" si="0"/>
        <v>4.5</v>
      </c>
      <c r="K20" s="11">
        <f t="shared" si="1"/>
        <v>0.3</v>
      </c>
      <c r="L20" s="11">
        <f t="shared" si="2"/>
        <v>4.5</v>
      </c>
      <c r="M20" s="8"/>
    </row>
    <row r="21" spans="1:13" x14ac:dyDescent="0.2">
      <c r="A21" s="2" t="s">
        <v>208</v>
      </c>
      <c r="B21" s="9" t="s">
        <v>193</v>
      </c>
      <c r="C21" s="5" t="s">
        <v>223</v>
      </c>
      <c r="D21" s="10">
        <v>4</v>
      </c>
      <c r="E21" s="10">
        <v>4</v>
      </c>
      <c r="F21" s="10">
        <v>5</v>
      </c>
      <c r="G21" s="10">
        <v>5</v>
      </c>
      <c r="H21" s="10">
        <v>5</v>
      </c>
      <c r="I21" s="10">
        <v>5</v>
      </c>
      <c r="J21" s="8">
        <f t="shared" si="0"/>
        <v>5</v>
      </c>
      <c r="K21" s="11">
        <f t="shared" si="1"/>
        <v>0.26666666666666855</v>
      </c>
      <c r="L21" s="11">
        <f t="shared" si="2"/>
        <v>4.666666666666667</v>
      </c>
      <c r="M21" s="8"/>
    </row>
    <row r="22" spans="1:13" x14ac:dyDescent="0.2">
      <c r="A22" s="4" t="s">
        <v>209</v>
      </c>
      <c r="B22" s="9" t="s">
        <v>193</v>
      </c>
      <c r="C22" s="5" t="s">
        <v>223</v>
      </c>
      <c r="D22" s="10">
        <v>4</v>
      </c>
      <c r="E22" s="10">
        <v>5</v>
      </c>
      <c r="F22" s="10">
        <v>5</v>
      </c>
      <c r="G22" s="10">
        <v>4</v>
      </c>
      <c r="H22" s="10">
        <v>4</v>
      </c>
      <c r="I22" s="10">
        <v>5</v>
      </c>
      <c r="J22" s="8">
        <f t="shared" si="0"/>
        <v>4.5</v>
      </c>
      <c r="K22" s="11">
        <f t="shared" si="1"/>
        <v>0.3</v>
      </c>
      <c r="L22" s="11">
        <f t="shared" si="2"/>
        <v>4.5</v>
      </c>
      <c r="M22" s="8"/>
    </row>
    <row r="23" spans="1:13" x14ac:dyDescent="0.2">
      <c r="A23" s="4" t="s">
        <v>210</v>
      </c>
      <c r="B23" s="9" t="s">
        <v>193</v>
      </c>
      <c r="C23" s="5" t="s">
        <v>223</v>
      </c>
      <c r="D23" s="10">
        <v>3</v>
      </c>
      <c r="E23" s="10">
        <v>3</v>
      </c>
      <c r="F23" s="10">
        <v>3</v>
      </c>
      <c r="G23" s="10">
        <v>4</v>
      </c>
      <c r="H23" s="10">
        <v>4</v>
      </c>
      <c r="I23" s="10">
        <v>4</v>
      </c>
      <c r="J23" s="8">
        <f t="shared" si="0"/>
        <v>3.5</v>
      </c>
      <c r="K23" s="11">
        <f t="shared" si="1"/>
        <v>0.3</v>
      </c>
      <c r="L23" s="11">
        <f t="shared" si="2"/>
        <v>3.5</v>
      </c>
      <c r="M23" s="8"/>
    </row>
    <row r="24" spans="1:13" x14ac:dyDescent="0.2">
      <c r="A24" s="4" t="s">
        <v>211</v>
      </c>
      <c r="B24" s="9" t="s">
        <v>193</v>
      </c>
      <c r="C24" s="5" t="s">
        <v>223</v>
      </c>
      <c r="D24" s="10">
        <v>3</v>
      </c>
      <c r="E24" s="10">
        <v>4</v>
      </c>
      <c r="F24" s="10">
        <v>3</v>
      </c>
      <c r="G24" s="10">
        <v>4</v>
      </c>
      <c r="H24" s="10">
        <v>3</v>
      </c>
      <c r="I24" s="10">
        <v>5</v>
      </c>
      <c r="J24" s="8">
        <f t="shared" si="0"/>
        <v>3.5</v>
      </c>
      <c r="K24" s="11">
        <f t="shared" si="1"/>
        <v>0.66666666666666574</v>
      </c>
      <c r="L24" s="11">
        <f t="shared" si="2"/>
        <v>3.6666666666666665</v>
      </c>
      <c r="M24" s="8"/>
    </row>
    <row r="25" spans="1:13" x14ac:dyDescent="0.2">
      <c r="A25" s="2" t="s">
        <v>212</v>
      </c>
      <c r="B25" s="9" t="s">
        <v>193</v>
      </c>
      <c r="C25" s="5" t="s">
        <v>223</v>
      </c>
      <c r="D25" s="10">
        <v>4</v>
      </c>
      <c r="E25" s="10">
        <v>4</v>
      </c>
      <c r="F25" s="10">
        <v>4</v>
      </c>
      <c r="G25" s="10">
        <v>4</v>
      </c>
      <c r="H25" s="10">
        <v>4</v>
      </c>
      <c r="I25" s="10">
        <v>5</v>
      </c>
      <c r="J25" s="8">
        <f t="shared" si="0"/>
        <v>4</v>
      </c>
      <c r="K25" s="11">
        <f t="shared" si="1"/>
        <v>0.16666666666666669</v>
      </c>
      <c r="L25" s="11">
        <f t="shared" si="2"/>
        <v>4.166666666666667</v>
      </c>
      <c r="M25" s="8"/>
    </row>
    <row r="26" spans="1:13" x14ac:dyDescent="0.2">
      <c r="A26" s="4" t="s">
        <v>213</v>
      </c>
      <c r="B26" s="9" t="s">
        <v>194</v>
      </c>
      <c r="C26" s="5" t="s">
        <v>223</v>
      </c>
      <c r="D26" s="10">
        <v>5</v>
      </c>
      <c r="E26" s="10">
        <v>5</v>
      </c>
      <c r="F26" s="10">
        <v>5</v>
      </c>
      <c r="G26" s="10">
        <v>5</v>
      </c>
      <c r="H26" s="10">
        <v>4</v>
      </c>
      <c r="I26" s="10">
        <v>5</v>
      </c>
      <c r="J26" s="8">
        <f t="shared" si="0"/>
        <v>5</v>
      </c>
      <c r="K26" s="11">
        <f t="shared" si="1"/>
        <v>0.16666666666666669</v>
      </c>
      <c r="L26" s="11">
        <f t="shared" si="2"/>
        <v>4.833333333333333</v>
      </c>
      <c r="M26" s="8"/>
    </row>
    <row r="27" spans="1:13" x14ac:dyDescent="0.2">
      <c r="A27" s="4" t="s">
        <v>214</v>
      </c>
      <c r="B27" s="9" t="s">
        <v>194</v>
      </c>
      <c r="C27" s="5" t="s">
        <v>223</v>
      </c>
      <c r="D27" s="10">
        <v>5</v>
      </c>
      <c r="E27" s="10">
        <v>5</v>
      </c>
      <c r="F27" s="10">
        <v>5</v>
      </c>
      <c r="G27" s="10">
        <v>5</v>
      </c>
      <c r="H27" s="10">
        <v>4</v>
      </c>
      <c r="I27" s="10">
        <v>5</v>
      </c>
      <c r="J27" s="8">
        <f t="shared" si="0"/>
        <v>5</v>
      </c>
      <c r="K27" s="11">
        <f t="shared" si="1"/>
        <v>0.16666666666666669</v>
      </c>
      <c r="L27" s="11">
        <f t="shared" si="2"/>
        <v>4.833333333333333</v>
      </c>
      <c r="M27" s="8"/>
    </row>
    <row r="28" spans="1:13" x14ac:dyDescent="0.2">
      <c r="A28" s="4" t="s">
        <v>215</v>
      </c>
      <c r="B28" s="9" t="s">
        <v>194</v>
      </c>
      <c r="C28" s="5" t="s">
        <v>223</v>
      </c>
      <c r="D28" s="10">
        <v>5</v>
      </c>
      <c r="E28" s="10">
        <v>5</v>
      </c>
      <c r="F28" s="10">
        <v>5</v>
      </c>
      <c r="G28" s="10">
        <v>5</v>
      </c>
      <c r="H28" s="10">
        <v>4</v>
      </c>
      <c r="I28" s="10">
        <v>5</v>
      </c>
      <c r="J28" s="8">
        <f t="shared" si="0"/>
        <v>5</v>
      </c>
      <c r="K28" s="11">
        <f t="shared" si="1"/>
        <v>0.16666666666666669</v>
      </c>
      <c r="L28" s="11">
        <f t="shared" si="2"/>
        <v>4.833333333333333</v>
      </c>
      <c r="M28" s="8"/>
    </row>
    <row r="29" spans="1:13" x14ac:dyDescent="0.2">
      <c r="A29" s="4" t="s">
        <v>216</v>
      </c>
      <c r="B29" s="9" t="s">
        <v>194</v>
      </c>
      <c r="C29" s="5" t="s">
        <v>223</v>
      </c>
      <c r="D29" s="10">
        <v>5</v>
      </c>
      <c r="E29" s="10">
        <v>5</v>
      </c>
      <c r="F29" s="10">
        <v>5</v>
      </c>
      <c r="G29" s="10">
        <v>5</v>
      </c>
      <c r="H29" s="10">
        <v>4</v>
      </c>
      <c r="I29" s="10">
        <v>5</v>
      </c>
      <c r="J29" s="8">
        <f t="shared" si="0"/>
        <v>5</v>
      </c>
      <c r="K29" s="11">
        <f t="shared" si="1"/>
        <v>0.16666666666666669</v>
      </c>
      <c r="L29" s="11">
        <f t="shared" si="2"/>
        <v>4.833333333333333</v>
      </c>
      <c r="M29" s="8"/>
    </row>
    <row r="30" spans="1:13" x14ac:dyDescent="0.2">
      <c r="A30" s="4" t="s">
        <v>217</v>
      </c>
      <c r="B30" s="9" t="s">
        <v>194</v>
      </c>
      <c r="C30" s="5" t="s">
        <v>223</v>
      </c>
      <c r="D30" s="10">
        <v>5</v>
      </c>
      <c r="E30" s="10">
        <v>5</v>
      </c>
      <c r="F30" s="10">
        <v>5</v>
      </c>
      <c r="G30" s="10">
        <v>5</v>
      </c>
      <c r="H30" s="10">
        <v>4</v>
      </c>
      <c r="I30" s="10">
        <v>5</v>
      </c>
      <c r="J30" s="8">
        <f t="shared" si="0"/>
        <v>5</v>
      </c>
      <c r="K30" s="11">
        <f t="shared" si="1"/>
        <v>0.16666666666666669</v>
      </c>
      <c r="L30" s="11">
        <f t="shared" si="2"/>
        <v>4.833333333333333</v>
      </c>
      <c r="M30" s="8"/>
    </row>
    <row r="31" spans="1:13" x14ac:dyDescent="0.2">
      <c r="A31" s="4" t="s">
        <v>218</v>
      </c>
      <c r="B31" s="9" t="s">
        <v>194</v>
      </c>
      <c r="C31" s="5" t="s">
        <v>223</v>
      </c>
      <c r="D31" s="10">
        <v>5</v>
      </c>
      <c r="E31" s="10">
        <v>4</v>
      </c>
      <c r="F31" s="10">
        <v>5</v>
      </c>
      <c r="G31" s="10">
        <v>4</v>
      </c>
      <c r="H31" s="10">
        <v>4</v>
      </c>
      <c r="I31" s="10">
        <v>5</v>
      </c>
      <c r="J31" s="8">
        <f t="shared" si="0"/>
        <v>4.5</v>
      </c>
      <c r="K31" s="11">
        <f t="shared" si="1"/>
        <v>0.3</v>
      </c>
      <c r="L31" s="11">
        <f t="shared" si="2"/>
        <v>4.5</v>
      </c>
      <c r="M31" s="8"/>
    </row>
    <row r="32" spans="1:13" x14ac:dyDescent="0.2">
      <c r="A32" s="4" t="s">
        <v>219</v>
      </c>
      <c r="B32" s="8" t="s">
        <v>192</v>
      </c>
      <c r="C32" s="5" t="s">
        <v>198</v>
      </c>
      <c r="D32" s="6">
        <v>4</v>
      </c>
      <c r="E32" s="6">
        <v>4</v>
      </c>
      <c r="F32" s="6">
        <v>3</v>
      </c>
      <c r="G32" s="6">
        <v>5</v>
      </c>
      <c r="H32" s="6">
        <v>4</v>
      </c>
      <c r="I32" s="6">
        <v>5</v>
      </c>
      <c r="J32" s="8">
        <f t="shared" si="0"/>
        <v>4</v>
      </c>
      <c r="K32" s="11">
        <f t="shared" si="1"/>
        <v>0.56666666666666576</v>
      </c>
      <c r="L32" s="11">
        <f t="shared" si="2"/>
        <v>4.166666666666667</v>
      </c>
      <c r="M32" s="8"/>
    </row>
    <row r="33" spans="1:13" x14ac:dyDescent="0.2">
      <c r="A33" s="4" t="s">
        <v>220</v>
      </c>
      <c r="B33" s="8" t="s">
        <v>192</v>
      </c>
      <c r="C33" s="5" t="s">
        <v>198</v>
      </c>
      <c r="D33" s="6">
        <v>3</v>
      </c>
      <c r="E33" s="6">
        <v>3</v>
      </c>
      <c r="F33" s="6">
        <v>2</v>
      </c>
      <c r="G33" s="6">
        <v>4</v>
      </c>
      <c r="H33" s="6">
        <v>4</v>
      </c>
      <c r="I33" s="6">
        <v>5</v>
      </c>
      <c r="J33" s="8">
        <f t="shared" si="0"/>
        <v>3.5</v>
      </c>
      <c r="K33" s="11">
        <f t="shared" si="1"/>
        <v>1.1000000000000001</v>
      </c>
      <c r="L33" s="11">
        <f t="shared" si="2"/>
        <v>3.5</v>
      </c>
      <c r="M33" s="8"/>
    </row>
    <row r="34" spans="1:13" x14ac:dyDescent="0.2">
      <c r="A34" s="2" t="s">
        <v>205</v>
      </c>
      <c r="B34" s="8" t="s">
        <v>192</v>
      </c>
      <c r="C34" s="5" t="s">
        <v>198</v>
      </c>
      <c r="D34" s="6">
        <v>2</v>
      </c>
      <c r="E34" s="6">
        <v>2</v>
      </c>
      <c r="F34" s="6">
        <v>3</v>
      </c>
      <c r="G34" s="6">
        <v>3</v>
      </c>
      <c r="H34" s="6">
        <v>2</v>
      </c>
      <c r="I34" s="6">
        <v>4</v>
      </c>
      <c r="J34" s="8">
        <f t="shared" si="0"/>
        <v>2.5</v>
      </c>
      <c r="K34" s="11">
        <f t="shared" si="1"/>
        <v>0.66666666666666718</v>
      </c>
      <c r="L34" s="11">
        <f t="shared" si="2"/>
        <v>2.6666666666666665</v>
      </c>
      <c r="M34" s="8"/>
    </row>
    <row r="35" spans="1:13" x14ac:dyDescent="0.2">
      <c r="A35" s="2" t="s">
        <v>207</v>
      </c>
      <c r="B35" s="9" t="s">
        <v>193</v>
      </c>
      <c r="C35" s="5" t="s">
        <v>198</v>
      </c>
      <c r="D35" s="10">
        <v>4</v>
      </c>
      <c r="E35" s="10">
        <v>4</v>
      </c>
      <c r="F35" s="10">
        <v>4</v>
      </c>
      <c r="G35" s="10">
        <v>4</v>
      </c>
      <c r="H35" s="10">
        <v>4</v>
      </c>
      <c r="I35" s="10">
        <v>5</v>
      </c>
      <c r="J35" s="8">
        <f t="shared" si="0"/>
        <v>4</v>
      </c>
      <c r="K35" s="11">
        <f t="shared" si="1"/>
        <v>0.16666666666666669</v>
      </c>
      <c r="L35" s="11">
        <f t="shared" si="2"/>
        <v>4.166666666666667</v>
      </c>
      <c r="M35" s="8"/>
    </row>
    <row r="36" spans="1:13" x14ac:dyDescent="0.2">
      <c r="A36" s="2" t="s">
        <v>206</v>
      </c>
      <c r="B36" s="9" t="s">
        <v>193</v>
      </c>
      <c r="C36" s="5" t="s">
        <v>198</v>
      </c>
      <c r="D36" s="10">
        <v>4</v>
      </c>
      <c r="E36" s="10">
        <v>4</v>
      </c>
      <c r="F36" s="10">
        <v>3</v>
      </c>
      <c r="G36" s="10">
        <v>5</v>
      </c>
      <c r="H36" s="10">
        <v>4</v>
      </c>
      <c r="I36" s="10">
        <v>5</v>
      </c>
      <c r="J36" s="8">
        <f t="shared" si="0"/>
        <v>4</v>
      </c>
      <c r="K36" s="11">
        <f t="shared" si="1"/>
        <v>0.56666666666666576</v>
      </c>
      <c r="L36" s="11">
        <f t="shared" si="2"/>
        <v>4.166666666666667</v>
      </c>
      <c r="M36" s="8"/>
    </row>
    <row r="37" spans="1:13" x14ac:dyDescent="0.2">
      <c r="A37" s="2" t="s">
        <v>208</v>
      </c>
      <c r="B37" s="8" t="s">
        <v>193</v>
      </c>
      <c r="C37" s="5" t="s">
        <v>198</v>
      </c>
      <c r="D37" s="10">
        <v>3</v>
      </c>
      <c r="E37" s="10">
        <v>4</v>
      </c>
      <c r="F37" s="10">
        <v>4</v>
      </c>
      <c r="G37" s="10">
        <v>4</v>
      </c>
      <c r="H37" s="10">
        <v>3</v>
      </c>
      <c r="I37" s="10">
        <v>5</v>
      </c>
      <c r="J37" s="8">
        <f t="shared" si="0"/>
        <v>4</v>
      </c>
      <c r="K37" s="11">
        <f t="shared" si="1"/>
        <v>0.56666666666666576</v>
      </c>
      <c r="L37" s="11">
        <f t="shared" si="2"/>
        <v>3.8333333333333335</v>
      </c>
      <c r="M37" s="8"/>
    </row>
    <row r="38" spans="1:13" x14ac:dyDescent="0.2">
      <c r="A38" s="4" t="s">
        <v>209</v>
      </c>
      <c r="B38" s="9" t="s">
        <v>194</v>
      </c>
      <c r="C38" s="5" t="s">
        <v>198</v>
      </c>
      <c r="D38" s="10">
        <v>5</v>
      </c>
      <c r="E38" s="10">
        <v>5</v>
      </c>
      <c r="F38" s="10">
        <v>4</v>
      </c>
      <c r="G38" s="10">
        <v>5</v>
      </c>
      <c r="H38" s="10">
        <v>4</v>
      </c>
      <c r="I38" s="10">
        <v>5</v>
      </c>
      <c r="J38" s="8">
        <f t="shared" si="0"/>
        <v>5</v>
      </c>
      <c r="K38" s="11">
        <f t="shared" si="1"/>
        <v>0.26666666666666855</v>
      </c>
      <c r="L38" s="11">
        <f t="shared" si="2"/>
        <v>4.666666666666667</v>
      </c>
      <c r="M38" s="8"/>
    </row>
    <row r="39" spans="1:13" x14ac:dyDescent="0.2">
      <c r="A39" s="4" t="s">
        <v>210</v>
      </c>
      <c r="B39" s="9" t="s">
        <v>194</v>
      </c>
      <c r="C39" s="5" t="s">
        <v>198</v>
      </c>
      <c r="D39" s="10">
        <v>5</v>
      </c>
      <c r="E39" s="10">
        <v>5</v>
      </c>
      <c r="F39" s="10">
        <v>4</v>
      </c>
      <c r="G39" s="10">
        <v>5</v>
      </c>
      <c r="H39" s="10">
        <v>4</v>
      </c>
      <c r="I39" s="10">
        <v>5</v>
      </c>
      <c r="J39" s="8">
        <f t="shared" si="0"/>
        <v>5</v>
      </c>
      <c r="K39" s="11">
        <f t="shared" si="1"/>
        <v>0.26666666666666855</v>
      </c>
      <c r="L39" s="11">
        <f t="shared" si="2"/>
        <v>4.666666666666667</v>
      </c>
      <c r="M39" s="8"/>
    </row>
    <row r="40" spans="1:13" x14ac:dyDescent="0.2">
      <c r="A40" s="4" t="s">
        <v>211</v>
      </c>
      <c r="B40" s="9" t="s">
        <v>194</v>
      </c>
      <c r="C40" s="5" t="s">
        <v>198</v>
      </c>
      <c r="D40" s="10">
        <v>5</v>
      </c>
      <c r="E40" s="10">
        <v>5</v>
      </c>
      <c r="F40" s="10">
        <v>4</v>
      </c>
      <c r="G40" s="10">
        <v>5</v>
      </c>
      <c r="H40" s="10">
        <v>4</v>
      </c>
      <c r="I40" s="10">
        <v>4</v>
      </c>
      <c r="J40" s="8">
        <f t="shared" si="0"/>
        <v>4.5</v>
      </c>
      <c r="K40" s="11">
        <f t="shared" si="1"/>
        <v>0.3</v>
      </c>
      <c r="L40" s="11">
        <f t="shared" si="2"/>
        <v>4.5</v>
      </c>
      <c r="M40" s="8"/>
    </row>
    <row r="41" spans="1:13" x14ac:dyDescent="0.2">
      <c r="A41" s="2" t="s">
        <v>212</v>
      </c>
      <c r="B41" s="8" t="s">
        <v>192</v>
      </c>
      <c r="C41" s="5" t="s">
        <v>221</v>
      </c>
      <c r="D41" s="6">
        <v>2</v>
      </c>
      <c r="E41" s="6">
        <v>4</v>
      </c>
      <c r="F41" s="6">
        <v>2</v>
      </c>
      <c r="G41" s="6">
        <v>4</v>
      </c>
      <c r="H41" s="6">
        <v>3</v>
      </c>
      <c r="I41" s="6">
        <v>5</v>
      </c>
      <c r="J41" s="8">
        <f t="shared" si="0"/>
        <v>3.5</v>
      </c>
      <c r="K41" s="11">
        <f t="shared" si="1"/>
        <v>1.4666666666666657</v>
      </c>
      <c r="L41" s="11">
        <f t="shared" si="2"/>
        <v>3.3333333333333335</v>
      </c>
      <c r="M41" s="8"/>
    </row>
    <row r="42" spans="1:13" x14ac:dyDescent="0.2">
      <c r="A42" s="4" t="s">
        <v>213</v>
      </c>
      <c r="B42" s="8" t="s">
        <v>192</v>
      </c>
      <c r="C42" s="5" t="s">
        <v>221</v>
      </c>
      <c r="D42" s="6">
        <v>4</v>
      </c>
      <c r="E42" s="6">
        <v>4</v>
      </c>
      <c r="F42" s="6">
        <v>4</v>
      </c>
      <c r="G42" s="6">
        <v>4</v>
      </c>
      <c r="H42" s="6">
        <v>4</v>
      </c>
      <c r="I42" s="6">
        <v>5</v>
      </c>
      <c r="J42" s="8">
        <f t="shared" si="0"/>
        <v>4</v>
      </c>
      <c r="K42" s="11">
        <f t="shared" si="1"/>
        <v>0.16666666666666669</v>
      </c>
      <c r="L42" s="11">
        <f t="shared" si="2"/>
        <v>4.166666666666667</v>
      </c>
      <c r="M42" s="8"/>
    </row>
    <row r="43" spans="1:13" x14ac:dyDescent="0.2">
      <c r="A43" s="4" t="s">
        <v>214</v>
      </c>
      <c r="B43" s="8" t="s">
        <v>192</v>
      </c>
      <c r="C43" s="5" t="s">
        <v>221</v>
      </c>
      <c r="D43" s="6">
        <v>4</v>
      </c>
      <c r="E43" s="6">
        <v>5</v>
      </c>
      <c r="F43" s="6">
        <v>4</v>
      </c>
      <c r="G43" s="6">
        <v>5</v>
      </c>
      <c r="H43" s="6">
        <v>5</v>
      </c>
      <c r="I43" s="6">
        <v>5</v>
      </c>
      <c r="J43" s="8">
        <f t="shared" si="0"/>
        <v>5</v>
      </c>
      <c r="K43" s="11">
        <f t="shared" si="1"/>
        <v>0.26666666666666855</v>
      </c>
      <c r="L43" s="11">
        <f t="shared" si="2"/>
        <v>4.666666666666667</v>
      </c>
      <c r="M43" s="8"/>
    </row>
    <row r="44" spans="1:13" x14ac:dyDescent="0.2">
      <c r="A44" s="4" t="s">
        <v>215</v>
      </c>
      <c r="B44" s="9" t="s">
        <v>193</v>
      </c>
      <c r="C44" s="5" t="s">
        <v>221</v>
      </c>
      <c r="D44" s="10">
        <v>4</v>
      </c>
      <c r="E44" s="10">
        <v>4</v>
      </c>
      <c r="F44" s="10">
        <v>4</v>
      </c>
      <c r="G44" s="10">
        <v>4</v>
      </c>
      <c r="H44" s="10">
        <v>4</v>
      </c>
      <c r="I44" s="10">
        <v>5</v>
      </c>
      <c r="J44" s="8">
        <f t="shared" si="0"/>
        <v>4</v>
      </c>
      <c r="K44" s="11">
        <f t="shared" si="1"/>
        <v>0.16666666666666669</v>
      </c>
      <c r="L44" s="11">
        <f t="shared" si="2"/>
        <v>4.166666666666667</v>
      </c>
      <c r="M44" s="8"/>
    </row>
    <row r="45" spans="1:13" x14ac:dyDescent="0.2">
      <c r="A45" s="4" t="s">
        <v>216</v>
      </c>
      <c r="B45" s="9" t="s">
        <v>193</v>
      </c>
      <c r="C45" s="5" t="s">
        <v>221</v>
      </c>
      <c r="D45" s="10">
        <v>3</v>
      </c>
      <c r="E45" s="10">
        <v>4</v>
      </c>
      <c r="F45" s="10">
        <v>4</v>
      </c>
      <c r="G45" s="10">
        <v>4</v>
      </c>
      <c r="H45" s="10">
        <v>4</v>
      </c>
      <c r="I45" s="10">
        <v>4</v>
      </c>
      <c r="J45" s="8">
        <f t="shared" si="0"/>
        <v>4</v>
      </c>
      <c r="K45" s="11">
        <f t="shared" si="1"/>
        <v>0.1666666666666666</v>
      </c>
      <c r="L45" s="11">
        <f t="shared" si="2"/>
        <v>3.8333333333333335</v>
      </c>
      <c r="M45" s="8"/>
    </row>
    <row r="46" spans="1:13" x14ac:dyDescent="0.2">
      <c r="A46" s="4" t="s">
        <v>217</v>
      </c>
      <c r="B46" s="9" t="s">
        <v>193</v>
      </c>
      <c r="C46" s="5" t="s">
        <v>221</v>
      </c>
      <c r="D46" s="10">
        <v>4</v>
      </c>
      <c r="E46" s="10">
        <v>4</v>
      </c>
      <c r="F46" s="10">
        <v>4</v>
      </c>
      <c r="G46" s="10">
        <v>4</v>
      </c>
      <c r="H46" s="10">
        <v>4</v>
      </c>
      <c r="I46" s="10">
        <v>4</v>
      </c>
      <c r="J46" s="8">
        <f t="shared" si="0"/>
        <v>4</v>
      </c>
      <c r="K46" s="11">
        <f t="shared" si="1"/>
        <v>0</v>
      </c>
      <c r="L46" s="11">
        <f t="shared" si="2"/>
        <v>4</v>
      </c>
      <c r="M46" s="8"/>
    </row>
    <row r="47" spans="1:13" x14ac:dyDescent="0.2">
      <c r="A47" s="4" t="s">
        <v>218</v>
      </c>
      <c r="B47" s="9" t="s">
        <v>194</v>
      </c>
      <c r="C47" s="5" t="s">
        <v>221</v>
      </c>
      <c r="D47" s="10">
        <v>4</v>
      </c>
      <c r="E47" s="10">
        <v>5</v>
      </c>
      <c r="F47" s="10">
        <v>4</v>
      </c>
      <c r="G47" s="10">
        <v>5</v>
      </c>
      <c r="H47" s="10">
        <v>4</v>
      </c>
      <c r="I47" s="10">
        <v>5</v>
      </c>
      <c r="J47" s="8">
        <f t="shared" si="0"/>
        <v>4.5</v>
      </c>
      <c r="K47" s="11">
        <f t="shared" si="1"/>
        <v>0.3</v>
      </c>
      <c r="L47" s="11">
        <f t="shared" si="2"/>
        <v>4.5</v>
      </c>
      <c r="M47" s="8"/>
    </row>
    <row r="48" spans="1:13" x14ac:dyDescent="0.2">
      <c r="A48" s="4" t="s">
        <v>219</v>
      </c>
      <c r="B48" s="9" t="s">
        <v>194</v>
      </c>
      <c r="C48" s="5" t="s">
        <v>221</v>
      </c>
      <c r="D48" s="10">
        <v>4</v>
      </c>
      <c r="E48" s="10">
        <v>5</v>
      </c>
      <c r="F48" s="10">
        <v>4</v>
      </c>
      <c r="G48" s="10">
        <v>5</v>
      </c>
      <c r="H48" s="10">
        <v>4</v>
      </c>
      <c r="I48" s="10">
        <v>5</v>
      </c>
      <c r="J48" s="8">
        <f t="shared" si="0"/>
        <v>4.5</v>
      </c>
      <c r="K48" s="11">
        <f t="shared" si="1"/>
        <v>0.3</v>
      </c>
      <c r="L48" s="11">
        <f t="shared" si="2"/>
        <v>4.5</v>
      </c>
      <c r="M48" s="8"/>
    </row>
    <row r="49" spans="1:15" x14ac:dyDescent="0.2">
      <c r="A49" s="4" t="s">
        <v>220</v>
      </c>
      <c r="B49" s="9" t="s">
        <v>194</v>
      </c>
      <c r="C49" s="5" t="s">
        <v>221</v>
      </c>
      <c r="D49" s="10">
        <v>3</v>
      </c>
      <c r="E49" s="10">
        <v>4</v>
      </c>
      <c r="F49" s="10">
        <v>3</v>
      </c>
      <c r="G49" s="10">
        <v>5</v>
      </c>
      <c r="H49" s="10">
        <v>3</v>
      </c>
      <c r="I49" s="10">
        <v>4</v>
      </c>
      <c r="J49" s="8">
        <f t="shared" si="0"/>
        <v>3.5</v>
      </c>
      <c r="K49" s="11">
        <f t="shared" si="1"/>
        <v>0.66666666666666574</v>
      </c>
      <c r="L49" s="11">
        <f t="shared" si="2"/>
        <v>3.6666666666666665</v>
      </c>
      <c r="M49" s="8"/>
    </row>
    <row r="54" spans="1:15" ht="15" x14ac:dyDescent="0.25">
      <c r="C54" s="15" t="s">
        <v>235</v>
      </c>
      <c r="D54" s="60" t="s">
        <v>236</v>
      </c>
      <c r="E54" s="61"/>
      <c r="F54" s="61"/>
      <c r="G54" s="61"/>
      <c r="H54" s="61"/>
      <c r="I54" s="61"/>
      <c r="J54" s="61"/>
      <c r="K54" s="61"/>
      <c r="L54" s="61"/>
      <c r="M54" s="61"/>
      <c r="N54" s="61"/>
      <c r="O54" s="62"/>
    </row>
    <row r="55" spans="1:15" x14ac:dyDescent="0.2">
      <c r="C55" s="14"/>
      <c r="D55" s="58" t="s">
        <v>222</v>
      </c>
      <c r="E55" s="58"/>
      <c r="F55" s="58"/>
      <c r="G55" s="59" t="s">
        <v>223</v>
      </c>
      <c r="H55" s="59"/>
      <c r="I55" s="59"/>
      <c r="J55" s="58" t="s">
        <v>198</v>
      </c>
      <c r="K55" s="58"/>
      <c r="L55" s="58"/>
      <c r="M55" s="59" t="s">
        <v>221</v>
      </c>
      <c r="N55" s="59"/>
      <c r="O55" s="59"/>
    </row>
    <row r="56" spans="1:15" x14ac:dyDescent="0.2">
      <c r="D56" s="14" t="s">
        <v>226</v>
      </c>
      <c r="E56" s="14" t="s">
        <v>242</v>
      </c>
      <c r="F56" s="16" t="s">
        <v>224</v>
      </c>
      <c r="G56" s="14" t="s">
        <v>226</v>
      </c>
      <c r="H56" s="14" t="s">
        <v>242</v>
      </c>
      <c r="I56" s="16" t="s">
        <v>224</v>
      </c>
      <c r="J56" s="14" t="s">
        <v>226</v>
      </c>
      <c r="K56" s="14" t="s">
        <v>242</v>
      </c>
      <c r="L56" s="16" t="s">
        <v>224</v>
      </c>
      <c r="M56" s="14" t="s">
        <v>226</v>
      </c>
      <c r="N56" s="14" t="s">
        <v>242</v>
      </c>
      <c r="O56" s="16" t="s">
        <v>224</v>
      </c>
    </row>
    <row r="57" spans="1:15" x14ac:dyDescent="0.2">
      <c r="C57" s="14" t="s">
        <v>237</v>
      </c>
      <c r="D57" s="17">
        <f>AVERAGE(D2:D13)</f>
        <v>3.8333333333333335</v>
      </c>
      <c r="E57" s="17">
        <f>STDEV(D2:D13)</f>
        <v>1.0298573010888741</v>
      </c>
      <c r="F57" s="17">
        <f>MEDIAN(D2:D13)</f>
        <v>4</v>
      </c>
      <c r="G57" s="19">
        <f>AVERAGE(D14:D31)</f>
        <v>4.2222222222222223</v>
      </c>
      <c r="H57" s="17">
        <f>STDEV(D14:D31)</f>
        <v>0.87820375202190859</v>
      </c>
      <c r="I57" s="17">
        <f>MEDIAN(D14:D31)</f>
        <v>4</v>
      </c>
      <c r="J57" s="17">
        <f>AVERAGE(D32:D40)</f>
        <v>3.8888888888888888</v>
      </c>
      <c r="K57" s="17">
        <f>STDEV(D32:D40)</f>
        <v>1.0540925533894596</v>
      </c>
      <c r="L57" s="17">
        <f>MEDIAN(D32:D40)</f>
        <v>4</v>
      </c>
      <c r="M57" s="17">
        <f>AVERAGE(D41:D49)</f>
        <v>3.5555555555555554</v>
      </c>
      <c r="N57" s="17">
        <f>STDEV(D41:D49)</f>
        <v>0.72648315725677948</v>
      </c>
      <c r="O57" s="17">
        <f>MEDIAN(D41:D49)</f>
        <v>4</v>
      </c>
    </row>
    <row r="58" spans="1:15" x14ac:dyDescent="0.2">
      <c r="C58" s="14" t="s">
        <v>238</v>
      </c>
      <c r="D58" s="19">
        <f>AVERAGE(E2:E13)</f>
        <v>4</v>
      </c>
      <c r="E58" s="17">
        <f>STDEV(E2:E13)</f>
        <v>0.95346258924559235</v>
      </c>
      <c r="F58" s="17">
        <f>MEDIAN(E2:E13)</f>
        <v>4</v>
      </c>
      <c r="G58" s="19">
        <f>AVERAGE(E14:E31)</f>
        <v>4.333333333333333</v>
      </c>
      <c r="H58" s="17">
        <f>STDEV(E14:E31)</f>
        <v>0.84016805041680587</v>
      </c>
      <c r="I58" s="17">
        <f>MEDIAN(E14:E31)</f>
        <v>4.5</v>
      </c>
      <c r="J58" s="17">
        <f>AVERAGE(E32:E40)</f>
        <v>4</v>
      </c>
      <c r="K58" s="17">
        <f>STDEV(E32:E40)</f>
        <v>1</v>
      </c>
      <c r="L58" s="17">
        <f>MEDIAN(E32:E40)</f>
        <v>4</v>
      </c>
      <c r="M58" s="19">
        <f>AVERAGE(E41:E49)</f>
        <v>4.333333333333333</v>
      </c>
      <c r="N58" s="17">
        <f>STDEV(E41:E49)</f>
        <v>0.5</v>
      </c>
      <c r="O58" s="17">
        <f>MEDIAN(E41:E49)</f>
        <v>4</v>
      </c>
    </row>
    <row r="59" spans="1:15" x14ac:dyDescent="0.2">
      <c r="C59" s="14" t="s">
        <v>239</v>
      </c>
      <c r="D59" s="17">
        <f>AVERAGE(F2:F13)</f>
        <v>3.6666666666666665</v>
      </c>
      <c r="E59" s="17">
        <f>STDEV(F2:F13)</f>
        <v>1.0730867399773192</v>
      </c>
      <c r="F59" s="17">
        <f>MEDIAN(F2:F13)</f>
        <v>4</v>
      </c>
      <c r="G59" s="19">
        <f>AVERAGE(F14:F31)</f>
        <v>4.5</v>
      </c>
      <c r="H59" s="17">
        <f>STDEV(F14:F31)</f>
        <v>0.85749292571254421</v>
      </c>
      <c r="I59" s="17">
        <f>MEDIAN(F14:F31)</f>
        <v>5</v>
      </c>
      <c r="J59" s="17">
        <f>AVERAGE(F32:F40)</f>
        <v>3.4444444444444446</v>
      </c>
      <c r="K59" s="17">
        <f>STDEV(F32:F40)</f>
        <v>0.72648315725677948</v>
      </c>
      <c r="L59" s="17">
        <f>MEDIAN(F32:F40)</f>
        <v>4</v>
      </c>
      <c r="M59" s="17">
        <f>AVERAGE(F41:F49)</f>
        <v>3.6666666666666665</v>
      </c>
      <c r="N59" s="17">
        <f>STDEV(F41:F490)</f>
        <v>0.66008657440845242</v>
      </c>
      <c r="O59" s="17">
        <f>MEDIAN(F41:F49)</f>
        <v>4</v>
      </c>
    </row>
    <row r="60" spans="1:15" x14ac:dyDescent="0.2">
      <c r="C60" s="14" t="s">
        <v>240</v>
      </c>
      <c r="D60" s="19">
        <f>AVERAGE(G2:G13)</f>
        <v>4.083333333333333</v>
      </c>
      <c r="E60" s="17">
        <f>STDEV(G2:G13)</f>
        <v>1.1645001528813146</v>
      </c>
      <c r="F60" s="17">
        <f>MEDIAN(G2:G13)</f>
        <v>4.5</v>
      </c>
      <c r="G60" s="19">
        <f>AVERAGE(G14:G31)</f>
        <v>4.4444444444444446</v>
      </c>
      <c r="H60" s="17">
        <f>STDEV(G14:G31)</f>
        <v>0.78382337612967434</v>
      </c>
      <c r="I60" s="17">
        <f>MEDIAN(G14:G31)</f>
        <v>5</v>
      </c>
      <c r="J60" s="17">
        <f>AVERAGE(G32:G40)</f>
        <v>4.4444444444444446</v>
      </c>
      <c r="K60" s="17">
        <f>STDEV(G32:G40)</f>
        <v>0.72648315725677948</v>
      </c>
      <c r="L60" s="17">
        <f>MEDIAN(G32:G40)</f>
        <v>5</v>
      </c>
      <c r="M60" s="17">
        <f>AVERAGE(G41:G490)</f>
        <v>4.4333333333333336</v>
      </c>
      <c r="N60" s="17">
        <f>STDEV(G41:G49)</f>
        <v>0.52704627669473059</v>
      </c>
      <c r="O60" s="17">
        <f>MEDIAN(G41:G49)</f>
        <v>4</v>
      </c>
    </row>
    <row r="61" spans="1:15" x14ac:dyDescent="0.2">
      <c r="C61" s="14" t="s">
        <v>241</v>
      </c>
      <c r="D61" s="17">
        <f>AVERAGE(H2:H13)</f>
        <v>3.8333333333333335</v>
      </c>
      <c r="E61" s="17">
        <f>STDEV(H2:H13)</f>
        <v>0.8348471099367214</v>
      </c>
      <c r="F61" s="17">
        <f>MEDIAN(H2:H13)</f>
        <v>4</v>
      </c>
      <c r="G61" s="17">
        <f>AVERAGE(H14:H31)</f>
        <v>4.166666666666667</v>
      </c>
      <c r="H61" s="17">
        <f>STDEV(H14:H31)</f>
        <v>0.61834694240084231</v>
      </c>
      <c r="I61" s="17">
        <f>MEDIAN(H14:H31)</f>
        <v>4</v>
      </c>
      <c r="J61" s="17">
        <f>AVERAGE(H32:H40)</f>
        <v>3.6666666666666665</v>
      </c>
      <c r="K61" s="17">
        <f>STDEV(H32:H40)</f>
        <v>0.70710678118654757</v>
      </c>
      <c r="L61" s="17">
        <f>MEDIAN(H32:H40)</f>
        <v>4</v>
      </c>
      <c r="M61" s="17">
        <f>AVERAGE(H41:H490)</f>
        <v>2.6241011694070311</v>
      </c>
      <c r="N61" s="17">
        <f>STDEV(H41:H49)</f>
        <v>0.60092521257733122</v>
      </c>
      <c r="O61" s="17">
        <f>MEDIAN(H41:H49)</f>
        <v>4</v>
      </c>
    </row>
    <row r="62" spans="1:15" x14ac:dyDescent="0.2">
      <c r="C62" s="14" t="s">
        <v>234</v>
      </c>
      <c r="D62" s="20">
        <f>AVERAGE(I2:I13)</f>
        <v>4.583333333333333</v>
      </c>
      <c r="E62" s="18">
        <f>STDEV(I2:I13)</f>
        <v>0.79296146109875854</v>
      </c>
      <c r="F62" s="18">
        <f>MEDIAN(I2:I13)</f>
        <v>5</v>
      </c>
      <c r="G62" s="18">
        <f>AVERAGE(I14:I31)</f>
        <v>4.833333333333333</v>
      </c>
      <c r="H62" s="18">
        <f>STDEV(I14:I31)</f>
        <v>0.38348249442368509</v>
      </c>
      <c r="I62" s="18">
        <f>MEDIAN(I14:I31)</f>
        <v>5</v>
      </c>
      <c r="J62" s="18">
        <f>AVERAGE(I32:I40)</f>
        <v>4.7777777777777777</v>
      </c>
      <c r="K62" s="18">
        <f>STDEV(I32:I40)</f>
        <v>0.44095855184409838</v>
      </c>
      <c r="L62" s="18">
        <f>MEDIAN(I32:I40)</f>
        <v>5</v>
      </c>
      <c r="M62" s="18">
        <f>AVERAGE(I41:I49)</f>
        <v>4.666666666666667</v>
      </c>
      <c r="N62" s="18">
        <f>STDEV(I41:I49)</f>
        <v>0.5</v>
      </c>
      <c r="O62" s="18">
        <f>MEDIAN(I41:I49)</f>
        <v>5</v>
      </c>
    </row>
  </sheetData>
  <mergeCells count="5">
    <mergeCell ref="D55:F55"/>
    <mergeCell ref="G55:I55"/>
    <mergeCell ref="J55:L55"/>
    <mergeCell ref="M55:O55"/>
    <mergeCell ref="D54:O54"/>
  </mergeCells>
  <hyperlinks>
    <hyperlink ref="D1" r:id="rId1" display="Video Narrative: Exploring Strength by linking it to its parent concept Energy [The introduction text in the video narrative gives a clear idea of the aim of the narrative.]" xr:uid="{00000000-0004-0000-0700-000000000000}"/>
    <hyperlink ref="E1" r:id="rId2" display="Video Narrative: Exploring Strength by linking it to its parent concept Energy [All video segments clearly link to the health related quality of life areas mentioned in the introduction.]" xr:uid="{00000000-0004-0000-0700-000001000000}"/>
    <hyperlink ref="F1" r:id="rId3" display="Video Narrative: Exploring Strength by linking it to its parent concept Energy [The descriptions which introduce each video segment provide a useful summary.]" xr:uid="{00000000-0004-0000-0700-000002000000}"/>
    <hyperlink ref="G1" r:id="rId4" display="Video Narrative: Exploring Strength by linking it to its parent concept Energy [All video segments provide relevant content for health related quality of life areas.]" xr:uid="{00000000-0004-0000-0700-000003000000}"/>
    <hyperlink ref="H1" r:id="rId5" display="Video Narrative: Exploring Strength by linking it to its parent concept Energy [The concluding text at the end of the video narrative provides appropriate summary.]" xr:uid="{00000000-0004-0000-0700-000004000000}"/>
    <hyperlink ref="I1" r:id="rId6" display="Video Narrative: Exploring Strength by linking it to its parent concept Energy [This video narrative is useful for raising awareness of quality of life needs of patients living with chronic respiratory illnesses.]" xr:uid="{00000000-0004-0000-0700-000005000000}"/>
    <hyperlink ref="A2" r:id="rId7" display="Video Narrative: Exploring Strength by linking it to its parent concept Energy [The introduction text in the video narrative gives a clear idea of the aim of the narrative.]" xr:uid="{00000000-0004-0000-0700-000006000000}"/>
    <hyperlink ref="A4" r:id="rId8" display="Video Narrative: Exploring Sleep by linking it to its parent concept Rest [This video narrative is useful for raising awareness of quality of life needs of patients living with chronic respiratory illnesses.]" xr:uid="{00000000-0004-0000-0700-000007000000}"/>
    <hyperlink ref="A3" r:id="rId9" display="Video Narrative: Exploring Exercise by linking it to its parent concept Rehabilitation  [This video narrative is useful for raising awareness of quality of life needs of patients living with chronic respiratory illnesses.]" xr:uid="{00000000-0004-0000-0700-000008000000}"/>
    <hyperlink ref="A5" r:id="rId10" display="Video Narrative: Exploring Rehabilitation by linking it to its specific concept Exercise [The introduction text in the video narrative gives a clear idea of the aim of the narrative.]" xr:uid="{00000000-0004-0000-0700-000009000000}"/>
    <hyperlink ref="A6" r:id="rId11" display="Video Narrative: Exploring Rest by linking it to its specific concept Sleep [The introduction text in the video narrative gives a clear idea of the aim of the narrative.]" xr:uid="{00000000-0004-0000-0700-00000A000000}"/>
    <hyperlink ref="A7" r:id="rId12" display="Video Narrative: Exploring Energy by linking it to its specific concept Strength [This video narrative is useful for raising awareness of quality of life needs of patients living with chronic respiratory illnesses.]" xr:uid="{00000000-0004-0000-0700-00000B000000}"/>
    <hyperlink ref="A8" r:id="rId13" display="Video Narrative: Linking Personal Values and Beliefs to Psychological Health [The introduction text in the video narrative gives a clear idea of the aim of the narrative.]" xr:uid="{00000000-0004-0000-0700-00000C000000}"/>
    <hyperlink ref="A9" r:id="rId14" display="Video Narrative: Linking Level Of Independence to Psychological Health [The introduction text in the video narrative gives a clear idea of the aim of the narrative.]" xr:uid="{00000000-0004-0000-0700-00000D000000}"/>
    <hyperlink ref="A10" r:id="rId15" display="Video Narrative: Linking Social Relationship to Psychological Health [The introduction text in the video narrative gives a clear idea of the aim of the narrative.]" xr:uid="{00000000-0004-0000-0700-00000E000000}"/>
    <hyperlink ref="A11" r:id="rId16" display="Video Narrative: Linking Level Of Independence to Social Relationship [The introduction text in the video narrative gives a clear idea of the aim of the narrative.]" xr:uid="{00000000-0004-0000-0700-00000F000000}"/>
    <hyperlink ref="A12" r:id="rId17" display="Video Narrative: become aware of Caregiver by linking it to similar concepts from the topic Social Relationship  [The introduction text in the video narrative gives a clear idea of the aim of the narrative.]" xr:uid="{00000000-0004-0000-0700-000010000000}"/>
    <hyperlink ref="A13" r:id="rId18" display="Video Narrative: become aware of the concept Fear by linking it to similar concepts from the topic Psychological Health  [The introduction text in the video narrative gives a clear idea of the aim of the narrative.]" xr:uid="{00000000-0004-0000-0700-000011000000}"/>
    <hyperlink ref="A14" r:id="rId19" display="Video Narrative: become aware of the concept Shortness Of  Breath by linking it to similar concepts from the topic Physical Health  [The introduction text in the video narrative gives a clear idea of the aim of the narrative.]" xr:uid="{00000000-0004-0000-0700-000012000000}"/>
    <hyperlink ref="A15" r:id="rId20" display="Video Narrative: become aware of the concept Exercise by linking it to similar concepts from the topic Environment [The introduction text in the video narrative gives a clear idea of the aim of the narrative.]" xr:uid="{00000000-0004-0000-0700-000013000000}"/>
    <hyperlink ref="A16" r:id="rId21" display="Video Narrative: become aware of the concept Meditation by linking it to similar concepts from the topic Personal Values and Beliefs [The introduction text in the video narrative gives a clear idea of the aim of the narrative.]" xr:uid="{00000000-0004-0000-0700-000014000000}"/>
    <hyperlink ref="A17" r:id="rId22" display="Video Narrative: become aware of the concept Drug by linking it to similar concepts from the topic Physical Health [The introduction text in the video narrative gives a clear idea of the aim of the narrative.]" xr:uid="{00000000-0004-0000-0700-000015000000}"/>
    <hyperlink ref="A18" r:id="rId23" display="Video Narrative: Exploring Strength by linking it to its parent concept Energy [The introduction text in the video narrative gives a clear idea of the aim of the narrative.]" xr:uid="{00000000-0004-0000-0700-000016000000}"/>
    <hyperlink ref="A20" r:id="rId24" display="Video Narrative: Exploring Sleep by linking it to its parent concept Rest [This video narrative is useful for raising awareness of quality of life needs of patients living with chronic respiratory illnesses.]" xr:uid="{00000000-0004-0000-0700-000017000000}"/>
    <hyperlink ref="A19" r:id="rId25" display="Video Narrative: Exploring Exercise by linking it to its parent concept Rehabilitation  [This video narrative is useful for raising awareness of quality of life needs of patients living with chronic respiratory illnesses.]" xr:uid="{00000000-0004-0000-0700-000018000000}"/>
    <hyperlink ref="A21" r:id="rId26" display="Video Narrative: Exploring Rehabilitation by linking it to its specific concept Exercise [The introduction text in the video narrative gives a clear idea of the aim of the narrative.]" xr:uid="{00000000-0004-0000-0700-000019000000}"/>
    <hyperlink ref="A22" r:id="rId27" display="Video Narrative: Exploring Rest by linking it to its specific concept Sleep [The introduction text in the video narrative gives a clear idea of the aim of the narrative.]" xr:uid="{00000000-0004-0000-0700-00001A000000}"/>
    <hyperlink ref="A23" r:id="rId28" display="Video Narrative: Exploring Energy by linking it to its specific concept Strength [This video narrative is useful for raising awareness of quality of life needs of patients living with chronic respiratory illnesses.]" xr:uid="{00000000-0004-0000-0700-00001B000000}"/>
    <hyperlink ref="A24" r:id="rId29" display="Video Narrative: Linking Personal Values and Beliefs to Psychological Health [The introduction text in the video narrative gives a clear idea of the aim of the narrative.]" xr:uid="{00000000-0004-0000-0700-00001C000000}"/>
    <hyperlink ref="A25" r:id="rId30" display="Video Narrative: Linking Level Of Independence to Psychological Health [The introduction text in the video narrative gives a clear idea of the aim of the narrative.]" xr:uid="{00000000-0004-0000-0700-00001D000000}"/>
    <hyperlink ref="A26" r:id="rId31" display="Video Narrative: Linking Social Relationship to Psychological Health [The introduction text in the video narrative gives a clear idea of the aim of the narrative.]" xr:uid="{00000000-0004-0000-0700-00001E000000}"/>
    <hyperlink ref="A27" r:id="rId32" display="Video Narrative: Linking Level Of Independence to Social Relationship [The introduction text in the video narrative gives a clear idea of the aim of the narrative.]" xr:uid="{00000000-0004-0000-0700-00001F000000}"/>
    <hyperlink ref="A28" r:id="rId33" display="Video Narrative: become aware of Caregiver by linking it to similar concepts from the topic Social Relationship  [The introduction text in the video narrative gives a clear idea of the aim of the narrative.]" xr:uid="{00000000-0004-0000-0700-000020000000}"/>
    <hyperlink ref="A29" r:id="rId34" display="Video Narrative: become aware of the concept Fear by linking it to similar concepts from the topic Psychological Health  [The introduction text in the video narrative gives a clear idea of the aim of the narrative.]" xr:uid="{00000000-0004-0000-0700-000021000000}"/>
    <hyperlink ref="A30" r:id="rId35" display="Video Narrative: become aware of the concept Shortness Of  Breath by linking it to similar concepts from the topic Physical Health  [The introduction text in the video narrative gives a clear idea of the aim of the narrative.]" xr:uid="{00000000-0004-0000-0700-000022000000}"/>
    <hyperlink ref="A31" r:id="rId36" display="Video Narrative: become aware of the concept Exercise by linking it to similar concepts from the topic Environment [The introduction text in the video narrative gives a clear idea of the aim of the narrative.]" xr:uid="{00000000-0004-0000-0700-000023000000}"/>
    <hyperlink ref="A32" r:id="rId37" display="Video Narrative: become aware of the concept Meditation by linking it to similar concepts from the topic Personal Values and Beliefs [The introduction text in the video narrative gives a clear idea of the aim of the narrative.]" xr:uid="{00000000-0004-0000-0700-000024000000}"/>
    <hyperlink ref="A33" r:id="rId38" display="Video Narrative: become aware of the concept Drug by linking it to similar concepts from the topic Physical Health [The introduction text in the video narrative gives a clear idea of the aim of the narrative.]" xr:uid="{00000000-0004-0000-0700-000025000000}"/>
    <hyperlink ref="A34" r:id="rId39" display="Video Narrative: Exploring Strength by linking it to its parent concept Energy [The introduction text in the video narrative gives a clear idea of the aim of the narrative.]" xr:uid="{00000000-0004-0000-0700-000026000000}"/>
    <hyperlink ref="A36" r:id="rId40" display="Video Narrative: Exploring Sleep by linking it to its parent concept Rest [This video narrative is useful for raising awareness of quality of life needs of patients living with chronic respiratory illnesses.]" xr:uid="{00000000-0004-0000-0700-000027000000}"/>
    <hyperlink ref="A35" r:id="rId41" display="Video Narrative: Exploring Exercise by linking it to its parent concept Rehabilitation  [This video narrative is useful for raising awareness of quality of life needs of patients living with chronic respiratory illnesses.]" xr:uid="{00000000-0004-0000-0700-000028000000}"/>
    <hyperlink ref="A37" r:id="rId42" display="Video Narrative: Exploring Rehabilitation by linking it to its specific concept Exercise [The introduction text in the video narrative gives a clear idea of the aim of the narrative.]" xr:uid="{00000000-0004-0000-0700-000029000000}"/>
    <hyperlink ref="A38" r:id="rId43" display="Video Narrative: Exploring Rest by linking it to its specific concept Sleep [The introduction text in the video narrative gives a clear idea of the aim of the narrative.]" xr:uid="{00000000-0004-0000-0700-00002A000000}"/>
    <hyperlink ref="A39" r:id="rId44" display="Video Narrative: Exploring Energy by linking it to its specific concept Strength [This video narrative is useful for raising awareness of quality of life needs of patients living with chronic respiratory illnesses.]" xr:uid="{00000000-0004-0000-0700-00002B000000}"/>
    <hyperlink ref="A40" r:id="rId45" display="Video Narrative: Linking Personal Values and Beliefs to Psychological Health [The introduction text in the video narrative gives a clear idea of the aim of the narrative.]" xr:uid="{00000000-0004-0000-0700-00002C000000}"/>
    <hyperlink ref="A41" r:id="rId46" display="Video Narrative: Linking Level Of Independence to Psychological Health [The introduction text in the video narrative gives a clear idea of the aim of the narrative.]" xr:uid="{00000000-0004-0000-0700-00002D000000}"/>
    <hyperlink ref="A42" r:id="rId47" display="Video Narrative: Linking Social Relationship to Psychological Health [The introduction text in the video narrative gives a clear idea of the aim of the narrative.]" xr:uid="{00000000-0004-0000-0700-00002E000000}"/>
    <hyperlink ref="A43" r:id="rId48" display="Video Narrative: Linking Level Of Independence to Social Relationship [The introduction text in the video narrative gives a clear idea of the aim of the narrative.]" xr:uid="{00000000-0004-0000-0700-00002F000000}"/>
    <hyperlink ref="A44" r:id="rId49" display="Video Narrative: become aware of Caregiver by linking it to similar concepts from the topic Social Relationship  [The introduction text in the video narrative gives a clear idea of the aim of the narrative.]" xr:uid="{00000000-0004-0000-0700-000030000000}"/>
    <hyperlink ref="A45" r:id="rId50" display="Video Narrative: become aware of the concept Fear by linking it to similar concepts from the topic Psychological Health  [The introduction text in the video narrative gives a clear idea of the aim of the narrative.]" xr:uid="{00000000-0004-0000-0700-000031000000}"/>
    <hyperlink ref="A46" r:id="rId51" display="Video Narrative: become aware of the concept Shortness Of  Breath by linking it to similar concepts from the topic Physical Health  [The introduction text in the video narrative gives a clear idea of the aim of the narrative.]" xr:uid="{00000000-0004-0000-0700-000032000000}"/>
    <hyperlink ref="A47" r:id="rId52" display="Video Narrative: become aware of the concept Exercise by linking it to similar concepts from the topic Environment [The introduction text in the video narrative gives a clear idea of the aim of the narrative.]" xr:uid="{00000000-0004-0000-0700-000033000000}"/>
    <hyperlink ref="A48" r:id="rId53" display="Video Narrative: become aware of the concept Meditation by linking it to similar concepts from the topic Personal Values and Beliefs [The introduction text in the video narrative gives a clear idea of the aim of the narrative.]" xr:uid="{00000000-0004-0000-0700-000034000000}"/>
    <hyperlink ref="A49" r:id="rId54" display="Video Narrative: become aware of the concept Drug by linking it to similar concepts from the topic Physical Health [The introduction text in the video narrative gives a clear idea of the aim of the narrative.]" xr:uid="{00000000-0004-0000-0700-000035000000}"/>
  </hyperlinks>
  <pageMargins left="0.7" right="0.7" top="0.75" bottom="0.75" header="0.3" footer="0.3"/>
  <pageSetup paperSize="9" orientation="portrait" horizontalDpi="4294967293" verticalDpi="0" r:id="rId55"/>
  <ignoredErrors>
    <ignoredError sqref="D57:O6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55"/>
  <sheetViews>
    <sheetView topLeftCell="A124" workbookViewId="0">
      <selection activeCell="A148" sqref="A148:XFD155"/>
    </sheetView>
  </sheetViews>
  <sheetFormatPr defaultRowHeight="12.75" x14ac:dyDescent="0.2"/>
  <cols>
    <col min="1" max="1" width="220.28515625" bestFit="1" customWidth="1"/>
  </cols>
  <sheetData>
    <row r="1" spans="1:4" x14ac:dyDescent="0.2">
      <c r="A1" s="1" t="s">
        <v>195</v>
      </c>
      <c r="B1" s="3" t="s">
        <v>192</v>
      </c>
      <c r="C1" s="3" t="s">
        <v>193</v>
      </c>
      <c r="D1" s="3" t="s">
        <v>194</v>
      </c>
    </row>
    <row r="2" spans="1:4" x14ac:dyDescent="0.2">
      <c r="A2" s="1" t="s">
        <v>2</v>
      </c>
      <c r="B2" s="1" t="s">
        <v>137</v>
      </c>
      <c r="C2" s="1" t="s">
        <v>163</v>
      </c>
      <c r="D2" s="1" t="s">
        <v>167</v>
      </c>
    </row>
    <row r="3" spans="1:4" x14ac:dyDescent="0.2">
      <c r="A3" s="1" t="s">
        <v>3</v>
      </c>
      <c r="B3" s="1" t="s">
        <v>138</v>
      </c>
      <c r="C3" s="1" t="s">
        <v>164</v>
      </c>
      <c r="D3" s="1" t="s">
        <v>168</v>
      </c>
    </row>
    <row r="4" spans="1:4" x14ac:dyDescent="0.2">
      <c r="A4" s="2" t="s">
        <v>4</v>
      </c>
      <c r="B4" s="1" t="s">
        <v>136</v>
      </c>
      <c r="C4" s="1" t="s">
        <v>136</v>
      </c>
      <c r="D4" s="1" t="s">
        <v>140</v>
      </c>
    </row>
    <row r="5" spans="1:4" x14ac:dyDescent="0.2">
      <c r="A5" s="2" t="s">
        <v>5</v>
      </c>
      <c r="B5" s="1" t="s">
        <v>136</v>
      </c>
      <c r="C5" s="1" t="s">
        <v>136</v>
      </c>
      <c r="D5" s="1" t="s">
        <v>140</v>
      </c>
    </row>
    <row r="6" spans="1:4" x14ac:dyDescent="0.2">
      <c r="A6" s="2" t="s">
        <v>6</v>
      </c>
      <c r="B6" s="1" t="s">
        <v>139</v>
      </c>
      <c r="C6" s="1" t="s">
        <v>136</v>
      </c>
      <c r="D6" s="1" t="s">
        <v>136</v>
      </c>
    </row>
    <row r="7" spans="1:4" x14ac:dyDescent="0.2">
      <c r="A7" s="2" t="s">
        <v>7</v>
      </c>
      <c r="B7" s="1" t="s">
        <v>140</v>
      </c>
      <c r="C7" s="1" t="s">
        <v>136</v>
      </c>
      <c r="D7" s="1" t="s">
        <v>140</v>
      </c>
    </row>
    <row r="8" spans="1:4" x14ac:dyDescent="0.2">
      <c r="A8" s="2" t="s">
        <v>8</v>
      </c>
      <c r="B8" s="1" t="s">
        <v>136</v>
      </c>
      <c r="C8" s="1" t="s">
        <v>136</v>
      </c>
      <c r="D8" s="1" t="s">
        <v>136</v>
      </c>
    </row>
    <row r="9" spans="1:4" x14ac:dyDescent="0.2">
      <c r="A9" s="2" t="s">
        <v>9</v>
      </c>
      <c r="B9" s="1" t="s">
        <v>140</v>
      </c>
      <c r="C9" s="1" t="s">
        <v>140</v>
      </c>
      <c r="D9" s="1" t="s">
        <v>140</v>
      </c>
    </row>
    <row r="10" spans="1:4" x14ac:dyDescent="0.2">
      <c r="A10" s="2" t="s">
        <v>10</v>
      </c>
      <c r="B10" s="1" t="s">
        <v>139</v>
      </c>
      <c r="C10" s="1" t="s">
        <v>136</v>
      </c>
      <c r="D10" s="1" t="s">
        <v>140</v>
      </c>
    </row>
    <row r="11" spans="1:4" x14ac:dyDescent="0.2">
      <c r="A11" s="2" t="s">
        <v>11</v>
      </c>
      <c r="B11" s="1" t="s">
        <v>139</v>
      </c>
      <c r="C11" s="1" t="s">
        <v>136</v>
      </c>
      <c r="D11" s="1" t="s">
        <v>140</v>
      </c>
    </row>
    <row r="12" spans="1:4" x14ac:dyDescent="0.2">
      <c r="A12" s="2" t="s">
        <v>12</v>
      </c>
      <c r="B12" s="1" t="s">
        <v>141</v>
      </c>
      <c r="C12" s="1" t="s">
        <v>139</v>
      </c>
      <c r="D12" s="1" t="s">
        <v>136</v>
      </c>
    </row>
    <row r="13" spans="1:4" x14ac:dyDescent="0.2">
      <c r="A13" s="2" t="s">
        <v>13</v>
      </c>
      <c r="B13" s="1" t="s">
        <v>136</v>
      </c>
      <c r="C13" s="1" t="s">
        <v>140</v>
      </c>
      <c r="D13" s="1" t="s">
        <v>140</v>
      </c>
    </row>
    <row r="14" spans="1:4" x14ac:dyDescent="0.2">
      <c r="A14" s="2" t="s">
        <v>14</v>
      </c>
      <c r="B14" s="1" t="s">
        <v>136</v>
      </c>
      <c r="C14" s="1" t="s">
        <v>136</v>
      </c>
      <c r="D14" s="1" t="s">
        <v>136</v>
      </c>
    </row>
    <row r="15" spans="1:4" x14ac:dyDescent="0.2">
      <c r="A15" s="2" t="s">
        <v>15</v>
      </c>
      <c r="B15" s="1" t="s">
        <v>140</v>
      </c>
      <c r="C15" s="1" t="s">
        <v>140</v>
      </c>
      <c r="D15" s="1" t="s">
        <v>140</v>
      </c>
    </row>
    <row r="16" spans="1:4" x14ac:dyDescent="0.2">
      <c r="A16" s="2" t="s">
        <v>16</v>
      </c>
      <c r="B16" s="1" t="s">
        <v>141</v>
      </c>
      <c r="C16" s="1" t="s">
        <v>139</v>
      </c>
      <c r="D16" s="1" t="s">
        <v>140</v>
      </c>
    </row>
    <row r="17" spans="1:4" x14ac:dyDescent="0.2">
      <c r="A17" s="2" t="s">
        <v>17</v>
      </c>
      <c r="B17" s="1" t="s">
        <v>141</v>
      </c>
      <c r="C17" s="1" t="s">
        <v>136</v>
      </c>
      <c r="D17" s="1" t="s">
        <v>140</v>
      </c>
    </row>
    <row r="18" spans="1:4" x14ac:dyDescent="0.2">
      <c r="A18" s="2" t="s">
        <v>18</v>
      </c>
      <c r="B18" s="1" t="s">
        <v>139</v>
      </c>
      <c r="C18" s="1" t="s">
        <v>136</v>
      </c>
      <c r="D18" s="1" t="s">
        <v>136</v>
      </c>
    </row>
    <row r="19" spans="1:4" x14ac:dyDescent="0.2">
      <c r="A19" s="2" t="s">
        <v>19</v>
      </c>
      <c r="B19" s="1" t="s">
        <v>139</v>
      </c>
      <c r="C19" s="1" t="s">
        <v>136</v>
      </c>
      <c r="D19" s="1" t="s">
        <v>140</v>
      </c>
    </row>
    <row r="20" spans="1:4" x14ac:dyDescent="0.2">
      <c r="A20" s="2" t="s">
        <v>20</v>
      </c>
      <c r="B20" s="1" t="s">
        <v>141</v>
      </c>
      <c r="C20" s="1" t="s">
        <v>139</v>
      </c>
      <c r="D20" s="1" t="s">
        <v>136</v>
      </c>
    </row>
    <row r="21" spans="1:4" x14ac:dyDescent="0.2">
      <c r="A21" s="2" t="s">
        <v>21</v>
      </c>
      <c r="B21" s="1" t="s">
        <v>136</v>
      </c>
      <c r="C21" s="1" t="s">
        <v>140</v>
      </c>
      <c r="D21" s="1" t="s">
        <v>136</v>
      </c>
    </row>
    <row r="22" spans="1:4" x14ac:dyDescent="0.2">
      <c r="A22" s="1" t="s">
        <v>22</v>
      </c>
      <c r="B22" s="1" t="s">
        <v>142</v>
      </c>
      <c r="C22" s="1" t="s">
        <v>159</v>
      </c>
      <c r="D22" s="1" t="s">
        <v>159</v>
      </c>
    </row>
    <row r="23" spans="1:4" x14ac:dyDescent="0.2">
      <c r="A23" s="1" t="s">
        <v>23</v>
      </c>
      <c r="B23" s="1" t="s">
        <v>139</v>
      </c>
      <c r="C23" s="1" t="s">
        <v>142</v>
      </c>
      <c r="D23" s="1" t="s">
        <v>142</v>
      </c>
    </row>
    <row r="24" spans="1:4" x14ac:dyDescent="0.2">
      <c r="A24" s="1" t="s">
        <v>24</v>
      </c>
      <c r="B24" s="1" t="s">
        <v>142</v>
      </c>
      <c r="C24" s="1" t="s">
        <v>159</v>
      </c>
      <c r="D24" s="1" t="s">
        <v>159</v>
      </c>
    </row>
    <row r="25" spans="1:4" x14ac:dyDescent="0.2">
      <c r="A25" s="1" t="s">
        <v>25</v>
      </c>
      <c r="B25" s="1" t="s">
        <v>143</v>
      </c>
      <c r="C25" s="1" t="s">
        <v>142</v>
      </c>
      <c r="D25" s="1" t="s">
        <v>142</v>
      </c>
    </row>
    <row r="26" spans="1:4" x14ac:dyDescent="0.2">
      <c r="A26" s="1" t="s">
        <v>26</v>
      </c>
      <c r="B26" s="1" t="s">
        <v>144</v>
      </c>
      <c r="D26" s="1" t="s">
        <v>169</v>
      </c>
    </row>
    <row r="27" spans="1:4" x14ac:dyDescent="0.2">
      <c r="A27" s="1" t="s">
        <v>27</v>
      </c>
      <c r="B27" s="1" t="s">
        <v>145</v>
      </c>
      <c r="D27" s="1" t="s">
        <v>170</v>
      </c>
    </row>
    <row r="28" spans="1:4" x14ac:dyDescent="0.2">
      <c r="A28" s="1" t="s">
        <v>28</v>
      </c>
      <c r="B28" s="1">
        <v>5</v>
      </c>
      <c r="C28" s="1">
        <v>5</v>
      </c>
      <c r="D28" s="1">
        <v>3</v>
      </c>
    </row>
    <row r="29" spans="1:4" x14ac:dyDescent="0.2">
      <c r="A29" s="1" t="s">
        <v>29</v>
      </c>
      <c r="B29" s="1" t="s">
        <v>146</v>
      </c>
      <c r="C29" s="1" t="s">
        <v>165</v>
      </c>
      <c r="D29" s="1" t="s">
        <v>171</v>
      </c>
    </row>
    <row r="30" spans="1:4" x14ac:dyDescent="0.2">
      <c r="A30" s="1" t="s">
        <v>30</v>
      </c>
      <c r="B30" s="1">
        <v>5</v>
      </c>
      <c r="C30" s="1">
        <v>5</v>
      </c>
      <c r="D30" s="1">
        <v>3</v>
      </c>
    </row>
    <row r="31" spans="1:4" x14ac:dyDescent="0.2">
      <c r="A31" s="1" t="s">
        <v>29</v>
      </c>
      <c r="B31" s="1" t="s">
        <v>146</v>
      </c>
      <c r="C31" s="1" t="s">
        <v>166</v>
      </c>
      <c r="D31" s="1" t="s">
        <v>172</v>
      </c>
    </row>
    <row r="32" spans="1:4" x14ac:dyDescent="0.2">
      <c r="A32" s="1" t="s">
        <v>31</v>
      </c>
      <c r="B32" s="1">
        <v>1</v>
      </c>
      <c r="C32" s="1">
        <v>1</v>
      </c>
      <c r="D32" s="1">
        <v>1</v>
      </c>
    </row>
    <row r="33" spans="1:4" x14ac:dyDescent="0.2">
      <c r="A33" s="1" t="s">
        <v>29</v>
      </c>
      <c r="B33" s="1" t="s">
        <v>147</v>
      </c>
      <c r="D33" s="1" t="s">
        <v>173</v>
      </c>
    </row>
    <row r="34" spans="1:4" x14ac:dyDescent="0.2">
      <c r="A34" s="1" t="s">
        <v>32</v>
      </c>
      <c r="B34" s="1">
        <v>15</v>
      </c>
      <c r="C34" s="1">
        <v>10</v>
      </c>
      <c r="D34" s="1">
        <v>15</v>
      </c>
    </row>
    <row r="35" spans="1:4" x14ac:dyDescent="0.2">
      <c r="A35" s="1" t="s">
        <v>29</v>
      </c>
      <c r="B35" s="1" t="s">
        <v>148</v>
      </c>
      <c r="D35" s="1" t="s">
        <v>174</v>
      </c>
    </row>
    <row r="36" spans="1:4" x14ac:dyDescent="0.2">
      <c r="A36" s="2" t="s">
        <v>33</v>
      </c>
      <c r="B36" s="1" t="s">
        <v>141</v>
      </c>
      <c r="C36" s="1" t="s">
        <v>136</v>
      </c>
      <c r="D36" s="1" t="s">
        <v>136</v>
      </c>
    </row>
    <row r="37" spans="1:4" x14ac:dyDescent="0.2">
      <c r="A37" s="2" t="s">
        <v>34</v>
      </c>
      <c r="B37" s="1" t="s">
        <v>136</v>
      </c>
      <c r="C37" s="1" t="s">
        <v>136</v>
      </c>
      <c r="D37" s="1" t="s">
        <v>140</v>
      </c>
    </row>
    <row r="38" spans="1:4" x14ac:dyDescent="0.2">
      <c r="A38" s="2" t="s">
        <v>35</v>
      </c>
      <c r="B38" s="1" t="s">
        <v>141</v>
      </c>
      <c r="C38" s="1" t="s">
        <v>136</v>
      </c>
      <c r="D38" s="1" t="s">
        <v>136</v>
      </c>
    </row>
    <row r="39" spans="1:4" x14ac:dyDescent="0.2">
      <c r="A39" s="2" t="s">
        <v>36</v>
      </c>
      <c r="B39" s="1" t="s">
        <v>136</v>
      </c>
      <c r="C39" s="1" t="s">
        <v>136</v>
      </c>
      <c r="D39" s="1" t="s">
        <v>140</v>
      </c>
    </row>
    <row r="40" spans="1:4" x14ac:dyDescent="0.2">
      <c r="A40" s="2" t="s">
        <v>37</v>
      </c>
      <c r="B40" s="1" t="s">
        <v>139</v>
      </c>
      <c r="C40" s="1" t="s">
        <v>136</v>
      </c>
      <c r="D40" s="1" t="s">
        <v>136</v>
      </c>
    </row>
    <row r="41" spans="1:4" x14ac:dyDescent="0.2">
      <c r="A41" s="2" t="s">
        <v>38</v>
      </c>
      <c r="B41" s="1" t="s">
        <v>140</v>
      </c>
      <c r="C41" s="1" t="s">
        <v>140</v>
      </c>
      <c r="D41" s="1" t="s">
        <v>140</v>
      </c>
    </row>
    <row r="42" spans="1:4" x14ac:dyDescent="0.2">
      <c r="A42" s="2" t="s">
        <v>39</v>
      </c>
      <c r="B42" s="1" t="s">
        <v>136</v>
      </c>
      <c r="C42" s="1" t="s">
        <v>139</v>
      </c>
      <c r="D42" s="1" t="s">
        <v>136</v>
      </c>
    </row>
    <row r="43" spans="1:4" x14ac:dyDescent="0.2">
      <c r="A43" s="2" t="s">
        <v>40</v>
      </c>
      <c r="B43" s="1" t="s">
        <v>136</v>
      </c>
      <c r="C43" s="1" t="s">
        <v>136</v>
      </c>
      <c r="D43" s="1" t="s">
        <v>140</v>
      </c>
    </row>
    <row r="44" spans="1:4" x14ac:dyDescent="0.2">
      <c r="A44" s="2" t="s">
        <v>41</v>
      </c>
      <c r="B44" s="1" t="s">
        <v>136</v>
      </c>
      <c r="C44" s="1" t="s">
        <v>136</v>
      </c>
      <c r="D44" s="1" t="s">
        <v>136</v>
      </c>
    </row>
    <row r="45" spans="1:4" x14ac:dyDescent="0.2">
      <c r="A45" s="2" t="s">
        <v>42</v>
      </c>
      <c r="B45" s="1" t="s">
        <v>136</v>
      </c>
      <c r="C45" s="1" t="s">
        <v>136</v>
      </c>
      <c r="D45" s="1" t="s">
        <v>140</v>
      </c>
    </row>
    <row r="46" spans="1:4" x14ac:dyDescent="0.2">
      <c r="A46" s="2" t="s">
        <v>43</v>
      </c>
      <c r="B46" s="1" t="s">
        <v>136</v>
      </c>
      <c r="C46" s="1" t="s">
        <v>136</v>
      </c>
      <c r="D46" s="1" t="s">
        <v>136</v>
      </c>
    </row>
    <row r="47" spans="1:4" x14ac:dyDescent="0.2">
      <c r="A47" s="2" t="s">
        <v>44</v>
      </c>
      <c r="B47" s="1" t="s">
        <v>140</v>
      </c>
      <c r="C47" s="1" t="s">
        <v>136</v>
      </c>
      <c r="D47" s="1" t="s">
        <v>140</v>
      </c>
    </row>
    <row r="48" spans="1:4" x14ac:dyDescent="0.2">
      <c r="A48" s="2" t="s">
        <v>45</v>
      </c>
      <c r="B48" s="1" t="s">
        <v>136</v>
      </c>
      <c r="C48" s="1" t="s">
        <v>136</v>
      </c>
      <c r="D48" s="1" t="s">
        <v>139</v>
      </c>
    </row>
    <row r="49" spans="1:4" x14ac:dyDescent="0.2">
      <c r="A49" s="2" t="s">
        <v>46</v>
      </c>
      <c r="B49" s="1" t="s">
        <v>140</v>
      </c>
      <c r="C49" s="1" t="s">
        <v>136</v>
      </c>
      <c r="D49" s="1" t="s">
        <v>136</v>
      </c>
    </row>
    <row r="50" spans="1:4" x14ac:dyDescent="0.2">
      <c r="A50" s="2" t="s">
        <v>47</v>
      </c>
      <c r="B50" s="1" t="s">
        <v>136</v>
      </c>
      <c r="C50" s="1" t="s">
        <v>136</v>
      </c>
      <c r="D50" s="1" t="s">
        <v>139</v>
      </c>
    </row>
    <row r="51" spans="1:4" x14ac:dyDescent="0.2">
      <c r="A51" s="2" t="s">
        <v>48</v>
      </c>
      <c r="B51" s="1" t="s">
        <v>140</v>
      </c>
      <c r="C51" s="1" t="s">
        <v>136</v>
      </c>
      <c r="D51" s="1" t="s">
        <v>140</v>
      </c>
    </row>
    <row r="52" spans="1:4" x14ac:dyDescent="0.2">
      <c r="A52" s="2" t="s">
        <v>49</v>
      </c>
      <c r="B52" s="1" t="s">
        <v>140</v>
      </c>
      <c r="C52" s="1" t="s">
        <v>136</v>
      </c>
      <c r="D52" s="1" t="s">
        <v>139</v>
      </c>
    </row>
    <row r="53" spans="1:4" x14ac:dyDescent="0.2">
      <c r="A53" s="2" t="s">
        <v>50</v>
      </c>
      <c r="B53" s="1" t="s">
        <v>140</v>
      </c>
      <c r="C53" s="1" t="s">
        <v>136</v>
      </c>
      <c r="D53" s="1" t="s">
        <v>136</v>
      </c>
    </row>
    <row r="54" spans="1:4" x14ac:dyDescent="0.2">
      <c r="A54" s="1" t="s">
        <v>51</v>
      </c>
      <c r="B54" s="1" t="s">
        <v>142</v>
      </c>
      <c r="C54" s="1" t="s">
        <v>159</v>
      </c>
      <c r="D54" s="1" t="s">
        <v>159</v>
      </c>
    </row>
    <row r="55" spans="1:4" x14ac:dyDescent="0.2">
      <c r="A55" s="1" t="s">
        <v>52</v>
      </c>
      <c r="B55" s="1" t="s">
        <v>142</v>
      </c>
      <c r="C55" s="1" t="s">
        <v>142</v>
      </c>
      <c r="D55" s="1" t="s">
        <v>142</v>
      </c>
    </row>
    <row r="56" spans="1:4" x14ac:dyDescent="0.2">
      <c r="A56" s="1" t="s">
        <v>53</v>
      </c>
      <c r="B56" s="1" t="s">
        <v>142</v>
      </c>
      <c r="C56" s="1" t="s">
        <v>159</v>
      </c>
      <c r="D56" s="1" t="s">
        <v>159</v>
      </c>
    </row>
    <row r="57" spans="1:4" x14ac:dyDescent="0.2">
      <c r="A57" s="1" t="s">
        <v>54</v>
      </c>
      <c r="B57" s="1" t="s">
        <v>139</v>
      </c>
      <c r="C57" s="1" t="s">
        <v>142</v>
      </c>
      <c r="D57" s="1" t="s">
        <v>142</v>
      </c>
    </row>
    <row r="58" spans="1:4" x14ac:dyDescent="0.2">
      <c r="A58" s="1" t="s">
        <v>55</v>
      </c>
      <c r="B58" s="1" t="s">
        <v>149</v>
      </c>
      <c r="D58" s="1" t="s">
        <v>175</v>
      </c>
    </row>
    <row r="59" spans="1:4" x14ac:dyDescent="0.2">
      <c r="A59" s="1" t="s">
        <v>56</v>
      </c>
      <c r="B59" s="1" t="s">
        <v>150</v>
      </c>
      <c r="D59" s="1" t="s">
        <v>176</v>
      </c>
    </row>
    <row r="60" spans="1:4" x14ac:dyDescent="0.2">
      <c r="A60" s="1" t="s">
        <v>28</v>
      </c>
      <c r="B60" s="1">
        <v>2</v>
      </c>
      <c r="C60" s="1">
        <v>5</v>
      </c>
      <c r="D60" s="1">
        <v>5</v>
      </c>
    </row>
    <row r="61" spans="1:4" x14ac:dyDescent="0.2">
      <c r="A61" s="1" t="s">
        <v>29</v>
      </c>
      <c r="B61" s="1" t="s">
        <v>151</v>
      </c>
      <c r="D61" s="1" t="s">
        <v>177</v>
      </c>
    </row>
    <row r="62" spans="1:4" x14ac:dyDescent="0.2">
      <c r="A62" s="1" t="s">
        <v>57</v>
      </c>
      <c r="B62" s="1">
        <v>2</v>
      </c>
      <c r="C62" s="1">
        <v>5</v>
      </c>
      <c r="D62" s="1">
        <v>2</v>
      </c>
    </row>
    <row r="63" spans="1:4" x14ac:dyDescent="0.2">
      <c r="A63" s="1" t="s">
        <v>29</v>
      </c>
      <c r="B63" s="1" t="s">
        <v>151</v>
      </c>
      <c r="D63" s="1" t="s">
        <v>178</v>
      </c>
    </row>
    <row r="64" spans="1:4" x14ac:dyDescent="0.2">
      <c r="A64" s="1" t="s">
        <v>58</v>
      </c>
      <c r="B64" s="1">
        <v>1</v>
      </c>
      <c r="C64" s="1">
        <v>1</v>
      </c>
      <c r="D64" s="1">
        <v>5</v>
      </c>
    </row>
    <row r="65" spans="1:4" x14ac:dyDescent="0.2">
      <c r="A65" s="1" t="s">
        <v>29</v>
      </c>
      <c r="B65" s="1" t="s">
        <v>152</v>
      </c>
      <c r="D65" s="1" t="s">
        <v>179</v>
      </c>
    </row>
    <row r="66" spans="1:4" x14ac:dyDescent="0.2">
      <c r="A66" s="1" t="s">
        <v>59</v>
      </c>
      <c r="B66" s="1">
        <v>15</v>
      </c>
      <c r="C66" s="1">
        <v>10</v>
      </c>
      <c r="D66" s="1">
        <v>15</v>
      </c>
    </row>
    <row r="67" spans="1:4" x14ac:dyDescent="0.2">
      <c r="A67" s="1" t="s">
        <v>29</v>
      </c>
      <c r="B67" s="1" t="s">
        <v>153</v>
      </c>
      <c r="D67" s="1" t="s">
        <v>180</v>
      </c>
    </row>
    <row r="68" spans="1:4" x14ac:dyDescent="0.2">
      <c r="A68" s="2" t="s">
        <v>60</v>
      </c>
      <c r="B68" s="1" t="s">
        <v>136</v>
      </c>
      <c r="C68" s="1" t="s">
        <v>136</v>
      </c>
      <c r="D68" s="1" t="s">
        <v>136</v>
      </c>
    </row>
    <row r="69" spans="1:4" x14ac:dyDescent="0.2">
      <c r="A69" s="2" t="s">
        <v>61</v>
      </c>
      <c r="B69" s="1" t="s">
        <v>139</v>
      </c>
      <c r="C69" s="1" t="s">
        <v>139</v>
      </c>
      <c r="D69" s="1" t="s">
        <v>140</v>
      </c>
    </row>
    <row r="70" spans="1:4" x14ac:dyDescent="0.2">
      <c r="A70" s="2" t="s">
        <v>62</v>
      </c>
      <c r="B70" s="1" t="s">
        <v>136</v>
      </c>
      <c r="C70" s="1" t="s">
        <v>139</v>
      </c>
      <c r="D70" s="1" t="s">
        <v>136</v>
      </c>
    </row>
    <row r="71" spans="1:4" x14ac:dyDescent="0.2">
      <c r="A71" s="2" t="s">
        <v>63</v>
      </c>
      <c r="B71" s="1" t="s">
        <v>136</v>
      </c>
      <c r="C71" s="1" t="s">
        <v>141</v>
      </c>
      <c r="D71" s="1" t="s">
        <v>140</v>
      </c>
    </row>
    <row r="72" spans="1:4" x14ac:dyDescent="0.2">
      <c r="A72" s="2" t="s">
        <v>64</v>
      </c>
      <c r="B72" s="1" t="s">
        <v>136</v>
      </c>
      <c r="C72" s="1" t="s">
        <v>139</v>
      </c>
      <c r="D72" s="1" t="s">
        <v>136</v>
      </c>
    </row>
    <row r="73" spans="1:4" x14ac:dyDescent="0.2">
      <c r="A73" s="2" t="s">
        <v>65</v>
      </c>
      <c r="B73" s="1" t="s">
        <v>140</v>
      </c>
      <c r="C73" s="1" t="s">
        <v>139</v>
      </c>
      <c r="D73" s="1" t="s">
        <v>140</v>
      </c>
    </row>
    <row r="74" spans="1:4" x14ac:dyDescent="0.2">
      <c r="A74" s="2" t="s">
        <v>66</v>
      </c>
      <c r="B74" s="1" t="s">
        <v>141</v>
      </c>
      <c r="C74" s="1" t="s">
        <v>141</v>
      </c>
      <c r="D74" s="1" t="s">
        <v>136</v>
      </c>
    </row>
    <row r="75" spans="1:4" x14ac:dyDescent="0.2">
      <c r="A75" s="2" t="s">
        <v>67</v>
      </c>
      <c r="B75" s="1" t="s">
        <v>139</v>
      </c>
      <c r="C75" s="1" t="s">
        <v>139</v>
      </c>
      <c r="D75" s="1" t="s">
        <v>140</v>
      </c>
    </row>
    <row r="76" spans="1:4" x14ac:dyDescent="0.2">
      <c r="A76" s="2" t="s">
        <v>68</v>
      </c>
      <c r="B76" s="1" t="s">
        <v>139</v>
      </c>
      <c r="C76" s="1" t="s">
        <v>141</v>
      </c>
      <c r="D76" s="1" t="s">
        <v>136</v>
      </c>
    </row>
    <row r="77" spans="1:4" x14ac:dyDescent="0.2">
      <c r="A77" s="2" t="s">
        <v>69</v>
      </c>
      <c r="B77" s="1" t="s">
        <v>141</v>
      </c>
      <c r="C77" s="1" t="s">
        <v>139</v>
      </c>
      <c r="D77" s="1" t="s">
        <v>140</v>
      </c>
    </row>
    <row r="78" spans="1:4" x14ac:dyDescent="0.2">
      <c r="A78" s="2" t="s">
        <v>70</v>
      </c>
      <c r="B78" s="1" t="s">
        <v>141</v>
      </c>
      <c r="C78" s="1" t="s">
        <v>139</v>
      </c>
      <c r="D78" s="1" t="s">
        <v>136</v>
      </c>
    </row>
    <row r="79" spans="1:4" x14ac:dyDescent="0.2">
      <c r="A79" s="2" t="s">
        <v>71</v>
      </c>
      <c r="B79" s="1" t="s">
        <v>139</v>
      </c>
      <c r="C79" s="1" t="s">
        <v>136</v>
      </c>
      <c r="D79" s="1" t="s">
        <v>140</v>
      </c>
    </row>
    <row r="80" spans="1:4" x14ac:dyDescent="0.2">
      <c r="A80" s="2" t="s">
        <v>72</v>
      </c>
      <c r="B80" s="1" t="s">
        <v>140</v>
      </c>
      <c r="C80" s="1" t="s">
        <v>140</v>
      </c>
      <c r="D80" s="1" t="s">
        <v>136</v>
      </c>
    </row>
    <row r="81" spans="1:4" x14ac:dyDescent="0.2">
      <c r="A81" s="2" t="s">
        <v>73</v>
      </c>
      <c r="B81" s="1" t="s">
        <v>140</v>
      </c>
      <c r="C81" s="1" t="s">
        <v>136</v>
      </c>
      <c r="D81" s="1" t="s">
        <v>140</v>
      </c>
    </row>
    <row r="82" spans="1:4" x14ac:dyDescent="0.2">
      <c r="A82" s="2" t="s">
        <v>74</v>
      </c>
      <c r="B82" s="1" t="s">
        <v>140</v>
      </c>
      <c r="C82" s="1" t="s">
        <v>136</v>
      </c>
      <c r="D82" s="1" t="s">
        <v>140</v>
      </c>
    </row>
    <row r="83" spans="1:4" x14ac:dyDescent="0.2">
      <c r="A83" s="2" t="s">
        <v>75</v>
      </c>
      <c r="B83" s="1" t="s">
        <v>140</v>
      </c>
      <c r="C83" s="1" t="s">
        <v>140</v>
      </c>
      <c r="D83" s="1" t="s">
        <v>140</v>
      </c>
    </row>
    <row r="84" spans="1:4" x14ac:dyDescent="0.2">
      <c r="A84" s="2" t="s">
        <v>76</v>
      </c>
      <c r="B84" s="1" t="s">
        <v>140</v>
      </c>
      <c r="C84" s="1" t="s">
        <v>136</v>
      </c>
      <c r="D84" s="1" t="s">
        <v>136</v>
      </c>
    </row>
    <row r="85" spans="1:4" x14ac:dyDescent="0.2">
      <c r="A85" s="2" t="s">
        <v>77</v>
      </c>
      <c r="B85" s="1" t="s">
        <v>140</v>
      </c>
      <c r="C85" s="1" t="s">
        <v>140</v>
      </c>
      <c r="D85" s="1" t="s">
        <v>140</v>
      </c>
    </row>
    <row r="86" spans="1:4" x14ac:dyDescent="0.2">
      <c r="A86" s="2" t="s">
        <v>78</v>
      </c>
      <c r="B86" s="1" t="s">
        <v>136</v>
      </c>
      <c r="C86" s="1" t="s">
        <v>139</v>
      </c>
      <c r="D86" s="1" t="s">
        <v>140</v>
      </c>
    </row>
    <row r="87" spans="1:4" x14ac:dyDescent="0.2">
      <c r="A87" s="2" t="s">
        <v>79</v>
      </c>
      <c r="B87" s="1" t="s">
        <v>139</v>
      </c>
      <c r="C87" s="1" t="s">
        <v>136</v>
      </c>
      <c r="D87" s="1" t="s">
        <v>140</v>
      </c>
    </row>
    <row r="88" spans="1:4" x14ac:dyDescent="0.2">
      <c r="A88" s="2" t="s">
        <v>80</v>
      </c>
      <c r="B88" s="1" t="s">
        <v>139</v>
      </c>
      <c r="C88" s="1" t="s">
        <v>141</v>
      </c>
      <c r="D88" s="1" t="s">
        <v>140</v>
      </c>
    </row>
    <row r="89" spans="1:4" x14ac:dyDescent="0.2">
      <c r="A89" s="2" t="s">
        <v>81</v>
      </c>
      <c r="B89" s="1" t="s">
        <v>136</v>
      </c>
      <c r="C89" s="1" t="s">
        <v>136</v>
      </c>
      <c r="D89" s="1" t="s">
        <v>140</v>
      </c>
    </row>
    <row r="90" spans="1:4" x14ac:dyDescent="0.2">
      <c r="A90" s="2" t="s">
        <v>82</v>
      </c>
      <c r="B90" s="1" t="s">
        <v>136</v>
      </c>
      <c r="C90" s="1" t="s">
        <v>136</v>
      </c>
      <c r="D90" s="1" t="s">
        <v>140</v>
      </c>
    </row>
    <row r="91" spans="1:4" x14ac:dyDescent="0.2">
      <c r="A91" s="2" t="s">
        <v>83</v>
      </c>
      <c r="B91" s="1" t="s">
        <v>140</v>
      </c>
      <c r="C91" s="1" t="s">
        <v>140</v>
      </c>
      <c r="D91" s="1" t="s">
        <v>140</v>
      </c>
    </row>
    <row r="92" spans="1:4" x14ac:dyDescent="0.2">
      <c r="A92" s="1" t="s">
        <v>84</v>
      </c>
      <c r="B92" s="1" t="s">
        <v>142</v>
      </c>
      <c r="C92" s="1" t="s">
        <v>159</v>
      </c>
      <c r="D92" s="1" t="s">
        <v>159</v>
      </c>
    </row>
    <row r="93" spans="1:4" x14ac:dyDescent="0.2">
      <c r="A93" s="1" t="s">
        <v>85</v>
      </c>
      <c r="B93" s="1" t="s">
        <v>143</v>
      </c>
      <c r="C93" s="1" t="s">
        <v>142</v>
      </c>
      <c r="D93" s="1" t="s">
        <v>159</v>
      </c>
    </row>
    <row r="94" spans="1:4" x14ac:dyDescent="0.2">
      <c r="A94" s="1" t="s">
        <v>86</v>
      </c>
      <c r="B94" s="1" t="s">
        <v>142</v>
      </c>
      <c r="C94" s="1" t="s">
        <v>143</v>
      </c>
      <c r="D94" s="1" t="s">
        <v>159</v>
      </c>
    </row>
    <row r="95" spans="1:4" x14ac:dyDescent="0.2">
      <c r="A95" s="1" t="s">
        <v>87</v>
      </c>
      <c r="B95" s="1" t="s">
        <v>139</v>
      </c>
      <c r="C95" s="1" t="s">
        <v>142</v>
      </c>
      <c r="D95" s="1" t="s">
        <v>159</v>
      </c>
    </row>
    <row r="96" spans="1:4" x14ac:dyDescent="0.2">
      <c r="A96" s="1" t="s">
        <v>88</v>
      </c>
      <c r="B96" s="1" t="s">
        <v>154</v>
      </c>
      <c r="D96" s="1" t="s">
        <v>181</v>
      </c>
    </row>
    <row r="97" spans="1:4" x14ac:dyDescent="0.2">
      <c r="A97" s="1" t="s">
        <v>89</v>
      </c>
      <c r="B97" s="1" t="s">
        <v>155</v>
      </c>
      <c r="D97" s="1" t="s">
        <v>176</v>
      </c>
    </row>
    <row r="98" spans="1:4" x14ac:dyDescent="0.2">
      <c r="A98" s="1" t="s">
        <v>28</v>
      </c>
      <c r="B98" s="1">
        <v>3</v>
      </c>
      <c r="C98" s="1">
        <v>5</v>
      </c>
      <c r="D98" s="1">
        <v>1</v>
      </c>
    </row>
    <row r="99" spans="1:4" x14ac:dyDescent="0.2">
      <c r="A99" s="1" t="s">
        <v>29</v>
      </c>
      <c r="B99" s="1" t="s">
        <v>156</v>
      </c>
      <c r="D99" s="1" t="s">
        <v>182</v>
      </c>
    </row>
    <row r="100" spans="1:4" x14ac:dyDescent="0.2">
      <c r="A100" s="1" t="s">
        <v>90</v>
      </c>
      <c r="B100" s="1">
        <v>3</v>
      </c>
      <c r="C100" s="1">
        <v>1</v>
      </c>
      <c r="D100" s="1">
        <v>1</v>
      </c>
    </row>
    <row r="101" spans="1:4" x14ac:dyDescent="0.2">
      <c r="A101" s="1" t="s">
        <v>29</v>
      </c>
      <c r="B101" s="1" t="s">
        <v>156</v>
      </c>
      <c r="D101" s="1" t="s">
        <v>183</v>
      </c>
    </row>
    <row r="102" spans="1:4" x14ac:dyDescent="0.2">
      <c r="A102" s="1" t="s">
        <v>91</v>
      </c>
      <c r="B102" s="1">
        <v>12</v>
      </c>
      <c r="C102" s="1">
        <v>1</v>
      </c>
      <c r="D102" s="1">
        <v>2</v>
      </c>
    </row>
    <row r="103" spans="1:4" x14ac:dyDescent="0.2">
      <c r="A103" s="1" t="s">
        <v>29</v>
      </c>
      <c r="B103" s="1" t="s">
        <v>157</v>
      </c>
      <c r="D103" s="1" t="s">
        <v>184</v>
      </c>
    </row>
    <row r="104" spans="1:4" x14ac:dyDescent="0.2">
      <c r="A104" s="1" t="s">
        <v>92</v>
      </c>
      <c r="B104" s="1">
        <v>10</v>
      </c>
      <c r="C104" s="1">
        <v>10</v>
      </c>
      <c r="D104" s="1">
        <v>15</v>
      </c>
    </row>
    <row r="105" spans="1:4" x14ac:dyDescent="0.2">
      <c r="A105" s="1" t="s">
        <v>29</v>
      </c>
      <c r="B105" s="1" t="s">
        <v>158</v>
      </c>
      <c r="D105" s="1" t="s">
        <v>185</v>
      </c>
    </row>
    <row r="106" spans="1:4" x14ac:dyDescent="0.2">
      <c r="A106" s="2" t="s">
        <v>93</v>
      </c>
      <c r="B106" s="1" t="s">
        <v>141</v>
      </c>
      <c r="C106" s="1" t="s">
        <v>136</v>
      </c>
      <c r="D106" s="1" t="s">
        <v>140</v>
      </c>
    </row>
    <row r="107" spans="1:4" x14ac:dyDescent="0.2">
      <c r="A107" s="2" t="s">
        <v>94</v>
      </c>
      <c r="B107" s="1" t="s">
        <v>136</v>
      </c>
      <c r="C107" s="1" t="s">
        <v>140</v>
      </c>
      <c r="D107" s="1" t="s">
        <v>140</v>
      </c>
    </row>
    <row r="108" spans="1:4" x14ac:dyDescent="0.2">
      <c r="A108" s="2" t="s">
        <v>95</v>
      </c>
      <c r="B108" s="1" t="s">
        <v>139</v>
      </c>
      <c r="C108" s="1" t="s">
        <v>140</v>
      </c>
      <c r="D108" s="1" t="s">
        <v>140</v>
      </c>
    </row>
    <row r="109" spans="1:4" x14ac:dyDescent="0.2">
      <c r="A109" s="2" t="s">
        <v>96</v>
      </c>
      <c r="B109" s="1" t="s">
        <v>136</v>
      </c>
      <c r="C109" s="1" t="s">
        <v>136</v>
      </c>
      <c r="D109" s="1" t="s">
        <v>140</v>
      </c>
    </row>
    <row r="110" spans="1:4" x14ac:dyDescent="0.2">
      <c r="A110" s="2" t="s">
        <v>97</v>
      </c>
      <c r="B110" s="1" t="s">
        <v>136</v>
      </c>
      <c r="C110" s="1" t="s">
        <v>136</v>
      </c>
      <c r="D110" s="1" t="s">
        <v>136</v>
      </c>
    </row>
    <row r="111" spans="1:4" x14ac:dyDescent="0.2">
      <c r="A111" s="2" t="s">
        <v>98</v>
      </c>
      <c r="B111" s="1" t="s">
        <v>136</v>
      </c>
      <c r="C111" s="1" t="s">
        <v>140</v>
      </c>
      <c r="D111" s="1" t="s">
        <v>140</v>
      </c>
    </row>
    <row r="112" spans="1:4" x14ac:dyDescent="0.2">
      <c r="A112" s="2" t="s">
        <v>99</v>
      </c>
      <c r="B112" s="1" t="s">
        <v>136</v>
      </c>
      <c r="C112" s="1" t="s">
        <v>136</v>
      </c>
      <c r="D112" s="1" t="s">
        <v>140</v>
      </c>
    </row>
    <row r="113" spans="1:4" x14ac:dyDescent="0.2">
      <c r="A113" s="2" t="s">
        <v>100</v>
      </c>
      <c r="B113" s="1" t="s">
        <v>136</v>
      </c>
      <c r="C113" s="1" t="s">
        <v>136</v>
      </c>
      <c r="D113" s="1" t="s">
        <v>140</v>
      </c>
    </row>
    <row r="114" spans="1:4" x14ac:dyDescent="0.2">
      <c r="A114" s="2" t="s">
        <v>101</v>
      </c>
      <c r="B114" s="1" t="s">
        <v>140</v>
      </c>
      <c r="C114" s="1" t="s">
        <v>140</v>
      </c>
      <c r="D114" s="1" t="s">
        <v>140</v>
      </c>
    </row>
    <row r="115" spans="1:4" x14ac:dyDescent="0.2">
      <c r="A115" s="2" t="s">
        <v>102</v>
      </c>
      <c r="B115" s="1" t="s">
        <v>140</v>
      </c>
      <c r="C115" s="1" t="s">
        <v>140</v>
      </c>
      <c r="D115" s="1" t="s">
        <v>140</v>
      </c>
    </row>
    <row r="116" spans="1:4" x14ac:dyDescent="0.2">
      <c r="A116" s="2" t="s">
        <v>103</v>
      </c>
      <c r="B116" s="1" t="s">
        <v>140</v>
      </c>
      <c r="C116" s="1" t="s">
        <v>140</v>
      </c>
      <c r="D116" s="1" t="s">
        <v>136</v>
      </c>
    </row>
    <row r="117" spans="1:4" x14ac:dyDescent="0.2">
      <c r="A117" s="2" t="s">
        <v>104</v>
      </c>
      <c r="B117" s="1" t="s">
        <v>140</v>
      </c>
      <c r="C117" s="1" t="s">
        <v>140</v>
      </c>
      <c r="D117" s="1" t="s">
        <v>140</v>
      </c>
    </row>
    <row r="118" spans="1:4" x14ac:dyDescent="0.2">
      <c r="A118" s="2" t="s">
        <v>105</v>
      </c>
      <c r="B118" s="1" t="s">
        <v>140</v>
      </c>
      <c r="C118" s="1" t="s">
        <v>136</v>
      </c>
      <c r="D118" s="1" t="s">
        <v>140</v>
      </c>
    </row>
    <row r="119" spans="1:4" x14ac:dyDescent="0.2">
      <c r="A119" s="2" t="s">
        <v>106</v>
      </c>
      <c r="B119" s="1" t="s">
        <v>140</v>
      </c>
      <c r="C119" s="1" t="s">
        <v>140</v>
      </c>
      <c r="D119" s="1" t="s">
        <v>140</v>
      </c>
    </row>
    <row r="120" spans="1:4" x14ac:dyDescent="0.2">
      <c r="A120" s="2" t="s">
        <v>107</v>
      </c>
      <c r="B120" s="1" t="s">
        <v>140</v>
      </c>
      <c r="C120" s="1" t="s">
        <v>140</v>
      </c>
      <c r="D120" s="1" t="s">
        <v>140</v>
      </c>
    </row>
    <row r="121" spans="1:4" x14ac:dyDescent="0.2">
      <c r="A121" s="2" t="s">
        <v>108</v>
      </c>
      <c r="B121" s="1" t="s">
        <v>140</v>
      </c>
      <c r="C121" s="1" t="s">
        <v>136</v>
      </c>
      <c r="D121" s="1" t="s">
        <v>140</v>
      </c>
    </row>
    <row r="122" spans="1:4" x14ac:dyDescent="0.2">
      <c r="A122" s="2" t="s">
        <v>109</v>
      </c>
      <c r="B122" s="1" t="s">
        <v>140</v>
      </c>
      <c r="C122" s="1" t="s">
        <v>136</v>
      </c>
      <c r="D122" s="1" t="s">
        <v>136</v>
      </c>
    </row>
    <row r="123" spans="1:4" x14ac:dyDescent="0.2">
      <c r="A123" s="2" t="s">
        <v>110</v>
      </c>
      <c r="B123" s="1" t="s">
        <v>140</v>
      </c>
      <c r="C123" s="1" t="s">
        <v>140</v>
      </c>
      <c r="D123" s="1" t="s">
        <v>140</v>
      </c>
    </row>
    <row r="124" spans="1:4" x14ac:dyDescent="0.2">
      <c r="A124" s="2" t="s">
        <v>111</v>
      </c>
      <c r="B124" s="1" t="s">
        <v>140</v>
      </c>
      <c r="C124" s="1" t="s">
        <v>139</v>
      </c>
      <c r="D124" s="1" t="s">
        <v>140</v>
      </c>
    </row>
    <row r="125" spans="1:4" x14ac:dyDescent="0.2">
      <c r="A125" s="2" t="s">
        <v>112</v>
      </c>
      <c r="B125" s="1" t="s">
        <v>140</v>
      </c>
      <c r="C125" s="1" t="s">
        <v>139</v>
      </c>
      <c r="D125" s="1" t="s">
        <v>140</v>
      </c>
    </row>
    <row r="126" spans="1:4" x14ac:dyDescent="0.2">
      <c r="A126" s="2" t="s">
        <v>113</v>
      </c>
      <c r="B126" s="1" t="s">
        <v>140</v>
      </c>
      <c r="C126" s="1" t="s">
        <v>139</v>
      </c>
      <c r="D126" s="1" t="s">
        <v>140</v>
      </c>
    </row>
    <row r="127" spans="1:4" x14ac:dyDescent="0.2">
      <c r="A127" s="2" t="s">
        <v>114</v>
      </c>
      <c r="B127" s="1" t="s">
        <v>140</v>
      </c>
      <c r="C127" s="1" t="s">
        <v>136</v>
      </c>
      <c r="D127" s="1" t="s">
        <v>140</v>
      </c>
    </row>
    <row r="128" spans="1:4" x14ac:dyDescent="0.2">
      <c r="A128" s="2" t="s">
        <v>115</v>
      </c>
      <c r="B128" s="1" t="s">
        <v>140</v>
      </c>
      <c r="C128" s="1" t="s">
        <v>136</v>
      </c>
      <c r="D128" s="1" t="s">
        <v>136</v>
      </c>
    </row>
    <row r="129" spans="1:4" x14ac:dyDescent="0.2">
      <c r="A129" s="2" t="s">
        <v>116</v>
      </c>
      <c r="B129" s="1" t="s">
        <v>140</v>
      </c>
      <c r="C129" s="1" t="s">
        <v>136</v>
      </c>
      <c r="D129" s="1" t="s">
        <v>140</v>
      </c>
    </row>
    <row r="130" spans="1:4" x14ac:dyDescent="0.2">
      <c r="A130" s="2" t="s">
        <v>117</v>
      </c>
      <c r="B130" s="1" t="s">
        <v>136</v>
      </c>
      <c r="C130" s="1" t="s">
        <v>139</v>
      </c>
      <c r="D130" s="1" t="s">
        <v>140</v>
      </c>
    </row>
    <row r="131" spans="1:4" x14ac:dyDescent="0.2">
      <c r="A131" s="2" t="s">
        <v>118</v>
      </c>
      <c r="B131" s="1" t="s">
        <v>141</v>
      </c>
      <c r="C131" s="1" t="s">
        <v>136</v>
      </c>
      <c r="D131" s="1" t="s">
        <v>140</v>
      </c>
    </row>
    <row r="132" spans="1:4" x14ac:dyDescent="0.2">
      <c r="A132" s="2" t="s">
        <v>119</v>
      </c>
      <c r="B132" s="1" t="s">
        <v>139</v>
      </c>
      <c r="C132" s="1" t="s">
        <v>139</v>
      </c>
      <c r="D132" s="1" t="s">
        <v>140</v>
      </c>
    </row>
    <row r="133" spans="1:4" x14ac:dyDescent="0.2">
      <c r="A133" s="2" t="s">
        <v>120</v>
      </c>
      <c r="B133" s="1" t="s">
        <v>141</v>
      </c>
      <c r="C133" s="1" t="s">
        <v>136</v>
      </c>
      <c r="D133" s="1" t="s">
        <v>140</v>
      </c>
    </row>
    <row r="134" spans="1:4" x14ac:dyDescent="0.2">
      <c r="A134" s="2" t="s">
        <v>121</v>
      </c>
      <c r="B134" s="1" t="s">
        <v>139</v>
      </c>
      <c r="C134" s="1" t="s">
        <v>139</v>
      </c>
      <c r="D134" s="1" t="s">
        <v>136</v>
      </c>
    </row>
    <row r="135" spans="1:4" x14ac:dyDescent="0.2">
      <c r="A135" s="2" t="s">
        <v>122</v>
      </c>
      <c r="B135" s="1" t="s">
        <v>136</v>
      </c>
      <c r="C135" s="1" t="s">
        <v>140</v>
      </c>
      <c r="D135" s="1" t="s">
        <v>140</v>
      </c>
    </row>
    <row r="136" spans="1:4" x14ac:dyDescent="0.2">
      <c r="A136" s="2" t="s">
        <v>123</v>
      </c>
      <c r="B136" s="1" t="s">
        <v>136</v>
      </c>
      <c r="C136" s="1" t="s">
        <v>136</v>
      </c>
      <c r="D136" s="1" t="s">
        <v>140</v>
      </c>
    </row>
    <row r="137" spans="1:4" x14ac:dyDescent="0.2">
      <c r="A137" s="2" t="s">
        <v>124</v>
      </c>
      <c r="B137" s="1" t="s">
        <v>136</v>
      </c>
      <c r="C137" s="1" t="s">
        <v>136</v>
      </c>
      <c r="D137" s="1" t="s">
        <v>136</v>
      </c>
    </row>
    <row r="138" spans="1:4" x14ac:dyDescent="0.2">
      <c r="A138" s="2" t="s">
        <v>125</v>
      </c>
      <c r="B138" s="1" t="s">
        <v>140</v>
      </c>
      <c r="C138" s="1" t="s">
        <v>136</v>
      </c>
      <c r="D138" s="1" t="s">
        <v>140</v>
      </c>
    </row>
    <row r="139" spans="1:4" x14ac:dyDescent="0.2">
      <c r="A139" s="2" t="s">
        <v>126</v>
      </c>
      <c r="B139" s="1" t="s">
        <v>140</v>
      </c>
      <c r="C139" s="1" t="s">
        <v>136</v>
      </c>
      <c r="D139" s="1" t="s">
        <v>136</v>
      </c>
    </row>
    <row r="140" spans="1:4" x14ac:dyDescent="0.2">
      <c r="A140" s="2" t="s">
        <v>127</v>
      </c>
      <c r="B140" s="1" t="s">
        <v>140</v>
      </c>
      <c r="C140" s="1" t="s">
        <v>136</v>
      </c>
      <c r="D140" s="1" t="s">
        <v>136</v>
      </c>
    </row>
    <row r="141" spans="1:4" x14ac:dyDescent="0.2">
      <c r="A141" s="2" t="s">
        <v>128</v>
      </c>
      <c r="B141" s="1" t="s">
        <v>140</v>
      </c>
      <c r="C141" s="1" t="s">
        <v>140</v>
      </c>
      <c r="D141" s="1" t="s">
        <v>140</v>
      </c>
    </row>
    <row r="142" spans="1:4" x14ac:dyDescent="0.2">
      <c r="A142" s="1" t="s">
        <v>129</v>
      </c>
      <c r="B142" s="1" t="s">
        <v>159</v>
      </c>
      <c r="C142" s="1" t="s">
        <v>159</v>
      </c>
      <c r="D142" s="1" t="s">
        <v>142</v>
      </c>
    </row>
    <row r="143" spans="1:4" x14ac:dyDescent="0.2">
      <c r="A143" s="1" t="s">
        <v>130</v>
      </c>
      <c r="B143" s="1" t="s">
        <v>142</v>
      </c>
      <c r="C143" s="1" t="s">
        <v>142</v>
      </c>
      <c r="D143" s="1" t="s">
        <v>143</v>
      </c>
    </row>
    <row r="144" spans="1:4" x14ac:dyDescent="0.2">
      <c r="A144" s="1" t="s">
        <v>131</v>
      </c>
      <c r="B144" s="1" t="s">
        <v>142</v>
      </c>
      <c r="C144" s="1" t="s">
        <v>159</v>
      </c>
      <c r="D144" s="1" t="s">
        <v>142</v>
      </c>
    </row>
    <row r="145" spans="1:4" x14ac:dyDescent="0.2">
      <c r="A145" s="1" t="s">
        <v>132</v>
      </c>
      <c r="B145" s="1" t="s">
        <v>159</v>
      </c>
      <c r="C145" s="1" t="s">
        <v>142</v>
      </c>
      <c r="D145" s="1" t="s">
        <v>159</v>
      </c>
    </row>
    <row r="146" spans="1:4" x14ac:dyDescent="0.2">
      <c r="A146" s="1" t="s">
        <v>133</v>
      </c>
      <c r="B146" s="1" t="s">
        <v>160</v>
      </c>
      <c r="D146" s="1" t="s">
        <v>186</v>
      </c>
    </row>
    <row r="147" spans="1:4" x14ac:dyDescent="0.2">
      <c r="A147" s="1" t="s">
        <v>134</v>
      </c>
      <c r="B147" s="1" t="s">
        <v>161</v>
      </c>
      <c r="D147" s="1" t="s">
        <v>187</v>
      </c>
    </row>
    <row r="148" spans="1:4" x14ac:dyDescent="0.2">
      <c r="A148" s="1" t="s">
        <v>28</v>
      </c>
      <c r="B148" s="1">
        <v>2</v>
      </c>
      <c r="C148" s="1">
        <v>1</v>
      </c>
      <c r="D148" s="1">
        <v>3</v>
      </c>
    </row>
    <row r="149" spans="1:4" x14ac:dyDescent="0.2">
      <c r="A149" s="1" t="s">
        <v>135</v>
      </c>
      <c r="B149" s="1" t="s">
        <v>162</v>
      </c>
      <c r="D149" s="1" t="s">
        <v>188</v>
      </c>
    </row>
    <row r="150" spans="1:4" x14ac:dyDescent="0.2">
      <c r="A150" s="1" t="s">
        <v>90</v>
      </c>
      <c r="B150" s="1">
        <v>2</v>
      </c>
      <c r="C150" s="1">
        <v>1</v>
      </c>
      <c r="D150" s="1">
        <v>3</v>
      </c>
    </row>
    <row r="151" spans="1:4" x14ac:dyDescent="0.2">
      <c r="A151" s="1" t="s">
        <v>135</v>
      </c>
      <c r="B151" s="1" t="s">
        <v>162</v>
      </c>
      <c r="D151" s="1" t="s">
        <v>183</v>
      </c>
    </row>
    <row r="152" spans="1:4" x14ac:dyDescent="0.2">
      <c r="A152" s="1" t="s">
        <v>91</v>
      </c>
      <c r="B152" s="1">
        <v>2</v>
      </c>
      <c r="C152" s="1">
        <v>1</v>
      </c>
      <c r="D152" s="1">
        <v>3</v>
      </c>
    </row>
    <row r="153" spans="1:4" x14ac:dyDescent="0.2">
      <c r="A153" s="1" t="s">
        <v>135</v>
      </c>
      <c r="B153" s="1" t="s">
        <v>152</v>
      </c>
      <c r="D153" s="1" t="s">
        <v>189</v>
      </c>
    </row>
    <row r="154" spans="1:4" x14ac:dyDescent="0.2">
      <c r="A154" s="1" t="s">
        <v>92</v>
      </c>
      <c r="B154" s="1">
        <v>15</v>
      </c>
      <c r="C154" s="1">
        <v>15</v>
      </c>
      <c r="D154" s="1">
        <v>15</v>
      </c>
    </row>
    <row r="155" spans="1:4" x14ac:dyDescent="0.2">
      <c r="A155" s="1" t="s">
        <v>135</v>
      </c>
      <c r="D155" s="1" t="s">
        <v>190</v>
      </c>
    </row>
  </sheetData>
  <hyperlinks>
    <hyperlink ref="A4" r:id="rId1" xr:uid="{00000000-0004-0000-0800-000000000000}"/>
    <hyperlink ref="A5" r:id="rId2" xr:uid="{00000000-0004-0000-0800-000001000000}"/>
    <hyperlink ref="A6" r:id="rId3" xr:uid="{00000000-0004-0000-0800-000002000000}"/>
    <hyperlink ref="A7" r:id="rId4" xr:uid="{00000000-0004-0000-0800-000003000000}"/>
    <hyperlink ref="A8" r:id="rId5" xr:uid="{00000000-0004-0000-0800-000004000000}"/>
    <hyperlink ref="A9" r:id="rId6" xr:uid="{00000000-0004-0000-0800-000005000000}"/>
    <hyperlink ref="A10" r:id="rId7" xr:uid="{00000000-0004-0000-0800-000006000000}"/>
    <hyperlink ref="A11" r:id="rId8" xr:uid="{00000000-0004-0000-0800-000007000000}"/>
    <hyperlink ref="A12" r:id="rId9" xr:uid="{00000000-0004-0000-0800-000008000000}"/>
    <hyperlink ref="A13" r:id="rId10" xr:uid="{00000000-0004-0000-0800-000009000000}"/>
    <hyperlink ref="A14" r:id="rId11" xr:uid="{00000000-0004-0000-0800-00000A000000}"/>
    <hyperlink ref="A15" r:id="rId12" xr:uid="{00000000-0004-0000-0800-00000B000000}"/>
    <hyperlink ref="A16" r:id="rId13" xr:uid="{00000000-0004-0000-0800-00000C000000}"/>
    <hyperlink ref="A17" r:id="rId14" xr:uid="{00000000-0004-0000-0800-00000D000000}"/>
    <hyperlink ref="A18" r:id="rId15" xr:uid="{00000000-0004-0000-0800-00000E000000}"/>
    <hyperlink ref="A19" r:id="rId16" xr:uid="{00000000-0004-0000-0800-00000F000000}"/>
    <hyperlink ref="A20" r:id="rId17" xr:uid="{00000000-0004-0000-0800-000010000000}"/>
    <hyperlink ref="A21" r:id="rId18" xr:uid="{00000000-0004-0000-0800-000011000000}"/>
    <hyperlink ref="A36" r:id="rId19" xr:uid="{00000000-0004-0000-0800-000012000000}"/>
    <hyperlink ref="A37" r:id="rId20" xr:uid="{00000000-0004-0000-0800-000013000000}"/>
    <hyperlink ref="A38" r:id="rId21" xr:uid="{00000000-0004-0000-0800-000014000000}"/>
    <hyperlink ref="A39" r:id="rId22" xr:uid="{00000000-0004-0000-0800-000015000000}"/>
    <hyperlink ref="A40" r:id="rId23" xr:uid="{00000000-0004-0000-0800-000016000000}"/>
    <hyperlink ref="A41" r:id="rId24" xr:uid="{00000000-0004-0000-0800-000017000000}"/>
    <hyperlink ref="A42" r:id="rId25" xr:uid="{00000000-0004-0000-0800-000018000000}"/>
    <hyperlink ref="A43" r:id="rId26" xr:uid="{00000000-0004-0000-0800-000019000000}"/>
    <hyperlink ref="A44" r:id="rId27" xr:uid="{00000000-0004-0000-0800-00001A000000}"/>
    <hyperlink ref="A45" r:id="rId28" xr:uid="{00000000-0004-0000-0800-00001B000000}"/>
    <hyperlink ref="A46" r:id="rId29" xr:uid="{00000000-0004-0000-0800-00001C000000}"/>
    <hyperlink ref="A47" r:id="rId30" xr:uid="{00000000-0004-0000-0800-00001D000000}"/>
    <hyperlink ref="A48" r:id="rId31" xr:uid="{00000000-0004-0000-0800-00001E000000}"/>
    <hyperlink ref="A49" r:id="rId32" xr:uid="{00000000-0004-0000-0800-00001F000000}"/>
    <hyperlink ref="A50" r:id="rId33" xr:uid="{00000000-0004-0000-0800-000020000000}"/>
    <hyperlink ref="A51" r:id="rId34" xr:uid="{00000000-0004-0000-0800-000021000000}"/>
    <hyperlink ref="A52" r:id="rId35" xr:uid="{00000000-0004-0000-0800-000022000000}"/>
    <hyperlink ref="A53" r:id="rId36" xr:uid="{00000000-0004-0000-0800-000023000000}"/>
    <hyperlink ref="A68" r:id="rId37" xr:uid="{00000000-0004-0000-0800-000024000000}"/>
    <hyperlink ref="A69" r:id="rId38" xr:uid="{00000000-0004-0000-0800-000025000000}"/>
    <hyperlink ref="A70" r:id="rId39" xr:uid="{00000000-0004-0000-0800-000026000000}"/>
    <hyperlink ref="A71" r:id="rId40" xr:uid="{00000000-0004-0000-0800-000027000000}"/>
    <hyperlink ref="A72" r:id="rId41" xr:uid="{00000000-0004-0000-0800-000028000000}"/>
    <hyperlink ref="A73" r:id="rId42" xr:uid="{00000000-0004-0000-0800-000029000000}"/>
    <hyperlink ref="A74" r:id="rId43" xr:uid="{00000000-0004-0000-0800-00002A000000}"/>
    <hyperlink ref="A75" r:id="rId44" xr:uid="{00000000-0004-0000-0800-00002B000000}"/>
    <hyperlink ref="A76" r:id="rId45" xr:uid="{00000000-0004-0000-0800-00002C000000}"/>
    <hyperlink ref="A77" r:id="rId46" xr:uid="{00000000-0004-0000-0800-00002D000000}"/>
    <hyperlink ref="A78" r:id="rId47" xr:uid="{00000000-0004-0000-0800-00002E000000}"/>
    <hyperlink ref="A79" r:id="rId48" xr:uid="{00000000-0004-0000-0800-00002F000000}"/>
    <hyperlink ref="A80" r:id="rId49" xr:uid="{00000000-0004-0000-0800-000030000000}"/>
    <hyperlink ref="A81" r:id="rId50" xr:uid="{00000000-0004-0000-0800-000031000000}"/>
    <hyperlink ref="A82" r:id="rId51" xr:uid="{00000000-0004-0000-0800-000032000000}"/>
    <hyperlink ref="A83" r:id="rId52" xr:uid="{00000000-0004-0000-0800-000033000000}"/>
    <hyperlink ref="A84" r:id="rId53" xr:uid="{00000000-0004-0000-0800-000034000000}"/>
    <hyperlink ref="A85" r:id="rId54" xr:uid="{00000000-0004-0000-0800-000035000000}"/>
    <hyperlink ref="A86" r:id="rId55" xr:uid="{00000000-0004-0000-0800-000036000000}"/>
    <hyperlink ref="A87" r:id="rId56" xr:uid="{00000000-0004-0000-0800-000037000000}"/>
    <hyperlink ref="A88" r:id="rId57" xr:uid="{00000000-0004-0000-0800-000038000000}"/>
    <hyperlink ref="A89" r:id="rId58" xr:uid="{00000000-0004-0000-0800-000039000000}"/>
    <hyperlink ref="A90" r:id="rId59" xr:uid="{00000000-0004-0000-0800-00003A000000}"/>
    <hyperlink ref="A91" r:id="rId60" xr:uid="{00000000-0004-0000-0800-00003B000000}"/>
    <hyperlink ref="A106" r:id="rId61" xr:uid="{00000000-0004-0000-0800-00003C000000}"/>
    <hyperlink ref="A107" r:id="rId62" xr:uid="{00000000-0004-0000-0800-00003D000000}"/>
    <hyperlink ref="A108" r:id="rId63" xr:uid="{00000000-0004-0000-0800-00003E000000}"/>
    <hyperlink ref="A109" r:id="rId64" xr:uid="{00000000-0004-0000-0800-00003F000000}"/>
    <hyperlink ref="A110" r:id="rId65" xr:uid="{00000000-0004-0000-0800-000040000000}"/>
    <hyperlink ref="A111" r:id="rId66" xr:uid="{00000000-0004-0000-0800-000041000000}"/>
    <hyperlink ref="A112" r:id="rId67" xr:uid="{00000000-0004-0000-0800-000042000000}"/>
    <hyperlink ref="A113" r:id="rId68" xr:uid="{00000000-0004-0000-0800-000043000000}"/>
    <hyperlink ref="A114" r:id="rId69" xr:uid="{00000000-0004-0000-0800-000044000000}"/>
    <hyperlink ref="A115" r:id="rId70" xr:uid="{00000000-0004-0000-0800-000045000000}"/>
    <hyperlink ref="A116" r:id="rId71" xr:uid="{00000000-0004-0000-0800-000046000000}"/>
    <hyperlink ref="A117" r:id="rId72" xr:uid="{00000000-0004-0000-0800-000047000000}"/>
    <hyperlink ref="A118" r:id="rId73" xr:uid="{00000000-0004-0000-0800-000048000000}"/>
    <hyperlink ref="A119" r:id="rId74" xr:uid="{00000000-0004-0000-0800-000049000000}"/>
    <hyperlink ref="A120" r:id="rId75" xr:uid="{00000000-0004-0000-0800-00004A000000}"/>
    <hyperlink ref="A121" r:id="rId76" xr:uid="{00000000-0004-0000-0800-00004B000000}"/>
    <hyperlink ref="A122" r:id="rId77" xr:uid="{00000000-0004-0000-0800-00004C000000}"/>
    <hyperlink ref="A123" r:id="rId78" xr:uid="{00000000-0004-0000-0800-00004D000000}"/>
    <hyperlink ref="A124" r:id="rId79" xr:uid="{00000000-0004-0000-0800-00004E000000}"/>
    <hyperlink ref="A125" r:id="rId80" xr:uid="{00000000-0004-0000-0800-00004F000000}"/>
    <hyperlink ref="A126" r:id="rId81" xr:uid="{00000000-0004-0000-0800-000050000000}"/>
    <hyperlink ref="A127" r:id="rId82" xr:uid="{00000000-0004-0000-0800-000051000000}"/>
    <hyperlink ref="A128" r:id="rId83" xr:uid="{00000000-0004-0000-0800-000052000000}"/>
    <hyperlink ref="A129" r:id="rId84" xr:uid="{00000000-0004-0000-0800-000053000000}"/>
    <hyperlink ref="A130" r:id="rId85" xr:uid="{00000000-0004-0000-0800-000054000000}"/>
    <hyperlink ref="A131" r:id="rId86" xr:uid="{00000000-0004-0000-0800-000055000000}"/>
    <hyperlink ref="A132" r:id="rId87" xr:uid="{00000000-0004-0000-0800-000056000000}"/>
    <hyperlink ref="A133" r:id="rId88" xr:uid="{00000000-0004-0000-0800-000057000000}"/>
    <hyperlink ref="A134" r:id="rId89" xr:uid="{00000000-0004-0000-0800-000058000000}"/>
    <hyperlink ref="A135" r:id="rId90" xr:uid="{00000000-0004-0000-0800-000059000000}"/>
    <hyperlink ref="A136" r:id="rId91" xr:uid="{00000000-0004-0000-0800-00005A000000}"/>
    <hyperlink ref="A137" r:id="rId92" xr:uid="{00000000-0004-0000-0800-00005B000000}"/>
    <hyperlink ref="A138" r:id="rId93" xr:uid="{00000000-0004-0000-0800-00005C000000}"/>
    <hyperlink ref="A139" r:id="rId94" xr:uid="{00000000-0004-0000-0800-00005D000000}"/>
    <hyperlink ref="A140" r:id="rId95" xr:uid="{00000000-0004-0000-0800-00005E000000}"/>
    <hyperlink ref="A141" r:id="rId96" xr:uid="{00000000-0004-0000-0800-00005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Form responses 1-Raw Data</vt:lpstr>
      <vt:lpstr>Raw Data-Remove first 2 col</vt:lpstr>
      <vt:lpstr>Expert-Profile</vt:lpstr>
      <vt:lpstr>All Narratives Quality</vt:lpstr>
      <vt:lpstr>All Narratives Quality- Numbers</vt:lpstr>
      <vt:lpstr>All Narratives Quality- Num (2)</vt:lpstr>
      <vt:lpstr>All NarrativesQuality-Count</vt:lpstr>
      <vt:lpstr>All Narratives Quality AV ST MD</vt:lpstr>
      <vt:lpstr>All Narratives Usefullness-Raw</vt:lpstr>
      <vt:lpstr>Narratives Usefullness analysis</vt:lpstr>
      <vt:lpstr>Positive and Negative comments</vt:lpstr>
      <vt:lpstr>Cognitive load(Mental,etc)</vt:lpstr>
      <vt:lpstr>CriteriaForNarrSelection-EXP1</vt:lpstr>
      <vt:lpstr>SelectedSegmentsFortheNarrative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Abrar Mohammed</cp:lastModifiedBy>
  <dcterms:modified xsi:type="dcterms:W3CDTF">2023-06-26T09:32:56Z</dcterms:modified>
</cp:coreProperties>
</file>