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charts/chart31.xml" ContentType="application/vnd.openxmlformats-officedocument.drawingml.chart+xml"/>
  <Override PartName="/xl/charts/style31.xml" ContentType="application/vnd.ms-office.chartstyle+xml"/>
  <Override PartName="/xl/charts/colors31.xml" ContentType="application/vnd.ms-office.chartcolorstyle+xml"/>
  <Override PartName="/xl/charts/chart32.xml" ContentType="application/vnd.openxmlformats-officedocument.drawingml.chart+xml"/>
  <Override PartName="/xl/charts/style32.xml" ContentType="application/vnd.ms-office.chartstyle+xml"/>
  <Override PartName="/xl/charts/colors32.xml" ContentType="application/vnd.ms-office.chartcolorstyle+xml"/>
  <Override PartName="/xl/charts/chart33.xml" ContentType="application/vnd.openxmlformats-officedocument.drawingml.chart+xml"/>
  <Override PartName="/xl/charts/style33.xml" ContentType="application/vnd.ms-office.chartstyle+xml"/>
  <Override PartName="/xl/charts/colors33.xml" ContentType="application/vnd.ms-office.chartcolorstyle+xml"/>
  <Override PartName="/xl/charts/chart34.xml" ContentType="application/vnd.openxmlformats-officedocument.drawingml.chart+xml"/>
  <Override PartName="/xl/charts/style34.xml" ContentType="application/vnd.ms-office.chartstyle+xml"/>
  <Override PartName="/xl/charts/colors34.xml" ContentType="application/vnd.ms-office.chartcolorstyle+xml"/>
  <Override PartName="/xl/charts/chart35.xml" ContentType="application/vnd.openxmlformats-officedocument.drawingml.chart+xml"/>
  <Override PartName="/xl/charts/style35.xml" ContentType="application/vnd.ms-office.chartstyle+xml"/>
  <Override PartName="/xl/charts/colors35.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charts/chart36.xml" ContentType="application/vnd.openxmlformats-officedocument.drawingml.chart+xml"/>
  <Override PartName="/xl/charts/style36.xml" ContentType="application/vnd.ms-office.chartstyle+xml"/>
  <Override PartName="/xl/charts/colors36.xml" ContentType="application/vnd.ms-office.chartcolorstyle+xml"/>
  <Override PartName="/xl/charts/chart37.xml" ContentType="application/vnd.openxmlformats-officedocument.drawingml.chart+xml"/>
  <Override PartName="/xl/charts/style37.xml" ContentType="application/vnd.ms-office.chartstyle+xml"/>
  <Override PartName="/xl/charts/colors37.xml" ContentType="application/vnd.ms-office.chartcolorstyle+xml"/>
  <Override PartName="/xl/charts/chart38.xml" ContentType="application/vnd.openxmlformats-officedocument.drawingml.chart+xml"/>
  <Override PartName="/xl/charts/style38.xml" ContentType="application/vnd.ms-office.chartstyle+xml"/>
  <Override PartName="/xl/charts/colors38.xml" ContentType="application/vnd.ms-office.chartcolorstyle+xml"/>
  <Override PartName="/xl/charts/chart39.xml" ContentType="application/vnd.openxmlformats-officedocument.drawingml.chart+xml"/>
  <Override PartName="/xl/charts/style39.xml" ContentType="application/vnd.ms-office.chartstyle+xml"/>
  <Override PartName="/xl/charts/colors39.xml" ContentType="application/vnd.ms-office.chartcolorstyle+xml"/>
  <Override PartName="/xl/charts/chart40.xml" ContentType="application/vnd.openxmlformats-officedocument.drawingml.chart+xml"/>
  <Override PartName="/xl/charts/style40.xml" ContentType="application/vnd.ms-office.chartstyle+xml"/>
  <Override PartName="/xl/charts/colors40.xml" ContentType="application/vnd.ms-office.chartcolorstyle+xml"/>
  <Override PartName="/xl/charts/chart41.xml" ContentType="application/vnd.openxmlformats-officedocument.drawingml.chart+xml"/>
  <Override PartName="/xl/charts/style41.xml" ContentType="application/vnd.ms-office.chartstyle+xml"/>
  <Override PartName="/xl/charts/colors41.xml" ContentType="application/vnd.ms-office.chartcolorstyle+xml"/>
  <Override PartName="/xl/charts/chart42.xml" ContentType="application/vnd.openxmlformats-officedocument.drawingml.chart+xml"/>
  <Override PartName="/xl/charts/style42.xml" ContentType="application/vnd.ms-office.chartstyle+xml"/>
  <Override PartName="/xl/charts/colors42.xml" ContentType="application/vnd.ms-office.chartcolorstyle+xml"/>
  <Override PartName="/xl/charts/chart43.xml" ContentType="application/vnd.openxmlformats-officedocument.drawingml.chart+xml"/>
  <Override PartName="/xl/charts/style43.xml" ContentType="application/vnd.ms-office.chartstyle+xml"/>
  <Override PartName="/xl/charts/colors43.xml" ContentType="application/vnd.ms-office.chartcolorstyle+xml"/>
  <Override PartName="/xl/charts/chart44.xml" ContentType="application/vnd.openxmlformats-officedocument.drawingml.chart+xml"/>
  <Override PartName="/xl/charts/style44.xml" ContentType="application/vnd.ms-office.chartstyle+xml"/>
  <Override PartName="/xl/charts/colors44.xml" ContentType="application/vnd.ms-office.chartcolorstyle+xml"/>
  <Override PartName="/xl/charts/chart45.xml" ContentType="application/vnd.openxmlformats-officedocument.drawingml.chart+xml"/>
  <Override PartName="/xl/charts/style45.xml" ContentType="application/vnd.ms-office.chartstyle+xml"/>
  <Override PartName="/xl/charts/colors45.xml" ContentType="application/vnd.ms-office.chartcolorstyle+xml"/>
  <Override PartName="/xl/charts/chart46.xml" ContentType="application/vnd.openxmlformats-officedocument.drawingml.chart+xml"/>
  <Override PartName="/xl/charts/style46.xml" ContentType="application/vnd.ms-office.chartstyle+xml"/>
  <Override PartName="/xl/charts/colors46.xml" ContentType="application/vnd.ms-office.chartcolorstyle+xml"/>
  <Override PartName="/xl/charts/chart47.xml" ContentType="application/vnd.openxmlformats-officedocument.drawingml.chart+xml"/>
  <Override PartName="/xl/charts/style47.xml" ContentType="application/vnd.ms-office.chartstyle+xml"/>
  <Override PartName="/xl/charts/colors47.xml" ContentType="application/vnd.ms-office.chartcolorstyle+xml"/>
  <Override PartName="/xl/charts/chart48.xml" ContentType="application/vnd.openxmlformats-officedocument.drawingml.chart+xml"/>
  <Override PartName="/xl/charts/style48.xml" ContentType="application/vnd.ms-office.chartstyle+xml"/>
  <Override PartName="/xl/charts/colors48.xml" ContentType="application/vnd.ms-office.chartcolorstyle+xml"/>
  <Override PartName="/xl/charts/chart49.xml" ContentType="application/vnd.openxmlformats-officedocument.drawingml.chart+xml"/>
  <Override PartName="/xl/charts/style49.xml" ContentType="application/vnd.ms-office.chartstyle+xml"/>
  <Override PartName="/xl/charts/colors49.xml" ContentType="application/vnd.ms-office.chartcolorstyle+xml"/>
  <Override PartName="/xl/charts/chart50.xml" ContentType="application/vnd.openxmlformats-officedocument.drawingml.chart+xml"/>
  <Override PartName="/xl/charts/style50.xml" ContentType="application/vnd.ms-office.chartstyle+xml"/>
  <Override PartName="/xl/charts/colors50.xml" ContentType="application/vnd.ms-office.chartcolorstyle+xml"/>
  <Override PartName="/xl/charts/chart51.xml" ContentType="application/vnd.openxmlformats-officedocument.drawingml.chart+xml"/>
  <Override PartName="/xl/charts/style51.xml" ContentType="application/vnd.ms-office.chartstyle+xml"/>
  <Override PartName="/xl/charts/colors51.xml" ContentType="application/vnd.ms-office.chartcolorstyle+xml"/>
  <Override PartName="/xl/charts/chart52.xml" ContentType="application/vnd.openxmlformats-officedocument.drawingml.chart+xml"/>
  <Override PartName="/xl/charts/style52.xml" ContentType="application/vnd.ms-office.chartstyle+xml"/>
  <Override PartName="/xl/charts/colors52.xml" ContentType="application/vnd.ms-office.chartcolorstyle+xml"/>
  <Override PartName="/xl/charts/chart53.xml" ContentType="application/vnd.openxmlformats-officedocument.drawingml.chart+xml"/>
  <Override PartName="/xl/charts/style53.xml" ContentType="application/vnd.ms-office.chartstyle+xml"/>
  <Override PartName="/xl/charts/colors53.xml" ContentType="application/vnd.ms-office.chartcolorstyle+xml"/>
  <Override PartName="/xl/charts/chart54.xml" ContentType="application/vnd.openxmlformats-officedocument.drawingml.chart+xml"/>
  <Override PartName="/xl/charts/style54.xml" ContentType="application/vnd.ms-office.chartstyle+xml"/>
  <Override PartName="/xl/charts/colors54.xml" ContentType="application/vnd.ms-office.chartcolorstyle+xml"/>
  <Override PartName="/xl/charts/chart55.xml" ContentType="application/vnd.openxmlformats-officedocument.drawingml.chart+xml"/>
  <Override PartName="/xl/charts/style55.xml" ContentType="application/vnd.ms-office.chartstyle+xml"/>
  <Override PartName="/xl/charts/colors55.xml" ContentType="application/vnd.ms-office.chartcolorstyle+xml"/>
  <Override PartName="/xl/charts/chart56.xml" ContentType="application/vnd.openxmlformats-officedocument.drawingml.chart+xml"/>
  <Override PartName="/xl/charts/style56.xml" ContentType="application/vnd.ms-office.chartstyle+xml"/>
  <Override PartName="/xl/charts/colors56.xml" ContentType="application/vnd.ms-office.chartcolorstyle+xml"/>
  <Override PartName="/xl/charts/chart57.xml" ContentType="application/vnd.openxmlformats-officedocument.drawingml.chart+xml"/>
  <Override PartName="/xl/charts/style57.xml" ContentType="application/vnd.ms-office.chartstyle+xml"/>
  <Override PartName="/xl/charts/colors57.xml" ContentType="application/vnd.ms-office.chartcolorstyle+xml"/>
  <Override PartName="/xl/charts/chart58.xml" ContentType="application/vnd.openxmlformats-officedocument.drawingml.chart+xml"/>
  <Override PartName="/xl/charts/style58.xml" ContentType="application/vnd.ms-office.chartstyle+xml"/>
  <Override PartName="/xl/charts/colors58.xml" ContentType="application/vnd.ms-office.chartcolorstyle+xml"/>
  <Override PartName="/xl/charts/chart59.xml" ContentType="application/vnd.openxmlformats-officedocument.drawingml.chart+xml"/>
  <Override PartName="/xl/charts/style59.xml" ContentType="application/vnd.ms-office.chartstyle+xml"/>
  <Override PartName="/xl/charts/colors59.xml" ContentType="application/vnd.ms-office.chartcolorstyle+xml"/>
  <Override PartName="/xl/charts/chart60.xml" ContentType="application/vnd.openxmlformats-officedocument.drawingml.chart+xml"/>
  <Override PartName="/xl/charts/style60.xml" ContentType="application/vnd.ms-office.chartstyle+xml"/>
  <Override PartName="/xl/charts/colors60.xml" ContentType="application/vnd.ms-office.chartcolorstyle+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425"/>
  <workbookPr/>
  <mc:AlternateContent xmlns:mc="http://schemas.openxmlformats.org/markup-compatibility/2006">
    <mc:Choice Requires="x15">
      <x15ac:absPath xmlns:x15ac="http://schemas.microsoft.com/office/spreadsheetml/2010/11/ac" url="https://leeds365-my.sharepoint.com/personal/scam_leeds_ac_uk/Documents/Research From 2022 Health domain work/"/>
    </mc:Choice>
  </mc:AlternateContent>
  <xr:revisionPtr revIDLastSave="1" documentId="11_D3A0A2679877FA294A8D5831EA07B6DE5652D5D4" xr6:coauthVersionLast="47" xr6:coauthVersionMax="47" xr10:uidLastSave="{0062BBF4-F29F-427B-89C5-4E812BB241A5}"/>
  <bookViews>
    <workbookView xWindow="-120" yWindow="-120" windowWidth="29040" windowHeight="15840" activeTab="2" xr2:uid="{00000000-000D-0000-FFFF-FFFF00000000}"/>
  </bookViews>
  <sheets>
    <sheet name="Form responses 1-Raw Data" sheetId="1" r:id="rId1"/>
    <sheet name="Raw Data 1 -Remove first 2 col" sheetId="4" r:id="rId2"/>
    <sheet name="Form responses 2-Raw Data" sheetId="17" r:id="rId3"/>
    <sheet name="Raw Data2-Remove first 2 column" sheetId="18" r:id="rId4"/>
    <sheet name="All Experts-Profiles" sheetId="2" r:id="rId5"/>
    <sheet name="All Narratives Quality" sheetId="6" r:id="rId6"/>
    <sheet name="All Narratives Quality- Numbers" sheetId="7" r:id="rId7"/>
    <sheet name="All NarrativesQuality-Count" sheetId="8" r:id="rId8"/>
    <sheet name="To Fix the Quality Figure" sheetId="20" r:id="rId9"/>
    <sheet name="All Narratives Quality AV ST MD" sheetId="9" r:id="rId10"/>
    <sheet name="AllNarratives-Usefullness-Raw" sheetId="19" r:id="rId11"/>
    <sheet name="Positive and Negative comments" sheetId="12" r:id="rId12"/>
    <sheet name="Cognitive load(Mental,etc)" sheetId="13" r:id="rId13"/>
    <sheet name="CriteriaForNarrSelection-EXP1" sheetId="15" r:id="rId14"/>
    <sheet name="SelectedSegmentsFortheNarrative" sheetId="16" r:id="rId1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3" i="9" l="1"/>
  <c r="L4" i="9"/>
  <c r="L5" i="9"/>
  <c r="L6" i="9"/>
  <c r="L7" i="9"/>
  <c r="L8" i="9"/>
  <c r="L9" i="9"/>
  <c r="L10" i="9"/>
  <c r="L11" i="9"/>
  <c r="L12" i="9"/>
  <c r="L13" i="9"/>
  <c r="L14" i="9"/>
  <c r="L15" i="9"/>
  <c r="L16" i="9"/>
  <c r="L17" i="9"/>
  <c r="L18" i="9"/>
  <c r="L19" i="9"/>
  <c r="L20" i="9"/>
  <c r="L21" i="9"/>
  <c r="L22" i="9"/>
  <c r="L23" i="9"/>
  <c r="L24" i="9"/>
  <c r="L25" i="9"/>
  <c r="L26" i="9"/>
  <c r="L27" i="9"/>
  <c r="L28" i="9"/>
  <c r="L29" i="9"/>
  <c r="L30" i="9"/>
  <c r="L31" i="9"/>
  <c r="L32" i="9"/>
  <c r="L33" i="9"/>
  <c r="L34" i="9"/>
  <c r="L35" i="9"/>
  <c r="L36" i="9"/>
  <c r="L37" i="9"/>
  <c r="L38" i="9"/>
  <c r="L39" i="9"/>
  <c r="L40" i="9"/>
  <c r="L41" i="9"/>
  <c r="L42" i="9"/>
  <c r="L43" i="9"/>
  <c r="L44" i="9"/>
  <c r="L45" i="9"/>
  <c r="L46" i="9"/>
  <c r="L47" i="9"/>
  <c r="L48" i="9"/>
  <c r="L49" i="9"/>
  <c r="L50" i="9"/>
  <c r="L51" i="9"/>
  <c r="L52" i="9"/>
  <c r="L53" i="9"/>
  <c r="L54" i="9"/>
  <c r="L55" i="9"/>
  <c r="L56" i="9"/>
  <c r="L57" i="9"/>
  <c r="L58" i="9"/>
  <c r="L59" i="9"/>
  <c r="L60" i="9"/>
  <c r="L61" i="9"/>
  <c r="L62" i="9"/>
  <c r="L63" i="9"/>
  <c r="L64" i="9"/>
  <c r="L65" i="9"/>
  <c r="L66" i="9"/>
  <c r="L67" i="9"/>
  <c r="L68" i="9"/>
  <c r="L69" i="9"/>
  <c r="L70" i="9"/>
  <c r="L71" i="9"/>
  <c r="L72" i="9"/>
  <c r="L73" i="9"/>
  <c r="L74" i="9"/>
  <c r="L75" i="9"/>
  <c r="L76" i="9"/>
  <c r="L77" i="9"/>
  <c r="L78" i="9"/>
  <c r="L79" i="9"/>
  <c r="L80" i="9"/>
  <c r="L81" i="9"/>
  <c r="L82" i="9"/>
  <c r="L83" i="9"/>
  <c r="L84" i="9"/>
  <c r="L85" i="9"/>
  <c r="K3" i="9"/>
  <c r="K4" i="9"/>
  <c r="K5" i="9"/>
  <c r="K6" i="9"/>
  <c r="K7" i="9"/>
  <c r="K8" i="9"/>
  <c r="K9" i="9"/>
  <c r="K10" i="9"/>
  <c r="K11" i="9"/>
  <c r="K12" i="9"/>
  <c r="K13" i="9"/>
  <c r="K14" i="9"/>
  <c r="K15" i="9"/>
  <c r="K16" i="9"/>
  <c r="K17" i="9"/>
  <c r="K18" i="9"/>
  <c r="K19" i="9"/>
  <c r="K20" i="9"/>
  <c r="K21" i="9"/>
  <c r="K22" i="9"/>
  <c r="K23" i="9"/>
  <c r="K24" i="9"/>
  <c r="K25" i="9"/>
  <c r="K26" i="9"/>
  <c r="K27" i="9"/>
  <c r="K28" i="9"/>
  <c r="K29" i="9"/>
  <c r="K30" i="9"/>
  <c r="K31" i="9"/>
  <c r="K32" i="9"/>
  <c r="K33" i="9"/>
  <c r="K34" i="9"/>
  <c r="K35" i="9"/>
  <c r="K36" i="9"/>
  <c r="K37" i="9"/>
  <c r="K38" i="9"/>
  <c r="K39" i="9"/>
  <c r="K40" i="9"/>
  <c r="K41" i="9"/>
  <c r="K42" i="9"/>
  <c r="K43" i="9"/>
  <c r="K44" i="9"/>
  <c r="K45" i="9"/>
  <c r="K46" i="9"/>
  <c r="K47" i="9"/>
  <c r="K48" i="9"/>
  <c r="K49" i="9"/>
  <c r="K50" i="9"/>
  <c r="K51" i="9"/>
  <c r="K52" i="9"/>
  <c r="K53" i="9"/>
  <c r="K54" i="9"/>
  <c r="K55" i="9"/>
  <c r="K56" i="9"/>
  <c r="K57" i="9"/>
  <c r="K58" i="9"/>
  <c r="K59" i="9"/>
  <c r="K60" i="9"/>
  <c r="K61" i="9"/>
  <c r="K62" i="9"/>
  <c r="K63" i="9"/>
  <c r="K64" i="9"/>
  <c r="K65" i="9"/>
  <c r="K66" i="9"/>
  <c r="K67" i="9"/>
  <c r="K68" i="9"/>
  <c r="K69" i="9"/>
  <c r="K70" i="9"/>
  <c r="K71" i="9"/>
  <c r="K72" i="9"/>
  <c r="K73" i="9"/>
  <c r="K74" i="9"/>
  <c r="K75" i="9"/>
  <c r="K76" i="9"/>
  <c r="K77" i="9"/>
  <c r="K78" i="9"/>
  <c r="K79" i="9"/>
  <c r="K80" i="9"/>
  <c r="K81" i="9"/>
  <c r="K82" i="9"/>
  <c r="K83" i="9"/>
  <c r="K84" i="9"/>
  <c r="K85" i="9"/>
  <c r="J3" i="9"/>
  <c r="J4" i="9"/>
  <c r="J5" i="9"/>
  <c r="J6" i="9"/>
  <c r="J7" i="9"/>
  <c r="J8" i="9"/>
  <c r="J9" i="9"/>
  <c r="J10" i="9"/>
  <c r="J11" i="9"/>
  <c r="J12" i="9"/>
  <c r="J13" i="9"/>
  <c r="J14" i="9"/>
  <c r="J15" i="9"/>
  <c r="J16" i="9"/>
  <c r="J17" i="9"/>
  <c r="J18" i="9"/>
  <c r="J19" i="9"/>
  <c r="J20" i="9"/>
  <c r="J21" i="9"/>
  <c r="J22" i="9"/>
  <c r="J23" i="9"/>
  <c r="J24" i="9"/>
  <c r="J25" i="9"/>
  <c r="J26" i="9"/>
  <c r="J27" i="9"/>
  <c r="J28" i="9"/>
  <c r="J29" i="9"/>
  <c r="J30" i="9"/>
  <c r="J31" i="9"/>
  <c r="J32" i="9"/>
  <c r="J33" i="9"/>
  <c r="J34" i="9"/>
  <c r="J35" i="9"/>
  <c r="J36" i="9"/>
  <c r="J37" i="9"/>
  <c r="J38" i="9"/>
  <c r="J39" i="9"/>
  <c r="J40" i="9"/>
  <c r="J41" i="9"/>
  <c r="J42" i="9"/>
  <c r="J43" i="9"/>
  <c r="J44" i="9"/>
  <c r="J45" i="9"/>
  <c r="J46" i="9"/>
  <c r="J47" i="9"/>
  <c r="J48" i="9"/>
  <c r="J49" i="9"/>
  <c r="J50" i="9"/>
  <c r="J51" i="9"/>
  <c r="J52" i="9"/>
  <c r="J53" i="9"/>
  <c r="J54" i="9"/>
  <c r="J55" i="9"/>
  <c r="J56" i="9"/>
  <c r="J57" i="9"/>
  <c r="J58" i="9"/>
  <c r="J59" i="9"/>
  <c r="J60" i="9"/>
  <c r="J61" i="9"/>
  <c r="J62" i="9"/>
  <c r="J63" i="9"/>
  <c r="J64" i="9"/>
  <c r="J65" i="9"/>
  <c r="J66" i="9"/>
  <c r="J67" i="9"/>
  <c r="J68" i="9"/>
  <c r="J69" i="9"/>
  <c r="J70" i="9"/>
  <c r="J71" i="9"/>
  <c r="J72" i="9"/>
  <c r="J73" i="9"/>
  <c r="J74" i="9"/>
  <c r="J75" i="9"/>
  <c r="J76" i="9"/>
  <c r="J77" i="9"/>
  <c r="J78" i="9"/>
  <c r="J79" i="9"/>
  <c r="J80" i="9"/>
  <c r="J81" i="9"/>
  <c r="J82" i="9"/>
  <c r="J83" i="9"/>
  <c r="J84" i="9"/>
  <c r="J85" i="9"/>
  <c r="L2" i="9"/>
  <c r="K2" i="9"/>
  <c r="J2" i="9"/>
  <c r="D87" i="19" l="1"/>
  <c r="E87" i="19"/>
  <c r="F87" i="19"/>
  <c r="D86" i="19"/>
  <c r="E86" i="19"/>
  <c r="F86" i="19"/>
  <c r="D85" i="19"/>
  <c r="E85" i="19"/>
  <c r="F85" i="19"/>
  <c r="D84" i="19"/>
  <c r="E84" i="19"/>
  <c r="F84" i="19"/>
  <c r="D83" i="19"/>
  <c r="E83" i="19"/>
  <c r="F83" i="19"/>
  <c r="D82" i="19"/>
  <c r="E82" i="19"/>
  <c r="F82" i="19"/>
  <c r="D81" i="19"/>
  <c r="E81" i="19"/>
  <c r="F81" i="19"/>
  <c r="C87" i="19"/>
  <c r="C86" i="19"/>
  <c r="C85" i="19"/>
  <c r="C84" i="19"/>
  <c r="C83" i="19"/>
  <c r="C82" i="19"/>
  <c r="C81" i="19"/>
  <c r="C74" i="19"/>
  <c r="D80" i="19"/>
  <c r="E80" i="19"/>
  <c r="F80" i="19"/>
  <c r="D79" i="19"/>
  <c r="E79" i="19"/>
  <c r="F79" i="19"/>
  <c r="D78" i="19"/>
  <c r="E78" i="19"/>
  <c r="F78" i="19"/>
  <c r="D77" i="19"/>
  <c r="E77" i="19"/>
  <c r="F77" i="19"/>
  <c r="D76" i="19"/>
  <c r="E76" i="19"/>
  <c r="F76" i="19"/>
  <c r="D75" i="19"/>
  <c r="E75" i="19"/>
  <c r="F75" i="19"/>
  <c r="D74" i="19"/>
  <c r="E74" i="19"/>
  <c r="F74" i="19"/>
  <c r="C80" i="19"/>
  <c r="C79" i="19"/>
  <c r="C78" i="19"/>
  <c r="C77" i="19"/>
  <c r="C76" i="19"/>
  <c r="C75" i="19"/>
  <c r="C73" i="19"/>
  <c r="D73" i="19"/>
  <c r="E73" i="19"/>
  <c r="F73" i="19"/>
  <c r="D72" i="19"/>
  <c r="E72" i="19"/>
  <c r="F72" i="19"/>
  <c r="D71" i="19"/>
  <c r="E71" i="19"/>
  <c r="F71" i="19"/>
  <c r="D70" i="19"/>
  <c r="E70" i="19"/>
  <c r="F70" i="19"/>
  <c r="D69" i="19"/>
  <c r="E69" i="19"/>
  <c r="F69" i="19"/>
  <c r="D68" i="19"/>
  <c r="E68" i="19"/>
  <c r="F68" i="19"/>
  <c r="C72" i="19"/>
  <c r="C71" i="19"/>
  <c r="C70" i="19"/>
  <c r="C69" i="19"/>
  <c r="C68" i="19"/>
  <c r="C67" i="19"/>
  <c r="D67" i="19"/>
  <c r="E67" i="19"/>
  <c r="F67" i="19"/>
  <c r="C60" i="19"/>
  <c r="C88" i="19" s="1"/>
  <c r="D66" i="19"/>
  <c r="E66" i="19"/>
  <c r="F66" i="19"/>
  <c r="C66" i="19"/>
  <c r="D65" i="19"/>
  <c r="E65" i="19"/>
  <c r="F65" i="19"/>
  <c r="C65" i="19"/>
  <c r="D64" i="19"/>
  <c r="E64" i="19"/>
  <c r="F64" i="19"/>
  <c r="C64" i="19"/>
  <c r="D63" i="19"/>
  <c r="E63" i="19"/>
  <c r="F63" i="19"/>
  <c r="C63" i="19"/>
  <c r="D62" i="19"/>
  <c r="D90" i="19" s="1"/>
  <c r="E62" i="19"/>
  <c r="F62" i="19"/>
  <c r="C62" i="19"/>
  <c r="D61" i="19"/>
  <c r="E61" i="19"/>
  <c r="F61" i="19"/>
  <c r="C61" i="19"/>
  <c r="D60" i="19"/>
  <c r="E60" i="19"/>
  <c r="F60" i="19"/>
  <c r="E88" i="19" l="1"/>
  <c r="E90" i="19"/>
  <c r="F94" i="19"/>
  <c r="D88" i="19"/>
  <c r="D92" i="19"/>
  <c r="C91" i="19"/>
  <c r="G78" i="19"/>
  <c r="C89" i="19"/>
  <c r="E89" i="19"/>
  <c r="E91" i="19"/>
  <c r="G64" i="19"/>
  <c r="E93" i="19"/>
  <c r="G69" i="19"/>
  <c r="G68" i="19"/>
  <c r="F93" i="19"/>
  <c r="G76" i="19"/>
  <c r="G80" i="19"/>
  <c r="G85" i="19"/>
  <c r="F91" i="19"/>
  <c r="D91" i="19"/>
  <c r="D93" i="19"/>
  <c r="G67" i="19"/>
  <c r="G70" i="19"/>
  <c r="G71" i="19"/>
  <c r="G77" i="19"/>
  <c r="F88" i="19"/>
  <c r="G75" i="19"/>
  <c r="G79" i="19"/>
  <c r="G82" i="19"/>
  <c r="G86" i="19"/>
  <c r="G83" i="19"/>
  <c r="D89" i="19"/>
  <c r="G61" i="19"/>
  <c r="G62" i="19"/>
  <c r="G65" i="19"/>
  <c r="G66" i="19"/>
  <c r="G73" i="19"/>
  <c r="G74" i="19"/>
  <c r="G81" i="19"/>
  <c r="C93" i="19"/>
  <c r="C90" i="19"/>
  <c r="C92" i="19"/>
  <c r="C94" i="19"/>
  <c r="G84" i="19"/>
  <c r="G72" i="19"/>
  <c r="F89" i="19"/>
  <c r="F92" i="19"/>
  <c r="G60" i="19"/>
  <c r="G63" i="19"/>
  <c r="G87" i="19"/>
  <c r="E92" i="19"/>
  <c r="E94" i="19"/>
  <c r="F90" i="19"/>
  <c r="D94" i="19"/>
  <c r="E90" i="9"/>
  <c r="F90" i="9"/>
  <c r="G90" i="9"/>
  <c r="H90" i="9"/>
  <c r="E89" i="9"/>
  <c r="F89" i="9"/>
  <c r="G89" i="9"/>
  <c r="H89" i="9"/>
  <c r="E88" i="9"/>
  <c r="F88" i="9"/>
  <c r="G88" i="9"/>
  <c r="H88" i="9"/>
  <c r="D90" i="9"/>
  <c r="D89" i="9"/>
  <c r="D88" i="9"/>
  <c r="G88" i="19" l="1"/>
  <c r="G93" i="19"/>
  <c r="G91" i="19"/>
  <c r="G89" i="19"/>
  <c r="G94" i="19"/>
  <c r="G92" i="19"/>
  <c r="G90" i="19"/>
  <c r="J88" i="9"/>
  <c r="J89" i="9"/>
  <c r="J90" i="9"/>
  <c r="E33" i="13"/>
  <c r="G33" i="13"/>
  <c r="I33" i="13"/>
  <c r="E32" i="13"/>
  <c r="G32" i="13"/>
  <c r="I32" i="13"/>
  <c r="E31" i="13"/>
  <c r="G31" i="13"/>
  <c r="I31" i="13"/>
  <c r="E30" i="13"/>
  <c r="G30" i="13"/>
  <c r="I30" i="13"/>
  <c r="E29" i="13"/>
  <c r="G29" i="13"/>
  <c r="I29" i="13"/>
  <c r="E28" i="13"/>
  <c r="G28" i="13"/>
  <c r="I28" i="13"/>
  <c r="E27" i="13"/>
  <c r="G27" i="13"/>
  <c r="I27" i="13"/>
  <c r="E26" i="13"/>
  <c r="G26" i="13"/>
  <c r="I26" i="13"/>
  <c r="E25" i="13"/>
  <c r="G25" i="13"/>
  <c r="I25" i="13"/>
  <c r="E24" i="13"/>
  <c r="G24" i="13"/>
  <c r="I24" i="13"/>
  <c r="E23" i="13"/>
  <c r="G23" i="13"/>
  <c r="I23" i="13"/>
  <c r="E22" i="13"/>
  <c r="G22" i="13"/>
  <c r="I22" i="13"/>
  <c r="C33" i="13"/>
  <c r="C32" i="13"/>
  <c r="C31" i="13"/>
  <c r="C30" i="13"/>
  <c r="C29" i="13"/>
  <c r="C28" i="13"/>
  <c r="C27" i="13"/>
  <c r="C26" i="13"/>
  <c r="C25" i="13"/>
  <c r="C24" i="13"/>
  <c r="C23" i="13"/>
  <c r="C22" i="13"/>
  <c r="G3" i="19"/>
  <c r="G4" i="19"/>
  <c r="G5" i="19"/>
  <c r="G6" i="19"/>
  <c r="G7" i="19"/>
  <c r="G8" i="19"/>
  <c r="G9" i="19"/>
  <c r="G10" i="19"/>
  <c r="G11" i="19"/>
  <c r="G12" i="19"/>
  <c r="G13" i="19"/>
  <c r="G14" i="19"/>
  <c r="G15" i="19"/>
  <c r="G16" i="19"/>
  <c r="G17" i="19"/>
  <c r="G18" i="19"/>
  <c r="G19" i="19"/>
  <c r="G2" i="19"/>
  <c r="D38" i="19"/>
  <c r="E38" i="19"/>
  <c r="F38" i="19"/>
  <c r="C38" i="19"/>
  <c r="D34" i="19"/>
  <c r="E34" i="19"/>
  <c r="F34" i="19"/>
  <c r="C34" i="19"/>
  <c r="D30" i="19"/>
  <c r="E30" i="19"/>
  <c r="F30" i="19"/>
  <c r="C30" i="19"/>
  <c r="D26" i="19"/>
  <c r="E26" i="19"/>
  <c r="F26" i="19"/>
  <c r="C26" i="19"/>
  <c r="D22" i="19"/>
  <c r="E22" i="19"/>
  <c r="F22" i="19"/>
  <c r="C22" i="19"/>
  <c r="D40" i="19"/>
  <c r="E40" i="19"/>
  <c r="F40" i="19"/>
  <c r="C40" i="19"/>
  <c r="D39" i="19"/>
  <c r="E39" i="19"/>
  <c r="F39" i="19"/>
  <c r="C39" i="19"/>
  <c r="D36" i="19"/>
  <c r="E36" i="19"/>
  <c r="F36" i="19"/>
  <c r="D35" i="19"/>
  <c r="E35" i="19"/>
  <c r="F35" i="19"/>
  <c r="D32" i="19"/>
  <c r="E32" i="19"/>
  <c r="F32" i="19"/>
  <c r="D31" i="19"/>
  <c r="E31" i="19"/>
  <c r="F31" i="19"/>
  <c r="D28" i="19"/>
  <c r="E28" i="19"/>
  <c r="F28" i="19"/>
  <c r="D27" i="19"/>
  <c r="E27" i="19"/>
  <c r="F27" i="19"/>
  <c r="D24" i="19"/>
  <c r="E24" i="19"/>
  <c r="F24" i="19"/>
  <c r="D23" i="19"/>
  <c r="E23" i="19"/>
  <c r="F23" i="19"/>
  <c r="C36" i="19"/>
  <c r="C35" i="19"/>
  <c r="C32" i="19"/>
  <c r="C31" i="19"/>
  <c r="C28" i="19"/>
  <c r="C27" i="19"/>
  <c r="C24" i="19"/>
  <c r="C23" i="19"/>
  <c r="C36" i="13" l="1"/>
  <c r="C48" i="13"/>
  <c r="C45" i="13"/>
  <c r="C42" i="13"/>
  <c r="E46" i="19"/>
  <c r="E45" i="19"/>
  <c r="E44" i="19"/>
  <c r="B44" i="19"/>
  <c r="B45" i="19"/>
  <c r="B46" i="19"/>
  <c r="C45" i="19"/>
  <c r="C44" i="19"/>
  <c r="C46" i="19"/>
  <c r="D46" i="19"/>
  <c r="D45" i="19"/>
  <c r="D44" i="19"/>
  <c r="G40" i="19"/>
  <c r="G38" i="19"/>
  <c r="C37" i="13"/>
  <c r="C41" i="13"/>
  <c r="G39" i="19"/>
  <c r="C50" i="13"/>
  <c r="C46" i="13"/>
  <c r="C38" i="13"/>
  <c r="C54" i="13" s="1"/>
  <c r="C44" i="13"/>
  <c r="C40" i="13"/>
  <c r="C52" i="13" s="1"/>
  <c r="C49" i="13"/>
  <c r="O103" i="9"/>
  <c r="O101" i="9"/>
  <c r="O100" i="9"/>
  <c r="O99" i="9"/>
  <c r="O98" i="9"/>
  <c r="O97" i="9"/>
  <c r="N103" i="9"/>
  <c r="N101" i="9"/>
  <c r="N100" i="9"/>
  <c r="N99" i="9"/>
  <c r="N98" i="9"/>
  <c r="N97" i="9"/>
  <c r="M103" i="9"/>
  <c r="M101" i="9"/>
  <c r="M100" i="9"/>
  <c r="M99" i="9"/>
  <c r="M98" i="9"/>
  <c r="M97" i="9"/>
  <c r="L103" i="9"/>
  <c r="L101" i="9"/>
  <c r="L100" i="9"/>
  <c r="L99" i="9"/>
  <c r="L98" i="9"/>
  <c r="L97" i="9"/>
  <c r="K103" i="9"/>
  <c r="K101" i="9"/>
  <c r="K100" i="9"/>
  <c r="K99" i="9"/>
  <c r="K98" i="9"/>
  <c r="K97" i="9"/>
  <c r="J103" i="9"/>
  <c r="J101" i="9"/>
  <c r="J100" i="9"/>
  <c r="J99" i="9"/>
  <c r="J98" i="9"/>
  <c r="J97" i="9"/>
  <c r="G103" i="9"/>
  <c r="G101" i="9"/>
  <c r="G100" i="9"/>
  <c r="G99" i="9"/>
  <c r="G98" i="9"/>
  <c r="G97" i="9"/>
  <c r="F103" i="9"/>
  <c r="F101" i="9"/>
  <c r="F100" i="9"/>
  <c r="F99" i="9"/>
  <c r="F98" i="9"/>
  <c r="F97" i="9"/>
  <c r="E103" i="9"/>
  <c r="E101" i="9"/>
  <c r="E100" i="9"/>
  <c r="E99" i="9"/>
  <c r="E98" i="9"/>
  <c r="E97" i="9"/>
  <c r="D103" i="9"/>
  <c r="D101" i="9"/>
  <c r="D100" i="9"/>
  <c r="D99" i="9"/>
  <c r="D98" i="9"/>
  <c r="D97" i="9"/>
  <c r="E121" i="8"/>
  <c r="F121" i="8"/>
  <c r="G121" i="8"/>
  <c r="H121" i="8"/>
  <c r="I121" i="8"/>
  <c r="D121" i="8"/>
  <c r="E120" i="8"/>
  <c r="F120" i="8"/>
  <c r="G120" i="8"/>
  <c r="H120" i="8"/>
  <c r="I120" i="8"/>
  <c r="D120" i="8"/>
  <c r="E119" i="8"/>
  <c r="F119" i="8"/>
  <c r="G119" i="8"/>
  <c r="H119" i="8"/>
  <c r="I119" i="8"/>
  <c r="D119" i="8"/>
  <c r="E118" i="8"/>
  <c r="F118" i="8"/>
  <c r="G118" i="8"/>
  <c r="H118" i="8"/>
  <c r="I118" i="8"/>
  <c r="D118" i="8"/>
  <c r="E117" i="8"/>
  <c r="F117" i="8"/>
  <c r="G117" i="8"/>
  <c r="H117" i="8"/>
  <c r="I117" i="8"/>
  <c r="D117" i="8"/>
  <c r="E115" i="8"/>
  <c r="F115" i="8"/>
  <c r="G115" i="8"/>
  <c r="H115" i="8"/>
  <c r="I115" i="8"/>
  <c r="D115" i="8"/>
  <c r="E114" i="8"/>
  <c r="F114" i="8"/>
  <c r="G114" i="8"/>
  <c r="H114" i="8"/>
  <c r="I114" i="8"/>
  <c r="D114" i="8"/>
  <c r="E113" i="8"/>
  <c r="F113" i="8"/>
  <c r="G113" i="8"/>
  <c r="H113" i="8"/>
  <c r="I113" i="8"/>
  <c r="D113" i="8"/>
  <c r="E112" i="8"/>
  <c r="F112" i="8"/>
  <c r="G112" i="8"/>
  <c r="H112" i="8"/>
  <c r="I112" i="8"/>
  <c r="D112" i="8"/>
  <c r="E111" i="8"/>
  <c r="F111" i="8"/>
  <c r="G111" i="8"/>
  <c r="H111" i="8"/>
  <c r="I111" i="8"/>
  <c r="D111" i="8"/>
  <c r="E109" i="8"/>
  <c r="F109" i="8"/>
  <c r="G109" i="8"/>
  <c r="H109" i="8"/>
  <c r="I109" i="8"/>
  <c r="D109" i="8"/>
  <c r="E108" i="8"/>
  <c r="F108" i="8"/>
  <c r="G108" i="8"/>
  <c r="H108" i="8"/>
  <c r="I108" i="8"/>
  <c r="D108" i="8"/>
  <c r="E107" i="8"/>
  <c r="F107" i="8"/>
  <c r="G107" i="8"/>
  <c r="H107" i="8"/>
  <c r="I107" i="8"/>
  <c r="D107" i="8"/>
  <c r="E106" i="8"/>
  <c r="F106" i="8"/>
  <c r="G106" i="8"/>
  <c r="H106" i="8"/>
  <c r="I106" i="8"/>
  <c r="D106" i="8"/>
  <c r="E105" i="8"/>
  <c r="F105" i="8"/>
  <c r="G105" i="8"/>
  <c r="H105" i="8"/>
  <c r="I105" i="8"/>
  <c r="D105" i="8"/>
  <c r="I103" i="8"/>
  <c r="I102" i="8"/>
  <c r="I101" i="8"/>
  <c r="I100" i="8"/>
  <c r="I99" i="8"/>
  <c r="H103" i="8"/>
  <c r="H102" i="8"/>
  <c r="H101" i="8"/>
  <c r="H100" i="8"/>
  <c r="H99" i="8"/>
  <c r="G103" i="8"/>
  <c r="G102" i="8"/>
  <c r="G101" i="8"/>
  <c r="G100" i="8"/>
  <c r="G99" i="8"/>
  <c r="F103" i="8"/>
  <c r="F102" i="8"/>
  <c r="F101" i="8"/>
  <c r="F100" i="8"/>
  <c r="F99" i="8"/>
  <c r="E103" i="8"/>
  <c r="E102" i="8"/>
  <c r="E101" i="8"/>
  <c r="E100" i="8"/>
  <c r="E99" i="8"/>
  <c r="D103" i="8"/>
  <c r="D102" i="8"/>
  <c r="J102" i="8" s="1"/>
  <c r="D101" i="8"/>
  <c r="D100" i="8"/>
  <c r="D99" i="8"/>
  <c r="L74" i="8"/>
  <c r="L75" i="8"/>
  <c r="L76" i="8"/>
  <c r="L77" i="8"/>
  <c r="L78" i="8"/>
  <c r="L79" i="8"/>
  <c r="L80" i="8"/>
  <c r="L81" i="8"/>
  <c r="L82" i="8"/>
  <c r="L83" i="8"/>
  <c r="L84" i="8"/>
  <c r="L85" i="8"/>
  <c r="K74" i="8"/>
  <c r="K75" i="8"/>
  <c r="K76" i="8"/>
  <c r="K77" i="8"/>
  <c r="K78" i="8"/>
  <c r="K79" i="8"/>
  <c r="K80" i="8"/>
  <c r="K81" i="8"/>
  <c r="K82" i="8"/>
  <c r="K83" i="8"/>
  <c r="K84" i="8"/>
  <c r="K85" i="8"/>
  <c r="J74" i="8"/>
  <c r="J75" i="8"/>
  <c r="J76" i="8"/>
  <c r="J77" i="8"/>
  <c r="J78" i="8"/>
  <c r="J79" i="8"/>
  <c r="J80" i="8"/>
  <c r="J81" i="8"/>
  <c r="J82" i="8"/>
  <c r="J83" i="8"/>
  <c r="J84" i="8"/>
  <c r="J85" i="8"/>
  <c r="J99" i="8" l="1"/>
  <c r="J106" i="8"/>
  <c r="J111" i="8"/>
  <c r="J115" i="8"/>
  <c r="D102" i="9"/>
  <c r="J102" i="9"/>
  <c r="L102" i="9"/>
  <c r="N102" i="9"/>
  <c r="J100" i="8"/>
  <c r="J103" i="8"/>
  <c r="J108" i="8"/>
  <c r="J113" i="8"/>
  <c r="J118" i="8"/>
  <c r="J120" i="8"/>
  <c r="F102" i="9"/>
  <c r="J101" i="8"/>
  <c r="J105" i="8"/>
  <c r="J107" i="8"/>
  <c r="J109" i="8"/>
  <c r="J112" i="8"/>
  <c r="J114" i="8"/>
  <c r="J117" i="8"/>
  <c r="J119" i="8"/>
  <c r="J121" i="8"/>
  <c r="E102" i="9"/>
  <c r="G102" i="9"/>
  <c r="K102" i="9"/>
  <c r="M102" i="9"/>
  <c r="O102" i="9"/>
  <c r="C53" i="13"/>
  <c r="I103" i="9"/>
  <c r="I101" i="9"/>
  <c r="I100" i="9"/>
  <c r="I99" i="9"/>
  <c r="I98" i="9"/>
  <c r="I97" i="9"/>
  <c r="I102" i="9" s="1"/>
  <c r="H103" i="9"/>
  <c r="H101" i="9"/>
  <c r="H100" i="9"/>
  <c r="H99" i="9"/>
  <c r="H98" i="9"/>
  <c r="H97" i="9"/>
  <c r="L42" i="8"/>
  <c r="L43" i="8"/>
  <c r="L44" i="8"/>
  <c r="L45" i="8"/>
  <c r="L46" i="8"/>
  <c r="L47" i="8"/>
  <c r="L48" i="8"/>
  <c r="L49" i="8"/>
  <c r="L50" i="8"/>
  <c r="L51" i="8"/>
  <c r="L52" i="8"/>
  <c r="L53" i="8"/>
  <c r="L54" i="8"/>
  <c r="L55" i="8"/>
  <c r="K42" i="8"/>
  <c r="K43" i="8"/>
  <c r="K44" i="8"/>
  <c r="K45" i="8"/>
  <c r="K46" i="8"/>
  <c r="K47" i="8"/>
  <c r="K48" i="8"/>
  <c r="K49" i="8"/>
  <c r="K50" i="8"/>
  <c r="K51" i="8"/>
  <c r="K52" i="8"/>
  <c r="K53" i="8"/>
  <c r="K54" i="8"/>
  <c r="K55" i="8"/>
  <c r="J42" i="8"/>
  <c r="J43" i="8"/>
  <c r="J44" i="8"/>
  <c r="J45" i="8"/>
  <c r="J46" i="8"/>
  <c r="J47" i="8"/>
  <c r="J48" i="8"/>
  <c r="J49" i="8"/>
  <c r="J50" i="8"/>
  <c r="J51" i="8"/>
  <c r="J52" i="8"/>
  <c r="J53" i="8"/>
  <c r="J54" i="8"/>
  <c r="J55" i="8"/>
  <c r="H102" i="9" l="1"/>
  <c r="L14" i="8"/>
  <c r="L15" i="8"/>
  <c r="L16" i="8"/>
  <c r="L17" i="8"/>
  <c r="L18" i="8"/>
  <c r="L19" i="8"/>
  <c r="L20" i="8"/>
  <c r="L21" i="8"/>
  <c r="L22" i="8"/>
  <c r="L23" i="8"/>
  <c r="K14" i="8"/>
  <c r="K15" i="8"/>
  <c r="K16" i="8"/>
  <c r="K17" i="8"/>
  <c r="K18" i="8"/>
  <c r="K19" i="8"/>
  <c r="K20" i="8"/>
  <c r="K21" i="8"/>
  <c r="K22" i="8"/>
  <c r="K23" i="8"/>
  <c r="J14" i="8"/>
  <c r="J15" i="8"/>
  <c r="J16" i="8"/>
  <c r="J17" i="8"/>
  <c r="J18" i="8"/>
  <c r="J19" i="8"/>
  <c r="J20" i="8"/>
  <c r="J21" i="8"/>
  <c r="J22" i="8"/>
  <c r="J23" i="8"/>
  <c r="K13" i="8"/>
  <c r="L13" i="8"/>
  <c r="J13" i="8"/>
  <c r="D308" i="16" l="1"/>
  <c r="D307" i="16"/>
  <c r="D306" i="16"/>
  <c r="D305" i="16"/>
  <c r="D304" i="16"/>
  <c r="D303" i="16"/>
  <c r="D302" i="16"/>
  <c r="D301" i="16"/>
  <c r="D300" i="16"/>
  <c r="D299" i="16"/>
  <c r="D298" i="16"/>
  <c r="D297" i="16"/>
  <c r="D296" i="16"/>
  <c r="D295" i="16"/>
  <c r="D294" i="16"/>
  <c r="D293" i="16"/>
  <c r="D292" i="16"/>
  <c r="D291" i="16"/>
  <c r="D290" i="16"/>
  <c r="D289" i="16"/>
  <c r="D288" i="16"/>
  <c r="D287" i="16"/>
  <c r="D286" i="16"/>
  <c r="D285" i="16"/>
  <c r="D284" i="16"/>
  <c r="D283" i="16"/>
  <c r="D282" i="16"/>
  <c r="D281" i="16"/>
  <c r="D280" i="16"/>
  <c r="D279" i="16"/>
  <c r="D278" i="16"/>
  <c r="D277" i="16"/>
  <c r="D276" i="16"/>
  <c r="D275" i="16"/>
  <c r="D274" i="16"/>
  <c r="D273" i="16"/>
  <c r="D272" i="16"/>
  <c r="D271" i="16"/>
  <c r="D270" i="16"/>
  <c r="D269" i="16"/>
  <c r="D268" i="16"/>
  <c r="D267" i="16"/>
  <c r="D266" i="16"/>
  <c r="D265" i="16"/>
  <c r="D264" i="16"/>
  <c r="D263" i="16"/>
  <c r="D262" i="16"/>
  <c r="D261" i="16"/>
  <c r="D260" i="16"/>
  <c r="D259" i="16"/>
  <c r="D258" i="16"/>
  <c r="D257" i="16"/>
  <c r="D256" i="16"/>
  <c r="D255" i="16"/>
  <c r="D254" i="16"/>
  <c r="D253" i="16"/>
  <c r="D252" i="16"/>
  <c r="D251" i="16"/>
  <c r="D250" i="16"/>
  <c r="D249" i="16"/>
  <c r="D248" i="16"/>
  <c r="D247" i="16"/>
  <c r="D246" i="16"/>
  <c r="D245" i="16"/>
  <c r="D244" i="16"/>
  <c r="D243" i="16"/>
  <c r="D242" i="16"/>
  <c r="D241" i="16"/>
  <c r="D240" i="16"/>
  <c r="D239" i="16"/>
  <c r="D238" i="16"/>
  <c r="D237" i="16"/>
  <c r="D236" i="16"/>
  <c r="D235" i="16"/>
  <c r="D234" i="16"/>
  <c r="D233" i="16"/>
  <c r="D232" i="16"/>
  <c r="D231" i="16"/>
  <c r="D230" i="16"/>
  <c r="D229" i="16"/>
  <c r="D228" i="16"/>
  <c r="D227" i="16"/>
  <c r="D226" i="16"/>
  <c r="D225" i="16"/>
  <c r="D224" i="16"/>
  <c r="D223" i="16"/>
  <c r="D222" i="16"/>
  <c r="D221" i="16"/>
  <c r="D220" i="16"/>
  <c r="D219" i="16"/>
  <c r="D218" i="16"/>
  <c r="D217" i="16"/>
  <c r="D216" i="16"/>
  <c r="D215" i="16"/>
  <c r="D214" i="16"/>
  <c r="D213" i="16"/>
  <c r="D212" i="16"/>
  <c r="D211" i="16"/>
  <c r="D210" i="16"/>
  <c r="D209" i="16"/>
  <c r="D208" i="16"/>
  <c r="D207" i="16"/>
  <c r="D206" i="16"/>
  <c r="D205" i="16"/>
  <c r="D204" i="16"/>
  <c r="D203" i="16"/>
  <c r="D202" i="16"/>
  <c r="D201" i="16"/>
  <c r="D200" i="16"/>
  <c r="D199" i="16"/>
  <c r="D198" i="16"/>
  <c r="D197" i="16"/>
  <c r="D196" i="16"/>
  <c r="D195" i="16"/>
  <c r="D194" i="16"/>
  <c r="D193" i="16"/>
  <c r="D192" i="16"/>
  <c r="D191" i="16"/>
  <c r="D190" i="16"/>
  <c r="D189" i="16"/>
  <c r="D188" i="16"/>
  <c r="D187" i="16"/>
  <c r="D186" i="16"/>
  <c r="D185" i="16"/>
  <c r="D184" i="16"/>
  <c r="D183" i="16"/>
  <c r="D182" i="16"/>
  <c r="D181" i="16"/>
  <c r="D180" i="16"/>
  <c r="D179" i="16"/>
  <c r="D178" i="16"/>
  <c r="D177" i="16"/>
  <c r="D176" i="16"/>
  <c r="D175" i="16"/>
  <c r="D174" i="16"/>
  <c r="D173" i="16"/>
  <c r="D172" i="16"/>
  <c r="D171" i="16"/>
  <c r="D170" i="16"/>
  <c r="D169" i="16"/>
  <c r="D168" i="16"/>
  <c r="D167" i="16"/>
  <c r="D166" i="16"/>
  <c r="D165" i="16"/>
  <c r="D164" i="16"/>
  <c r="D163" i="16"/>
  <c r="D162" i="16"/>
  <c r="D161" i="16"/>
  <c r="D160" i="16"/>
  <c r="D159" i="16"/>
  <c r="D158" i="16"/>
  <c r="D157" i="16"/>
  <c r="D156" i="16"/>
  <c r="D155" i="16"/>
  <c r="D154" i="16"/>
  <c r="D153" i="16"/>
  <c r="D152" i="16"/>
  <c r="D151" i="16"/>
  <c r="D150" i="16"/>
  <c r="D149" i="16"/>
  <c r="D148" i="16"/>
  <c r="D147" i="16"/>
  <c r="D146" i="16"/>
  <c r="D145" i="16"/>
  <c r="D144" i="16"/>
  <c r="D143" i="16"/>
  <c r="D142" i="16"/>
  <c r="D141" i="16"/>
  <c r="D140" i="16"/>
  <c r="D139" i="16"/>
  <c r="D138" i="16"/>
  <c r="D137" i="16"/>
  <c r="D136" i="16"/>
  <c r="D135" i="16"/>
  <c r="D134" i="16"/>
  <c r="D133" i="16"/>
  <c r="D132" i="16"/>
  <c r="D131" i="16"/>
  <c r="D130" i="16"/>
  <c r="D129" i="16"/>
  <c r="D128" i="16"/>
  <c r="D127" i="16"/>
  <c r="D126" i="16"/>
  <c r="D125" i="16"/>
  <c r="D124" i="16"/>
  <c r="D123" i="16"/>
  <c r="D122" i="16"/>
  <c r="D121" i="16"/>
  <c r="D120" i="16"/>
  <c r="D119" i="16"/>
  <c r="D118" i="16"/>
  <c r="D117" i="16"/>
  <c r="D116" i="16"/>
  <c r="D115" i="16"/>
  <c r="D114" i="16"/>
  <c r="D113" i="16"/>
  <c r="D112" i="16"/>
  <c r="D111" i="16"/>
  <c r="D110" i="16"/>
  <c r="D109" i="16"/>
  <c r="D108" i="16"/>
  <c r="D107" i="16"/>
  <c r="D106" i="16"/>
  <c r="D105" i="16"/>
  <c r="D104" i="16"/>
  <c r="D103" i="16"/>
  <c r="D102" i="16"/>
  <c r="D101" i="16"/>
  <c r="D100" i="16"/>
  <c r="D99" i="16"/>
  <c r="D98" i="16"/>
  <c r="D97" i="16"/>
  <c r="D96" i="16"/>
  <c r="D95" i="16"/>
  <c r="D94" i="16"/>
  <c r="D93" i="16"/>
  <c r="D92" i="16"/>
  <c r="D91" i="16"/>
  <c r="D90" i="16"/>
  <c r="D89" i="16"/>
  <c r="D88" i="16"/>
  <c r="D87" i="16"/>
  <c r="D86" i="16"/>
  <c r="D85" i="16"/>
  <c r="D84" i="16"/>
  <c r="D83" i="16"/>
  <c r="D82" i="16"/>
  <c r="D81" i="16"/>
  <c r="D80" i="16"/>
  <c r="D79" i="16"/>
  <c r="D78" i="16"/>
  <c r="D77" i="16"/>
  <c r="D76" i="16"/>
  <c r="D75" i="16"/>
  <c r="D74" i="16"/>
  <c r="D73" i="16"/>
  <c r="D72" i="16"/>
  <c r="D71" i="16"/>
  <c r="D70" i="16"/>
  <c r="D69" i="16"/>
  <c r="D68" i="16"/>
  <c r="D67" i="16"/>
  <c r="D66" i="16"/>
  <c r="D65" i="16"/>
  <c r="D64" i="16"/>
  <c r="D63" i="16"/>
  <c r="D62" i="16"/>
  <c r="D61" i="16"/>
  <c r="D60" i="16"/>
  <c r="D59" i="16"/>
  <c r="D58" i="16"/>
  <c r="D57" i="16"/>
  <c r="D56" i="16"/>
  <c r="D55" i="16"/>
  <c r="D54" i="16"/>
  <c r="D53" i="16"/>
  <c r="D52" i="16"/>
  <c r="D51" i="16"/>
  <c r="D50" i="16"/>
  <c r="D49" i="16"/>
  <c r="D48" i="16"/>
  <c r="D47" i="16"/>
  <c r="D46" i="16"/>
  <c r="D45" i="16"/>
  <c r="D44" i="16"/>
  <c r="D43" i="16"/>
  <c r="D42" i="16"/>
  <c r="D41" i="16"/>
  <c r="D40" i="16"/>
  <c r="D39" i="16"/>
  <c r="D38" i="16"/>
  <c r="D37" i="16"/>
  <c r="D36" i="16"/>
  <c r="D35" i="16"/>
  <c r="D34" i="16"/>
  <c r="D33" i="16"/>
  <c r="D32" i="16"/>
  <c r="D31" i="16"/>
  <c r="D30" i="16"/>
  <c r="D29" i="16"/>
  <c r="D28" i="16"/>
  <c r="D27" i="16"/>
  <c r="D26" i="16"/>
  <c r="D25" i="16"/>
  <c r="D24" i="16"/>
  <c r="D23" i="16"/>
  <c r="D22" i="16"/>
  <c r="D21" i="16"/>
  <c r="D20" i="16"/>
  <c r="D19" i="16"/>
  <c r="D18" i="16"/>
  <c r="D17" i="16"/>
  <c r="D16" i="16"/>
  <c r="D15" i="16"/>
  <c r="D14" i="16"/>
  <c r="D13" i="16"/>
  <c r="D12" i="16"/>
  <c r="D11" i="16"/>
  <c r="D10" i="16"/>
  <c r="D9" i="16"/>
  <c r="D8" i="16"/>
  <c r="D7" i="16"/>
  <c r="D6" i="16"/>
  <c r="D5" i="16"/>
  <c r="D4" i="16"/>
  <c r="D3" i="16"/>
  <c r="D2" i="16"/>
  <c r="D123" i="8" l="1"/>
  <c r="F127" i="8"/>
  <c r="H127" i="8"/>
  <c r="D127" i="8"/>
  <c r="E126" i="8"/>
  <c r="F126" i="8"/>
  <c r="H126" i="8"/>
  <c r="D126" i="8"/>
  <c r="F125" i="8"/>
  <c r="G125" i="8"/>
  <c r="H125" i="8"/>
  <c r="D125" i="8"/>
  <c r="F124" i="8"/>
  <c r="H124" i="8"/>
  <c r="I124" i="8"/>
  <c r="D124" i="8"/>
  <c r="E123" i="8"/>
  <c r="F123" i="8"/>
  <c r="G123" i="8"/>
  <c r="H123" i="8"/>
  <c r="L57" i="8"/>
  <c r="L58" i="8"/>
  <c r="L65" i="8"/>
  <c r="L66" i="8"/>
  <c r="L67" i="8"/>
  <c r="L2" i="8"/>
  <c r="L3" i="8"/>
  <c r="L4" i="8"/>
  <c r="L5" i="8"/>
  <c r="L24" i="8"/>
  <c r="L25" i="8"/>
  <c r="L26" i="8"/>
  <c r="L27" i="8"/>
  <c r="L28" i="8"/>
  <c r="L29" i="8"/>
  <c r="L59" i="8"/>
  <c r="L60" i="8"/>
  <c r="L61" i="8"/>
  <c r="L68" i="8"/>
  <c r="L69" i="8"/>
  <c r="L70" i="8"/>
  <c r="L6" i="8"/>
  <c r="L7" i="8"/>
  <c r="L8" i="8"/>
  <c r="L9" i="8"/>
  <c r="L30" i="8"/>
  <c r="L31" i="8"/>
  <c r="L32" i="8"/>
  <c r="L33" i="8"/>
  <c r="L34" i="8"/>
  <c r="L35" i="8"/>
  <c r="L62" i="8"/>
  <c r="L63" i="8"/>
  <c r="L64" i="8"/>
  <c r="L71" i="8"/>
  <c r="L72" i="8"/>
  <c r="L73" i="8"/>
  <c r="L10" i="8"/>
  <c r="L11" i="8"/>
  <c r="L12" i="8"/>
  <c r="L36" i="8"/>
  <c r="L37" i="8"/>
  <c r="L38" i="8"/>
  <c r="L39" i="8"/>
  <c r="L40" i="8"/>
  <c r="L41" i="8"/>
  <c r="L56" i="8"/>
  <c r="K31" i="8"/>
  <c r="K32" i="8"/>
  <c r="K33" i="8"/>
  <c r="K34" i="8"/>
  <c r="K35" i="8"/>
  <c r="K62" i="8"/>
  <c r="K63" i="8"/>
  <c r="K64" i="8"/>
  <c r="K71" i="8"/>
  <c r="K72" i="8"/>
  <c r="K73" i="8"/>
  <c r="K10" i="8"/>
  <c r="K11" i="8"/>
  <c r="K12" i="8"/>
  <c r="K36" i="8"/>
  <c r="K37" i="8"/>
  <c r="K38" i="8"/>
  <c r="K39" i="8"/>
  <c r="K40" i="8"/>
  <c r="K41" i="8"/>
  <c r="K57" i="8"/>
  <c r="K58" i="8"/>
  <c r="K65" i="8"/>
  <c r="K66" i="8"/>
  <c r="K67" i="8"/>
  <c r="K2" i="8"/>
  <c r="K3" i="8"/>
  <c r="K4" i="8"/>
  <c r="K5" i="8"/>
  <c r="K24" i="8"/>
  <c r="K25" i="8"/>
  <c r="K26" i="8"/>
  <c r="K27" i="8"/>
  <c r="K28" i="8"/>
  <c r="K29" i="8"/>
  <c r="K59" i="8"/>
  <c r="K60" i="8"/>
  <c r="K61" i="8"/>
  <c r="K68" i="8"/>
  <c r="K69" i="8"/>
  <c r="K70" i="8"/>
  <c r="K6" i="8"/>
  <c r="K7" i="8"/>
  <c r="K8" i="8"/>
  <c r="K9" i="8"/>
  <c r="K30" i="8"/>
  <c r="K56" i="8"/>
  <c r="J66" i="8"/>
  <c r="J67" i="8"/>
  <c r="J2" i="8"/>
  <c r="J3" i="8"/>
  <c r="J4" i="8"/>
  <c r="J5" i="8"/>
  <c r="J24" i="8"/>
  <c r="J25" i="8"/>
  <c r="J26" i="8"/>
  <c r="J27" i="8"/>
  <c r="J28" i="8"/>
  <c r="J29" i="8"/>
  <c r="J59" i="8"/>
  <c r="J60" i="8"/>
  <c r="J61" i="8"/>
  <c r="J68" i="8"/>
  <c r="J69" i="8"/>
  <c r="J70" i="8"/>
  <c r="J6" i="8"/>
  <c r="J7" i="8"/>
  <c r="J8" i="8"/>
  <c r="J9" i="8"/>
  <c r="J30" i="8"/>
  <c r="J31" i="8"/>
  <c r="J32" i="8"/>
  <c r="J33" i="8"/>
  <c r="J34" i="8"/>
  <c r="J35" i="8"/>
  <c r="J62" i="8"/>
  <c r="J63" i="8"/>
  <c r="J64" i="8"/>
  <c r="J71" i="8"/>
  <c r="J72" i="8"/>
  <c r="J73" i="8"/>
  <c r="J10" i="8"/>
  <c r="J11" i="8"/>
  <c r="J12" i="8"/>
  <c r="J36" i="8"/>
  <c r="J37" i="8"/>
  <c r="J38" i="8"/>
  <c r="J39" i="8"/>
  <c r="J40" i="8"/>
  <c r="J41" i="8"/>
  <c r="J57" i="8"/>
  <c r="J58" i="8"/>
  <c r="J65" i="8"/>
  <c r="J56" i="8"/>
  <c r="I123" i="8" l="1"/>
  <c r="J123" i="8" s="1"/>
  <c r="G124" i="8"/>
  <c r="J124" i="8" s="1"/>
  <c r="E125" i="8"/>
  <c r="J125" i="8" s="1"/>
  <c r="I127" i="8"/>
  <c r="E124" i="8"/>
  <c r="I126" i="8"/>
  <c r="G127" i="8"/>
  <c r="I125" i="8"/>
  <c r="G126" i="8"/>
  <c r="J126" i="8" s="1"/>
  <c r="E127" i="8"/>
  <c r="J127" i="8" s="1"/>
</calcChain>
</file>

<file path=xl/sharedStrings.xml><?xml version="1.0" encoding="utf-8"?>
<sst xmlns="http://schemas.openxmlformats.org/spreadsheetml/2006/main" count="5387" uniqueCount="1049">
  <si>
    <t>Timestamp</t>
  </si>
  <si>
    <r>
      <rPr>
        <b/>
        <sz val="10"/>
        <color theme="1"/>
        <rFont val="Arial"/>
      </rPr>
      <t xml:space="preserve">CONSENT      </t>
    </r>
    <r>
      <rPr>
        <sz val="10"/>
        <color theme="1"/>
        <rFont val="Arial"/>
      </rPr>
      <t xml:space="preserve">
I have read and understood the information about the evaluation of research on using video narratives for learning based on user interaction and video content, conducted at the School of Computing, University of Leeds, UK. On this basis I agree to participate in this online survey, and I consent to publication of the results of the evaluation with the understanding that confidentiality will be preserved. I also understand that I may at any time withdraw from the online survey, including withdrawal of any information I have provided. I note that the survey is fully complaint with General Data Protection Regulation (GDPR). Also, this survey has been reviewed and approved by the Research Ethics Committee of the Faculty of Engineering and Physical Sciences , University of Leeds, UK.                                                                    </t>
    </r>
  </si>
  <si>
    <t>Please describe briefly what you do</t>
  </si>
  <si>
    <t>What is your awareness of health-related quality of life needs of patients living with a chronic illness? [Answer]</t>
  </si>
  <si>
    <r>
      <rPr>
        <u/>
        <sz val="10"/>
        <color rgb="FF1155CC"/>
        <rFont val="Arial"/>
      </rPr>
      <t>Video Narrative: Exploring Strength by linking it to its parent concept Energy</t>
    </r>
    <r>
      <rPr>
        <sz val="10"/>
        <color rgb="FF000000"/>
        <rFont val="Arial"/>
        <scheme val="minor"/>
      </rPr>
      <t xml:space="preserve"> [The introduction text in the video narrative gives a clear idea of the aim of the narrative.]</t>
    </r>
  </si>
  <si>
    <r>
      <rPr>
        <u/>
        <sz val="10"/>
        <color rgb="FF1155CC"/>
        <rFont val="Arial"/>
      </rPr>
      <t>Video Narrative: Exploring Strength by linking it to its parent concept Energy</t>
    </r>
    <r>
      <rPr>
        <sz val="10"/>
        <color rgb="FF000000"/>
        <rFont val="Arial"/>
        <scheme val="minor"/>
      </rPr>
      <t xml:space="preserve"> [All video segments clearly link to the health related quality of life areas mentioned in the introduction.]</t>
    </r>
  </si>
  <si>
    <r>
      <rPr>
        <u/>
        <sz val="10"/>
        <color rgb="FF1155CC"/>
        <rFont val="Arial"/>
      </rPr>
      <t>Video Narrative: Exploring Strength by linking it to its parent concept Energy</t>
    </r>
    <r>
      <rPr>
        <sz val="10"/>
        <color rgb="FF000000"/>
        <rFont val="Arial"/>
        <scheme val="minor"/>
      </rPr>
      <t xml:space="preserve"> [The descriptions which introduce each video segment provide a useful summary.]</t>
    </r>
  </si>
  <si>
    <r>
      <rPr>
        <u/>
        <sz val="10"/>
        <color rgb="FF1155CC"/>
        <rFont val="Arial"/>
      </rPr>
      <t>Video Narrative: Exploring Strength by linking it to its parent concept Energy</t>
    </r>
    <r>
      <rPr>
        <sz val="10"/>
        <color rgb="FF000000"/>
        <rFont val="Arial"/>
        <scheme val="minor"/>
      </rPr>
      <t xml:space="preserve"> [All video segments provide relevant content for health related quality of life areas.]</t>
    </r>
  </si>
  <si>
    <r>
      <rPr>
        <u/>
        <sz val="10"/>
        <color rgb="FF1155CC"/>
        <rFont val="Arial"/>
      </rPr>
      <t>Video Narrative: Exploring Strength by linking it to its parent concept Energy</t>
    </r>
    <r>
      <rPr>
        <sz val="10"/>
        <color rgb="FF000000"/>
        <rFont val="Arial"/>
        <scheme val="minor"/>
      </rPr>
      <t xml:space="preserve"> [The concluding text at the end of the video narrative provides appropriate summary.]</t>
    </r>
  </si>
  <si>
    <r>
      <rPr>
        <u/>
        <sz val="10"/>
        <color rgb="FF1155CC"/>
        <rFont val="Arial"/>
      </rPr>
      <t>Video Narrative: Exploring Strength by linking it to its parent concept Energy</t>
    </r>
    <r>
      <rPr>
        <sz val="10"/>
        <color rgb="FF000000"/>
        <rFont val="Arial"/>
        <scheme val="minor"/>
      </rPr>
      <t xml:space="preserve"> [This video narrative is useful for raising awareness of quality of life needs of patients living with chronic respiratory illnesses.]</t>
    </r>
  </si>
  <si>
    <r>
      <rPr>
        <u/>
        <sz val="10"/>
        <color rgb="FF1155CC"/>
        <rFont val="Arial"/>
      </rPr>
      <t xml:space="preserve">Video Narrative: Exploring Exercise by linking it to its parent concept Rehabilitation </t>
    </r>
    <r>
      <rPr>
        <sz val="10"/>
        <color rgb="FF000000"/>
        <rFont val="Arial"/>
        <scheme val="minor"/>
      </rPr>
      <t xml:space="preserve"> [The introduction text in the video narrative gives a clear idea of the aim of the narrative.]</t>
    </r>
  </si>
  <si>
    <r>
      <rPr>
        <u/>
        <sz val="10"/>
        <color rgb="FF1155CC"/>
        <rFont val="Arial"/>
      </rPr>
      <t xml:space="preserve">Video Narrative: Exploring Exercise by linking it to its parent concept Rehabilitation </t>
    </r>
    <r>
      <rPr>
        <sz val="10"/>
        <color rgb="FF000000"/>
        <rFont val="Arial"/>
        <scheme val="minor"/>
      </rPr>
      <t xml:space="preserve"> [All video segments clearly link to the health related quality of life areas mentioned in the introduction.]</t>
    </r>
  </si>
  <si>
    <r>
      <rPr>
        <u/>
        <sz val="10"/>
        <color rgb="FF1155CC"/>
        <rFont val="Arial"/>
      </rPr>
      <t xml:space="preserve">Video Narrative: Exploring Exercise by linking it to its parent concept Rehabilitation </t>
    </r>
    <r>
      <rPr>
        <sz val="10"/>
        <color rgb="FF000000"/>
        <rFont val="Arial"/>
        <scheme val="minor"/>
      </rPr>
      <t xml:space="preserve"> [The descriptions which introduce each video segment provide a useful summary.]</t>
    </r>
  </si>
  <si>
    <r>
      <rPr>
        <u/>
        <sz val="10"/>
        <color rgb="FF1155CC"/>
        <rFont val="Arial"/>
      </rPr>
      <t xml:space="preserve">Video Narrative: Exploring Exercise by linking it to its parent concept Rehabilitation </t>
    </r>
    <r>
      <rPr>
        <sz val="10"/>
        <color rgb="FF000000"/>
        <rFont val="Arial"/>
        <scheme val="minor"/>
      </rPr>
      <t xml:space="preserve"> [All video segments provide relevant content for health related quality of life areas.]</t>
    </r>
  </si>
  <si>
    <r>
      <rPr>
        <u/>
        <sz val="10"/>
        <color rgb="FF1155CC"/>
        <rFont val="Arial"/>
      </rPr>
      <t xml:space="preserve">Video Narrative: Exploring Exercise by linking it to its parent concept Rehabilitation </t>
    </r>
    <r>
      <rPr>
        <sz val="10"/>
        <color rgb="FF000000"/>
        <rFont val="Arial"/>
        <scheme val="minor"/>
      </rPr>
      <t xml:space="preserve"> [The concluding text at the end of the video narrative provides appropriate summary.]</t>
    </r>
  </si>
  <si>
    <r>
      <rPr>
        <u/>
        <sz val="10"/>
        <color rgb="FF1155CC"/>
        <rFont val="Arial"/>
      </rPr>
      <t xml:space="preserve">Video Narrative: Exploring Exercise by linking it to its parent concept Rehabilitation </t>
    </r>
    <r>
      <rPr>
        <sz val="10"/>
        <color rgb="FF000000"/>
        <rFont val="Arial"/>
        <scheme val="minor"/>
      </rPr>
      <t xml:space="preserve"> [This video narrative is useful for raising awareness of quality of life needs of patients living with chronic respiratory illnesses.]</t>
    </r>
  </si>
  <si>
    <r>
      <rPr>
        <u/>
        <sz val="10"/>
        <color rgb="FF1155CC"/>
        <rFont val="Arial"/>
      </rPr>
      <t>Video Narrative: Exploring Sleep by linking it to its parent concept Rest</t>
    </r>
    <r>
      <rPr>
        <sz val="10"/>
        <color rgb="FF000000"/>
        <rFont val="Arial"/>
        <scheme val="minor"/>
      </rPr>
      <t xml:space="preserve"> [The introduction text in the video narrative gives a clear idea of the aim of the narrative.]</t>
    </r>
  </si>
  <si>
    <r>
      <rPr>
        <u/>
        <sz val="10"/>
        <color rgb="FF1155CC"/>
        <rFont val="Arial"/>
      </rPr>
      <t>Video Narrative: Exploring Sleep by linking it to its parent concept Rest</t>
    </r>
    <r>
      <rPr>
        <sz val="10"/>
        <color rgb="FF000000"/>
        <rFont val="Arial"/>
        <scheme val="minor"/>
      </rPr>
      <t xml:space="preserve"> [All video segments clearly link to the health related quality of life areas mentioned in the introduction.]</t>
    </r>
  </si>
  <si>
    <r>
      <rPr>
        <u/>
        <sz val="10"/>
        <color rgb="FF1155CC"/>
        <rFont val="Arial"/>
      </rPr>
      <t>Video Narrative: Exploring Sleep by linking it to its parent concept Rest</t>
    </r>
    <r>
      <rPr>
        <sz val="10"/>
        <color rgb="FF000000"/>
        <rFont val="Arial"/>
        <scheme val="minor"/>
      </rPr>
      <t xml:space="preserve"> [The descriptions which introduce each video segment provide a useful summary.]</t>
    </r>
  </si>
  <si>
    <r>
      <rPr>
        <u/>
        <sz val="10"/>
        <color rgb="FF1155CC"/>
        <rFont val="Arial"/>
      </rPr>
      <t>Video Narrative: Exploring Sleep by linking it to its parent concept Rest</t>
    </r>
    <r>
      <rPr>
        <sz val="10"/>
        <color rgb="FF000000"/>
        <rFont val="Arial"/>
        <scheme val="minor"/>
      </rPr>
      <t xml:space="preserve"> [All video segments provide relevant content for health related quality of life areas.]</t>
    </r>
  </si>
  <si>
    <r>
      <rPr>
        <u/>
        <sz val="10"/>
        <color rgb="FF1155CC"/>
        <rFont val="Arial"/>
      </rPr>
      <t>Video Narrative: Exploring Sleep by linking it to its parent concept Rest</t>
    </r>
    <r>
      <rPr>
        <sz val="10"/>
        <color rgb="FF000000"/>
        <rFont val="Arial"/>
        <scheme val="minor"/>
      </rPr>
      <t xml:space="preserve"> [The concluding text at the end of the video narrative provides appropriate summary.]</t>
    </r>
  </si>
  <si>
    <r>
      <rPr>
        <u/>
        <sz val="10"/>
        <color rgb="FF1155CC"/>
        <rFont val="Arial"/>
      </rPr>
      <t>Video Narrative: Exploring Sleep by linking it to its parent concept Rest</t>
    </r>
    <r>
      <rPr>
        <sz val="10"/>
        <color rgb="FF000000"/>
        <rFont val="Arial"/>
        <scheme val="minor"/>
      </rPr>
      <t xml:space="preserve"> [This video narrative is useful for raising awareness of quality of life needs of patients living with chronic respiratory illnesses.]</t>
    </r>
  </si>
  <si>
    <t>The video narratives with the short description are useful to [Identify key points related to patient quality of life.]</t>
  </si>
  <si>
    <t>The video narratives with the short description are useful to [Focus on key points at a time]</t>
  </si>
  <si>
    <t>The video narratives with the short description are useful to [Identify key topics/concepts to be aware of]</t>
  </si>
  <si>
    <t>The video narratives with the short description are useful to [Link main points mentioned in the videos]</t>
  </si>
  <si>
    <r>
      <t xml:space="preserve">What do you find </t>
    </r>
    <r>
      <rPr>
        <b/>
        <sz val="10"/>
        <color theme="1"/>
        <rFont val="Arial"/>
      </rPr>
      <t>positive</t>
    </r>
    <r>
      <rPr>
        <sz val="10"/>
        <color theme="1"/>
        <rFont val="Arial"/>
      </rPr>
      <t xml:space="preserve">  about the generated Derivative Video Narratives with regard to raising awareness of quality of life needs of patients living with respiratory illnesses?</t>
    </r>
  </si>
  <si>
    <r>
      <t xml:space="preserve">What do you find </t>
    </r>
    <r>
      <rPr>
        <b/>
        <sz val="10"/>
        <color theme="1"/>
        <rFont val="Arial"/>
      </rPr>
      <t>negative</t>
    </r>
    <r>
      <rPr>
        <sz val="10"/>
        <color theme="1"/>
        <rFont val="Arial"/>
      </rPr>
      <t xml:space="preserve"> about the generated Derivative Video Narratives with regard to raising awareness of quality of life needs of patients living with respiratory illnesses?</t>
    </r>
  </si>
  <si>
    <t>Your score on MENTAL DEMAND   (1-low .... 20-high)</t>
  </si>
  <si>
    <t>Please explain your score</t>
  </si>
  <si>
    <t>Your score on EFFORT  (1-low .... 20-high)</t>
  </si>
  <si>
    <t>Your score on FRUSTRATION    (1-low .... 20-high)</t>
  </si>
  <si>
    <t>Your score on PERFORMANCE    (1-low .... 20-high)</t>
  </si>
  <si>
    <r>
      <rPr>
        <u/>
        <sz val="10"/>
        <color rgb="FF1155CC"/>
        <rFont val="Arial"/>
      </rPr>
      <t>Video Narrative: Exploring Rehabilitation by linking it to its specific concept Exercise</t>
    </r>
    <r>
      <rPr>
        <sz val="10"/>
        <color rgb="FF000000"/>
        <rFont val="Arial"/>
        <scheme val="minor"/>
      </rPr>
      <t xml:space="preserve"> [The introduction text in the video narrative gives a clear idea of the aim of the narrative.]</t>
    </r>
  </si>
  <si>
    <r>
      <rPr>
        <u/>
        <sz val="10"/>
        <color rgb="FF1155CC"/>
        <rFont val="Arial"/>
      </rPr>
      <t>Video Narrative: Exploring Rehabilitation by linking it to its specific concept Exercise</t>
    </r>
    <r>
      <rPr>
        <sz val="10"/>
        <color rgb="FF000000"/>
        <rFont val="Arial"/>
        <scheme val="minor"/>
      </rPr>
      <t xml:space="preserve"> [All video segments clearly link to the health related quality of life areas mentioned in the introduction.]</t>
    </r>
  </si>
  <si>
    <r>
      <rPr>
        <u/>
        <sz val="10"/>
        <color rgb="FF1155CC"/>
        <rFont val="Arial"/>
      </rPr>
      <t>Video Narrative: Exploring Rehabilitation by linking it to its specific concept Exercise</t>
    </r>
    <r>
      <rPr>
        <sz val="10"/>
        <color rgb="FF000000"/>
        <rFont val="Arial"/>
        <scheme val="minor"/>
      </rPr>
      <t xml:space="preserve"> [The descriptions which introduce each video segment provide a useful summary.]</t>
    </r>
  </si>
  <si>
    <r>
      <rPr>
        <u/>
        <sz val="10"/>
        <color rgb="FF1155CC"/>
        <rFont val="Arial"/>
      </rPr>
      <t>Video Narrative: Exploring Rehabilitation by linking it to its specific concept Exercise</t>
    </r>
    <r>
      <rPr>
        <sz val="10"/>
        <color rgb="FF000000"/>
        <rFont val="Arial"/>
        <scheme val="minor"/>
      </rPr>
      <t xml:space="preserve"> [All video segments provide relevant content for health related quality of life areas.]</t>
    </r>
  </si>
  <si>
    <r>
      <rPr>
        <u/>
        <sz val="10"/>
        <color rgb="FF1155CC"/>
        <rFont val="Arial"/>
      </rPr>
      <t>Video Narrative: Exploring Rehabilitation by linking it to its specific concept Exercise</t>
    </r>
    <r>
      <rPr>
        <sz val="10"/>
        <color rgb="FF000000"/>
        <rFont val="Arial"/>
        <scheme val="minor"/>
      </rPr>
      <t xml:space="preserve"> [The concluding text at the end of the video narrative provides appropriate summary.]</t>
    </r>
  </si>
  <si>
    <r>
      <rPr>
        <u/>
        <sz val="10"/>
        <color rgb="FF1155CC"/>
        <rFont val="Arial"/>
      </rPr>
      <t>Video Narrative: Exploring Rehabilitation by linking it to its specific concept Exercise</t>
    </r>
    <r>
      <rPr>
        <sz val="10"/>
        <color rgb="FF000000"/>
        <rFont val="Arial"/>
        <scheme val="minor"/>
      </rPr>
      <t xml:space="preserve"> [This video narrative is useful for raising awareness of quality of life needs of patients living with chronic respiratory illnesses.]</t>
    </r>
  </si>
  <si>
    <r>
      <rPr>
        <u/>
        <sz val="10"/>
        <color rgb="FF1155CC"/>
        <rFont val="Arial"/>
      </rPr>
      <t>Video Narrative: Exploring Rest by linking it to its specific concept Sleep</t>
    </r>
    <r>
      <rPr>
        <sz val="10"/>
        <color rgb="FF000000"/>
        <rFont val="Arial"/>
        <scheme val="minor"/>
      </rPr>
      <t xml:space="preserve"> [The introduction text in the video narrative gives a clear idea of the aim of the narrative.]</t>
    </r>
  </si>
  <si>
    <r>
      <rPr>
        <u/>
        <sz val="10"/>
        <color rgb="FF1155CC"/>
        <rFont val="Arial"/>
      </rPr>
      <t>Video Narrative: Exploring Rest by linking it to its specific concept Sleep</t>
    </r>
    <r>
      <rPr>
        <sz val="10"/>
        <color rgb="FF000000"/>
        <rFont val="Arial"/>
        <scheme val="minor"/>
      </rPr>
      <t xml:space="preserve"> [All video segments clearly link to the health related quality of life areas mentioned in the introduction.]</t>
    </r>
  </si>
  <si>
    <r>
      <rPr>
        <u/>
        <sz val="10"/>
        <color rgb="FF1155CC"/>
        <rFont val="Arial"/>
      </rPr>
      <t>Video Narrative: Exploring Rest by linking it to its specific concept Sleep</t>
    </r>
    <r>
      <rPr>
        <sz val="10"/>
        <color rgb="FF000000"/>
        <rFont val="Arial"/>
        <scheme val="minor"/>
      </rPr>
      <t xml:space="preserve"> [The descriptions which introduce each video segment provide a useful summary.]</t>
    </r>
  </si>
  <si>
    <r>
      <rPr>
        <u/>
        <sz val="10"/>
        <color rgb="FF1155CC"/>
        <rFont val="Arial"/>
      </rPr>
      <t>Video Narrative: Exploring Rest by linking it to its specific concept Sleep</t>
    </r>
    <r>
      <rPr>
        <sz val="10"/>
        <color rgb="FF000000"/>
        <rFont val="Arial"/>
        <scheme val="minor"/>
      </rPr>
      <t xml:space="preserve"> [All video segments provide relevant content for health related quality of life areas.]</t>
    </r>
  </si>
  <si>
    <r>
      <rPr>
        <u/>
        <sz val="10"/>
        <color rgb="FF1155CC"/>
        <rFont val="Arial"/>
      </rPr>
      <t>Video Narrative: Exploring Rest by linking it to its specific concept Sleep</t>
    </r>
    <r>
      <rPr>
        <sz val="10"/>
        <color rgb="FF000000"/>
        <rFont val="Arial"/>
        <scheme val="minor"/>
      </rPr>
      <t xml:space="preserve"> [The concluding text at the end of the video narrative provides appropriate summary.]</t>
    </r>
  </si>
  <si>
    <r>
      <rPr>
        <u/>
        <sz val="10"/>
        <color rgb="FF1155CC"/>
        <rFont val="Arial"/>
      </rPr>
      <t>Video Narrative: Exploring Rest by linking it to its specific concept Sleep</t>
    </r>
    <r>
      <rPr>
        <sz val="10"/>
        <color rgb="FF000000"/>
        <rFont val="Arial"/>
        <scheme val="minor"/>
      </rPr>
      <t xml:space="preserve"> [This video narrative is useful for raising awareness of quality of life needs of patients living with chronic respiratory illnesses.]</t>
    </r>
  </si>
  <si>
    <r>
      <rPr>
        <u/>
        <sz val="10"/>
        <color rgb="FF1155CC"/>
        <rFont val="Arial"/>
      </rPr>
      <t>Video Narrative: Exploring Energy by linking it to its specific concept Strength</t>
    </r>
    <r>
      <rPr>
        <sz val="10"/>
        <color rgb="FF000000"/>
        <rFont val="Arial"/>
        <scheme val="minor"/>
      </rPr>
      <t xml:space="preserve"> [The introduction text in the video narrative gives a clear idea of the aim of the narrative.]</t>
    </r>
  </si>
  <si>
    <r>
      <rPr>
        <u/>
        <sz val="10"/>
        <color rgb="FF1155CC"/>
        <rFont val="Arial"/>
      </rPr>
      <t>Video Narrative: Exploring Energy by linking it to its specific concept Strength</t>
    </r>
    <r>
      <rPr>
        <sz val="10"/>
        <color rgb="FF000000"/>
        <rFont val="Arial"/>
        <scheme val="minor"/>
      </rPr>
      <t xml:space="preserve"> [All video segments clearly link to the health related quality of life areas mentioned in the introduction.]</t>
    </r>
  </si>
  <si>
    <r>
      <rPr>
        <u/>
        <sz val="10"/>
        <color rgb="FF1155CC"/>
        <rFont val="Arial"/>
      </rPr>
      <t>Video Narrative: Exploring Energy by linking it to its specific concept Strength</t>
    </r>
    <r>
      <rPr>
        <sz val="10"/>
        <color rgb="FF000000"/>
        <rFont val="Arial"/>
        <scheme val="minor"/>
      </rPr>
      <t xml:space="preserve"> [The descriptions which introduce each video segment provide a useful summary.]</t>
    </r>
  </si>
  <si>
    <r>
      <rPr>
        <u/>
        <sz val="10"/>
        <color rgb="FF1155CC"/>
        <rFont val="Arial"/>
      </rPr>
      <t>Video Narrative: Exploring Energy by linking it to its specific concept Strength</t>
    </r>
    <r>
      <rPr>
        <sz val="10"/>
        <color rgb="FF000000"/>
        <rFont val="Arial"/>
        <scheme val="minor"/>
      </rPr>
      <t xml:space="preserve"> [All video segments provide relevant content for health related quality of life areas.]</t>
    </r>
  </si>
  <si>
    <r>
      <rPr>
        <u/>
        <sz val="10"/>
        <color rgb="FF1155CC"/>
        <rFont val="Arial"/>
      </rPr>
      <t>Video Narrative: Exploring Energy by linking it to its specific concept Strength</t>
    </r>
    <r>
      <rPr>
        <sz val="10"/>
        <color rgb="FF000000"/>
        <rFont val="Arial"/>
        <scheme val="minor"/>
      </rPr>
      <t xml:space="preserve"> [The concluding text at the end of the video narrative provides appropriate summary.]</t>
    </r>
  </si>
  <si>
    <r>
      <rPr>
        <u/>
        <sz val="10"/>
        <color rgb="FF1155CC"/>
        <rFont val="Arial"/>
      </rPr>
      <t>Video Narrative: Exploring Energy by linking it to its specific concept Strength</t>
    </r>
    <r>
      <rPr>
        <sz val="10"/>
        <color rgb="FF000000"/>
        <rFont val="Arial"/>
        <scheme val="minor"/>
      </rPr>
      <t xml:space="preserve"> [This video narrative is useful for raising awareness of quality of life needs of patients living with chronic respiratory illnesses.]</t>
    </r>
  </si>
  <si>
    <t>The Super Ordinate Video Narratives with the short description are useful to [Identify key points related to patient quality of life.]</t>
  </si>
  <si>
    <t>The Super Ordinate Video Narratives with the short description are useful to [Focus on key points at a time]</t>
  </si>
  <si>
    <t>The Super Ordinate Video Narratives with the short description are useful to [Identify key topics/concepts to be aware of]</t>
  </si>
  <si>
    <t>The Super Ordinate Video Narratives with the short description are useful to [Link main points mentioned in the videos]</t>
  </si>
  <si>
    <r>
      <t xml:space="preserve">What do you find </t>
    </r>
    <r>
      <rPr>
        <b/>
        <sz val="10"/>
        <color theme="1"/>
        <rFont val="Arial"/>
      </rPr>
      <t>positive</t>
    </r>
    <r>
      <rPr>
        <sz val="10"/>
        <color theme="1"/>
        <rFont val="Arial"/>
      </rPr>
      <t xml:space="preserve">  about the generated Super Ordinate Video Narratives with regard to raising awareness of quality of life needs of patients living with respiratory illnesses?</t>
    </r>
  </si>
  <si>
    <r>
      <t xml:space="preserve">What do you find </t>
    </r>
    <r>
      <rPr>
        <b/>
        <sz val="10"/>
        <color theme="1"/>
        <rFont val="Arial"/>
      </rPr>
      <t>negative</t>
    </r>
    <r>
      <rPr>
        <sz val="10"/>
        <color theme="1"/>
        <rFont val="Arial"/>
      </rPr>
      <t xml:space="preserve">  about the generated Super Ordinate Video Narratives with regard to raising awareness of quality of life needs of patients living with respiratory illnesses?</t>
    </r>
  </si>
  <si>
    <t xml:space="preserve">Your score on EFFORT   (1-low .... 20-high)      </t>
  </si>
  <si>
    <t xml:space="preserve">Your score on FRUSTRATION   (1-low .... 20-high)  </t>
  </si>
  <si>
    <t>Your score on PERFORMANCE   (1-low .... 20-high)</t>
  </si>
  <si>
    <r>
      <rPr>
        <u/>
        <sz val="10"/>
        <color rgb="FF1155CC"/>
        <rFont val="Arial"/>
      </rPr>
      <t>Video Narrative: Linking Personal Values and Beliefs to Psychological Health</t>
    </r>
    <r>
      <rPr>
        <sz val="10"/>
        <color rgb="FF000000"/>
        <rFont val="Arial"/>
        <scheme val="minor"/>
      </rPr>
      <t xml:space="preserve"> [The introduction text in the video narrative gives a clear idea of the aim of the narrative.]</t>
    </r>
  </si>
  <si>
    <r>
      <rPr>
        <u/>
        <sz val="10"/>
        <color rgb="FF1155CC"/>
        <rFont val="Arial"/>
      </rPr>
      <t>Video Narrative: Linking Personal Values and Beliefs to Psychological Health</t>
    </r>
    <r>
      <rPr>
        <sz val="10"/>
        <color rgb="FF000000"/>
        <rFont val="Arial"/>
        <scheme val="minor"/>
      </rPr>
      <t xml:space="preserve"> [All video segments clearly link to the health related quality of life areas mentioned in the introduction.]</t>
    </r>
  </si>
  <si>
    <r>
      <rPr>
        <u/>
        <sz val="10"/>
        <color rgb="FF1155CC"/>
        <rFont val="Arial"/>
      </rPr>
      <t>Video Narrative: Linking Personal Values and Beliefs to Psychological Health</t>
    </r>
    <r>
      <rPr>
        <sz val="10"/>
        <color rgb="FF000000"/>
        <rFont val="Arial"/>
        <scheme val="minor"/>
      </rPr>
      <t xml:space="preserve"> [The descriptions which introduce each video segment provide a useful summary.]</t>
    </r>
  </si>
  <si>
    <r>
      <rPr>
        <u/>
        <sz val="10"/>
        <color rgb="FF1155CC"/>
        <rFont val="Arial"/>
      </rPr>
      <t>Video Narrative: Linking Personal Values and Beliefs to Psychological Health</t>
    </r>
    <r>
      <rPr>
        <sz val="10"/>
        <color rgb="FF000000"/>
        <rFont val="Arial"/>
        <scheme val="minor"/>
      </rPr>
      <t xml:space="preserve"> [All video segments provide relevant content for health related quality of life areas.]</t>
    </r>
  </si>
  <si>
    <r>
      <rPr>
        <u/>
        <sz val="10"/>
        <color rgb="FF1155CC"/>
        <rFont val="Arial"/>
      </rPr>
      <t>Video Narrative: Linking Personal Values and Beliefs to Psychological Health</t>
    </r>
    <r>
      <rPr>
        <sz val="10"/>
        <color rgb="FF000000"/>
        <rFont val="Arial"/>
        <scheme val="minor"/>
      </rPr>
      <t xml:space="preserve"> [The concluding text at the end of the video narrative provides appropriate summary.]</t>
    </r>
  </si>
  <si>
    <r>
      <rPr>
        <u/>
        <sz val="10"/>
        <color rgb="FF1155CC"/>
        <rFont val="Arial"/>
      </rPr>
      <t>Video Narrative: Linking Personal Values and Beliefs to Psychological Health</t>
    </r>
    <r>
      <rPr>
        <sz val="10"/>
        <color rgb="FF000000"/>
        <rFont val="Arial"/>
        <scheme val="minor"/>
      </rPr>
      <t xml:space="preserve"> [This video narrative is useful for raising awareness of quality of life needs of patients living with chronic respiratory illnesses.]</t>
    </r>
  </si>
  <si>
    <r>
      <rPr>
        <u/>
        <sz val="10"/>
        <color rgb="FF1155CC"/>
        <rFont val="Arial"/>
      </rPr>
      <t>Video Narrative: Linking Level Of Independence to Psychological Health</t>
    </r>
    <r>
      <rPr>
        <sz val="10"/>
        <color rgb="FF000000"/>
        <rFont val="Arial"/>
        <scheme val="minor"/>
      </rPr>
      <t xml:space="preserve"> [The introduction text in the video narrative gives a clear idea of the aim of the narrative.]</t>
    </r>
  </si>
  <si>
    <r>
      <rPr>
        <u/>
        <sz val="10"/>
        <color rgb="FF1155CC"/>
        <rFont val="Arial"/>
      </rPr>
      <t>Video Narrative: Linking Level Of Independence to Psychological Health</t>
    </r>
    <r>
      <rPr>
        <sz val="10"/>
        <color rgb="FF000000"/>
        <rFont val="Arial"/>
        <scheme val="minor"/>
      </rPr>
      <t xml:space="preserve"> [All video segments clearly link to the health related quality of life areas mentioned in the introduction.]</t>
    </r>
  </si>
  <si>
    <r>
      <rPr>
        <u/>
        <sz val="10"/>
        <color rgb="FF1155CC"/>
        <rFont val="Arial"/>
      </rPr>
      <t>Video Narrative: Linking Level Of Independence to Psychological Health</t>
    </r>
    <r>
      <rPr>
        <sz val="10"/>
        <color rgb="FF000000"/>
        <rFont val="Arial"/>
        <scheme val="minor"/>
      </rPr>
      <t xml:space="preserve"> [The descriptions which introduce each video segment provide a useful summary.]</t>
    </r>
  </si>
  <si>
    <r>
      <rPr>
        <u/>
        <sz val="10"/>
        <color rgb="FF1155CC"/>
        <rFont val="Arial"/>
      </rPr>
      <t>Video Narrative: Linking Level Of Independence to Psychological Health</t>
    </r>
    <r>
      <rPr>
        <sz val="10"/>
        <color rgb="FF000000"/>
        <rFont val="Arial"/>
        <scheme val="minor"/>
      </rPr>
      <t xml:space="preserve"> [All video segments provide relevant content for health related quality of life areas.]</t>
    </r>
  </si>
  <si>
    <r>
      <rPr>
        <u/>
        <sz val="10"/>
        <color rgb="FF1155CC"/>
        <rFont val="Arial"/>
      </rPr>
      <t>Video Narrative: Linking Level Of Independence to Psychological Health</t>
    </r>
    <r>
      <rPr>
        <sz val="10"/>
        <color rgb="FF000000"/>
        <rFont val="Arial"/>
        <scheme val="minor"/>
      </rPr>
      <t xml:space="preserve"> [The concluding text at the end of the video narrative provides appropriate summary.]</t>
    </r>
  </si>
  <si>
    <r>
      <rPr>
        <u/>
        <sz val="10"/>
        <color rgb="FF1155CC"/>
        <rFont val="Arial"/>
      </rPr>
      <t>Video Narrative: Linking Level Of Independence to Psychological Health</t>
    </r>
    <r>
      <rPr>
        <sz val="10"/>
        <color rgb="FF000000"/>
        <rFont val="Arial"/>
        <scheme val="minor"/>
      </rPr>
      <t xml:space="preserve"> [This video narrative is useful for raising awareness of quality of life needs of patients living with chronic respiratory illnesses.]</t>
    </r>
  </si>
  <si>
    <r>
      <rPr>
        <u/>
        <sz val="10"/>
        <color rgb="FF1155CC"/>
        <rFont val="Arial"/>
      </rPr>
      <t>Video Narrative: Linking Social Relationship to Psychological Health</t>
    </r>
    <r>
      <rPr>
        <sz val="10"/>
        <color rgb="FF000000"/>
        <rFont val="Arial"/>
        <scheme val="minor"/>
      </rPr>
      <t xml:space="preserve"> [The introduction text in the video narrative gives a clear idea of the aim of the narrative.]</t>
    </r>
  </si>
  <si>
    <r>
      <rPr>
        <u/>
        <sz val="10"/>
        <color rgb="FF1155CC"/>
        <rFont val="Arial"/>
      </rPr>
      <t>Video Narrative: Linking Social Relationship to Psychological Health</t>
    </r>
    <r>
      <rPr>
        <sz val="10"/>
        <color rgb="FF000000"/>
        <rFont val="Arial"/>
        <scheme val="minor"/>
      </rPr>
      <t xml:space="preserve"> [All video segments clearly link to the health related quality of life areas mentioned in the introduction.]</t>
    </r>
  </si>
  <si>
    <r>
      <rPr>
        <u/>
        <sz val="10"/>
        <color rgb="FF1155CC"/>
        <rFont val="Arial"/>
      </rPr>
      <t>Video Narrative: Linking Social Relationship to Psychological Health</t>
    </r>
    <r>
      <rPr>
        <sz val="10"/>
        <color rgb="FF000000"/>
        <rFont val="Arial"/>
        <scheme val="minor"/>
      </rPr>
      <t xml:space="preserve"> [The descriptions which introduce each video segment provide a useful summary.]</t>
    </r>
  </si>
  <si>
    <r>
      <rPr>
        <u/>
        <sz val="10"/>
        <color rgb="FF1155CC"/>
        <rFont val="Arial"/>
      </rPr>
      <t>Video Narrative: Linking Social Relationship to Psychological Health</t>
    </r>
    <r>
      <rPr>
        <sz val="10"/>
        <color rgb="FF000000"/>
        <rFont val="Arial"/>
        <scheme val="minor"/>
      </rPr>
      <t xml:space="preserve"> [All video segments provide relevant content for health related quality of life areas.]</t>
    </r>
  </si>
  <si>
    <r>
      <rPr>
        <u/>
        <sz val="10"/>
        <color rgb="FF1155CC"/>
        <rFont val="Arial"/>
      </rPr>
      <t>Video Narrative: Linking Social Relationship to Psychological Health</t>
    </r>
    <r>
      <rPr>
        <sz val="10"/>
        <color rgb="FF000000"/>
        <rFont val="Arial"/>
        <scheme val="minor"/>
      </rPr>
      <t xml:space="preserve"> [The concluding text at the end of the video narrative provides appropriate summary.]</t>
    </r>
  </si>
  <si>
    <r>
      <rPr>
        <u/>
        <sz val="10"/>
        <color rgb="FF1155CC"/>
        <rFont val="Arial"/>
      </rPr>
      <t>Video Narrative: Linking Social Relationship to Psychological Health</t>
    </r>
    <r>
      <rPr>
        <sz val="10"/>
        <color rgb="FF000000"/>
        <rFont val="Arial"/>
        <scheme val="minor"/>
      </rPr>
      <t xml:space="preserve"> [This video narrative is useful for raising awareness of quality of life needs of patients living with chronic respiratory illnesses.]</t>
    </r>
  </si>
  <si>
    <r>
      <rPr>
        <u/>
        <sz val="10"/>
        <color rgb="FF1155CC"/>
        <rFont val="Arial"/>
      </rPr>
      <t>Video Narrative: Linking Level Of Independence to Social Relationship</t>
    </r>
    <r>
      <rPr>
        <sz val="10"/>
        <color rgb="FF000000"/>
        <rFont val="Arial"/>
        <scheme val="minor"/>
      </rPr>
      <t xml:space="preserve"> [The introduction text in the video narrative gives a clear idea of the aim of the narrative.]</t>
    </r>
  </si>
  <si>
    <r>
      <rPr>
        <u/>
        <sz val="10"/>
        <color rgb="FF1155CC"/>
        <rFont val="Arial"/>
      </rPr>
      <t>Video Narrative: Linking Level Of Independence to Social Relationship</t>
    </r>
    <r>
      <rPr>
        <sz val="10"/>
        <color rgb="FF000000"/>
        <rFont val="Arial"/>
        <scheme val="minor"/>
      </rPr>
      <t xml:space="preserve"> [All video segments clearly link to the health related quality of life areas mentioned in the introduction.]</t>
    </r>
  </si>
  <si>
    <r>
      <rPr>
        <u/>
        <sz val="10"/>
        <color rgb="FF1155CC"/>
        <rFont val="Arial"/>
      </rPr>
      <t>Video Narrative: Linking Level Of Independence to Social Relationship</t>
    </r>
    <r>
      <rPr>
        <sz val="10"/>
        <color rgb="FF000000"/>
        <rFont val="Arial"/>
        <scheme val="minor"/>
      </rPr>
      <t xml:space="preserve"> [The descriptions which introduce each video segment provide a useful summary.]</t>
    </r>
  </si>
  <si>
    <r>
      <rPr>
        <u/>
        <sz val="10"/>
        <color rgb="FF1155CC"/>
        <rFont val="Arial"/>
      </rPr>
      <t>Video Narrative: Linking Level Of Independence to Social Relationship</t>
    </r>
    <r>
      <rPr>
        <sz val="10"/>
        <color rgb="FF000000"/>
        <rFont val="Arial"/>
        <scheme val="minor"/>
      </rPr>
      <t xml:space="preserve"> [All video segments provide relevant content for health related quality of life areas.]</t>
    </r>
  </si>
  <si>
    <r>
      <rPr>
        <u/>
        <sz val="10"/>
        <color rgb="FF1155CC"/>
        <rFont val="Arial"/>
      </rPr>
      <t>Video Narrative: Linking Level Of Independence to Social Relationship</t>
    </r>
    <r>
      <rPr>
        <sz val="10"/>
        <color rgb="FF000000"/>
        <rFont val="Arial"/>
        <scheme val="minor"/>
      </rPr>
      <t xml:space="preserve"> [The concluding text at the end of the video narrative provides appropriate summary.]</t>
    </r>
  </si>
  <si>
    <r>
      <rPr>
        <u/>
        <sz val="10"/>
        <color rgb="FF1155CC"/>
        <rFont val="Arial"/>
      </rPr>
      <t>Video Narrative: Linking Level Of Independence to Social Relationship</t>
    </r>
    <r>
      <rPr>
        <sz val="10"/>
        <color rgb="FF000000"/>
        <rFont val="Arial"/>
        <scheme val="minor"/>
      </rPr>
      <t xml:space="preserve"> [This video narrative is useful for raising awareness of quality of life needs of patients living with chronic respiratory illnesses.]</t>
    </r>
  </si>
  <si>
    <t>The Combinational Video Narratives with the short description are useful to [Identify key points related to patient quality of life.]</t>
  </si>
  <si>
    <t>The Combinational Video Narratives with the short description are useful to [Focus on key points at a time]</t>
  </si>
  <si>
    <t>The Combinational Video Narratives with the short description are useful to [Identify key topics/concepts to be aware of]</t>
  </si>
  <si>
    <t>The Combinational Video Narratives with the short description are useful to [Link main points mentioned in the videos]</t>
  </si>
  <si>
    <r>
      <t xml:space="preserve">What do you find </t>
    </r>
    <r>
      <rPr>
        <b/>
        <sz val="10"/>
        <color theme="1"/>
        <rFont val="Arial"/>
      </rPr>
      <t>positive</t>
    </r>
    <r>
      <rPr>
        <sz val="10"/>
        <color theme="1"/>
        <rFont val="Arial"/>
      </rPr>
      <t xml:space="preserve">  about the generated Combinational Video Narratives with regard to raising awareness of quality of life needs of patients living with respiratory illnesses?</t>
    </r>
  </si>
  <si>
    <r>
      <t xml:space="preserve">What do you find </t>
    </r>
    <r>
      <rPr>
        <b/>
        <sz val="10"/>
        <color theme="1"/>
        <rFont val="Arial"/>
      </rPr>
      <t>negative</t>
    </r>
    <r>
      <rPr>
        <sz val="10"/>
        <color theme="1"/>
        <rFont val="Arial"/>
      </rPr>
      <t xml:space="preserve">  about the generated Combinational Video Narratives with regard to raising awareness of quality of life needs of patients living with respiratory illnesses?</t>
    </r>
  </si>
  <si>
    <t>Your score on  EFFORT   (1-low .... 20-high)</t>
  </si>
  <si>
    <t>Your score on   FRUSTRATION    (1-low .... 20-high)</t>
  </si>
  <si>
    <t>Your score on  PERFORMANCE     (1-low .... 20-high)</t>
  </si>
  <si>
    <r>
      <rPr>
        <u/>
        <sz val="10"/>
        <color rgb="FF1155CC"/>
        <rFont val="Arial"/>
      </rPr>
      <t xml:space="preserve">Video Narrative: become aware of Caregiver by linking it to similar concepts from the topic Social Relationship </t>
    </r>
    <r>
      <rPr>
        <sz val="10"/>
        <color rgb="FF000000"/>
        <rFont val="Arial"/>
        <scheme val="minor"/>
      </rPr>
      <t xml:space="preserve"> [The introduction text in the video narrative gives a clear idea of the aim of the narrative.]</t>
    </r>
  </si>
  <si>
    <r>
      <rPr>
        <u/>
        <sz val="10"/>
        <color rgb="FF1155CC"/>
        <rFont val="Arial"/>
      </rPr>
      <t xml:space="preserve">Video Narrative: become aware of Caregiver by linking it to similar concepts from the topic Social Relationship </t>
    </r>
    <r>
      <rPr>
        <sz val="10"/>
        <color rgb="FF000000"/>
        <rFont val="Arial"/>
        <scheme val="minor"/>
      </rPr>
      <t xml:space="preserve"> [All video segments clearly link to the health related quality of life areas mentioned in the introduction.]</t>
    </r>
  </si>
  <si>
    <r>
      <rPr>
        <u/>
        <sz val="10"/>
        <color rgb="FF1155CC"/>
        <rFont val="Arial"/>
      </rPr>
      <t xml:space="preserve">Video Narrative: become aware of Caregiver by linking it to similar concepts from the topic Social Relationship </t>
    </r>
    <r>
      <rPr>
        <sz val="10"/>
        <color rgb="FF000000"/>
        <rFont val="Arial"/>
        <scheme val="minor"/>
      </rPr>
      <t xml:space="preserve"> [The descriptions which introduce each video segment provide a useful summary.]</t>
    </r>
  </si>
  <si>
    <r>
      <rPr>
        <u/>
        <sz val="10"/>
        <color rgb="FF1155CC"/>
        <rFont val="Arial"/>
      </rPr>
      <t xml:space="preserve">Video Narrative: become aware of Caregiver by linking it to similar concepts from the topic Social Relationship </t>
    </r>
    <r>
      <rPr>
        <sz val="10"/>
        <color rgb="FF000000"/>
        <rFont val="Arial"/>
        <scheme val="minor"/>
      </rPr>
      <t xml:space="preserve"> [All video segments provide relevant content for health related quality of life areas.]</t>
    </r>
  </si>
  <si>
    <r>
      <rPr>
        <u/>
        <sz val="10"/>
        <color rgb="FF1155CC"/>
        <rFont val="Arial"/>
      </rPr>
      <t xml:space="preserve">Video Narrative: become aware of Caregiver by linking it to similar concepts from the topic Social Relationship </t>
    </r>
    <r>
      <rPr>
        <sz val="10"/>
        <color rgb="FF000000"/>
        <rFont val="Arial"/>
        <scheme val="minor"/>
      </rPr>
      <t xml:space="preserve"> [The concluding text at the end of the video narrative provides appropriate summary.]</t>
    </r>
  </si>
  <si>
    <r>
      <rPr>
        <u/>
        <sz val="10"/>
        <color rgb="FF1155CC"/>
        <rFont val="Arial"/>
      </rPr>
      <t xml:space="preserve">Video Narrative: become aware of Caregiver by linking it to similar concepts from the topic Social Relationship </t>
    </r>
    <r>
      <rPr>
        <sz val="10"/>
        <color rgb="FF000000"/>
        <rFont val="Arial"/>
        <scheme val="minor"/>
      </rPr>
      <t xml:space="preserve"> [This video narrative is useful for raising awareness of quality of life needs of patients living with chronic respiratory illnesses.]</t>
    </r>
  </si>
  <si>
    <r>
      <rPr>
        <u/>
        <sz val="10"/>
        <color rgb="FF1155CC"/>
        <rFont val="Arial"/>
      </rPr>
      <t xml:space="preserve">Video Narrative: become aware of the concept Fear by linking it to similar concepts from the topic Psychological Health </t>
    </r>
    <r>
      <rPr>
        <sz val="10"/>
        <color rgb="FF000000"/>
        <rFont val="Arial"/>
        <scheme val="minor"/>
      </rPr>
      <t xml:space="preserve"> [The introduction text in the video narrative gives a clear idea of the aim of the narrative.]</t>
    </r>
  </si>
  <si>
    <r>
      <rPr>
        <u/>
        <sz val="10"/>
        <color rgb="FF1155CC"/>
        <rFont val="Arial"/>
      </rPr>
      <t xml:space="preserve">Video Narrative: become aware of the concept Fear by linking it to similar concepts from the topic Psychological Health </t>
    </r>
    <r>
      <rPr>
        <sz val="10"/>
        <color rgb="FF000000"/>
        <rFont val="Arial"/>
        <scheme val="minor"/>
      </rPr>
      <t xml:space="preserve"> [All video segments clearly link to the health related quality of life areas mentioned in the introduction.]</t>
    </r>
  </si>
  <si>
    <r>
      <rPr>
        <u/>
        <sz val="10"/>
        <color rgb="FF1155CC"/>
        <rFont val="Arial"/>
      </rPr>
      <t xml:space="preserve">Video Narrative: become aware of the concept Fear by linking it to similar concepts from the topic Psychological Health </t>
    </r>
    <r>
      <rPr>
        <sz val="10"/>
        <color rgb="FF000000"/>
        <rFont val="Arial"/>
        <scheme val="minor"/>
      </rPr>
      <t xml:space="preserve"> [The descriptions which introduce each video segment provide a useful summary.]</t>
    </r>
  </si>
  <si>
    <r>
      <rPr>
        <u/>
        <sz val="10"/>
        <color rgb="FF1155CC"/>
        <rFont val="Arial"/>
      </rPr>
      <t xml:space="preserve">Video Narrative: become aware of the concept Fear by linking it to similar concepts from the topic Psychological Health </t>
    </r>
    <r>
      <rPr>
        <sz val="10"/>
        <color rgb="FF000000"/>
        <rFont val="Arial"/>
        <scheme val="minor"/>
      </rPr>
      <t xml:space="preserve"> [All video segments provide relevant content for health related quality of life areas.]</t>
    </r>
  </si>
  <si>
    <r>
      <rPr>
        <u/>
        <sz val="10"/>
        <color rgb="FF1155CC"/>
        <rFont val="Arial"/>
      </rPr>
      <t xml:space="preserve">Video Narrative: become aware of the concept Fear by linking it to similar concepts from the topic Psychological Health </t>
    </r>
    <r>
      <rPr>
        <sz val="10"/>
        <color rgb="FF000000"/>
        <rFont val="Arial"/>
        <scheme val="minor"/>
      </rPr>
      <t xml:space="preserve"> [The concluding text at the end of the video narrative provides appropriate summary.]</t>
    </r>
  </si>
  <si>
    <r>
      <rPr>
        <u/>
        <sz val="10"/>
        <color rgb="FF1155CC"/>
        <rFont val="Arial"/>
      </rPr>
      <t xml:space="preserve">Video Narrative: become aware of the concept Fear by linking it to similar concepts from the topic Psychological Health </t>
    </r>
    <r>
      <rPr>
        <sz val="10"/>
        <color rgb="FF000000"/>
        <rFont val="Arial"/>
        <scheme val="minor"/>
      </rPr>
      <t xml:space="preserve"> [This video narrative is useful for raising awareness of quality of life needs of patients living with chronic respiratory illnesses.]</t>
    </r>
  </si>
  <si>
    <r>
      <rPr>
        <u/>
        <sz val="10"/>
        <color rgb="FF1155CC"/>
        <rFont val="Arial"/>
      </rPr>
      <t xml:space="preserve">Video Narrative: become aware of the concept Shortness Of  Breath by linking it to similar concepts from the topic Physical Health </t>
    </r>
    <r>
      <rPr>
        <sz val="10"/>
        <color rgb="FF000000"/>
        <rFont val="Arial"/>
        <scheme val="minor"/>
      </rPr>
      <t xml:space="preserve"> [The introduction text in the video narrative gives a clear idea of the aim of the narrative.]</t>
    </r>
  </si>
  <si>
    <r>
      <rPr>
        <u/>
        <sz val="10"/>
        <color rgb="FF1155CC"/>
        <rFont val="Arial"/>
      </rPr>
      <t xml:space="preserve">Video Narrative: become aware of the concept Shortness Of  Breath by linking it to similar concepts from the topic Physical Health </t>
    </r>
    <r>
      <rPr>
        <sz val="10"/>
        <color rgb="FF000000"/>
        <rFont val="Arial"/>
        <scheme val="minor"/>
      </rPr>
      <t xml:space="preserve"> [All video segments clearly link to the health related quality of life areas mentioned in the introduction.]</t>
    </r>
  </si>
  <si>
    <r>
      <rPr>
        <u/>
        <sz val="10"/>
        <color rgb="FF1155CC"/>
        <rFont val="Arial"/>
      </rPr>
      <t xml:space="preserve">Video Narrative: become aware of the concept Shortness Of  Breath by linking it to similar concepts from the topic Physical Health </t>
    </r>
    <r>
      <rPr>
        <sz val="10"/>
        <color rgb="FF000000"/>
        <rFont val="Arial"/>
        <scheme val="minor"/>
      </rPr>
      <t xml:space="preserve"> [The descriptions which introduce each video segment provide a useful summary.]</t>
    </r>
  </si>
  <si>
    <r>
      <rPr>
        <u/>
        <sz val="10"/>
        <color rgb="FF1155CC"/>
        <rFont val="Arial"/>
      </rPr>
      <t xml:space="preserve">Video Narrative: become aware of the concept Shortness Of  Breath by linking it to similar concepts from the topic Physical Health </t>
    </r>
    <r>
      <rPr>
        <sz val="10"/>
        <color rgb="FF000000"/>
        <rFont val="Arial"/>
        <scheme val="minor"/>
      </rPr>
      <t xml:space="preserve"> [All video segments provide relevant content for health related quality of life areas.]</t>
    </r>
  </si>
  <si>
    <r>
      <rPr>
        <u/>
        <sz val="10"/>
        <color rgb="FF1155CC"/>
        <rFont val="Arial"/>
      </rPr>
      <t xml:space="preserve">Video Narrative: become aware of the concept Shortness Of  Breath by linking it to similar concepts from the topic Physical Health </t>
    </r>
    <r>
      <rPr>
        <sz val="10"/>
        <color rgb="FF000000"/>
        <rFont val="Arial"/>
        <scheme val="minor"/>
      </rPr>
      <t xml:space="preserve"> [The concluding text at the end of the video narrative provides appropriate summary.]</t>
    </r>
  </si>
  <si>
    <r>
      <rPr>
        <u/>
        <sz val="10"/>
        <color rgb="FF1155CC"/>
        <rFont val="Arial"/>
      </rPr>
      <t xml:space="preserve">Video Narrative: become aware of the concept Shortness Of  Breath by linking it to similar concepts from the topic Physical Health </t>
    </r>
    <r>
      <rPr>
        <sz val="10"/>
        <color rgb="FF000000"/>
        <rFont val="Arial"/>
        <scheme val="minor"/>
      </rPr>
      <t xml:space="preserve"> [This video narrative is useful for raising awareness of quality of life needs of patients living with chronic respiratory illnesses.]</t>
    </r>
  </si>
  <si>
    <r>
      <rPr>
        <u/>
        <sz val="10"/>
        <color rgb="FF1155CC"/>
        <rFont val="Arial"/>
      </rPr>
      <t>Video Narrative: become aware of the concept Exercise by linking it to similar concepts from the topic Environment</t>
    </r>
    <r>
      <rPr>
        <sz val="10"/>
        <color rgb="FF000000"/>
        <rFont val="Arial"/>
        <scheme val="minor"/>
      </rPr>
      <t xml:space="preserve"> [The introduction text in the video narrative gives a clear idea of the aim of the narrative.]</t>
    </r>
  </si>
  <si>
    <r>
      <rPr>
        <u/>
        <sz val="10"/>
        <color rgb="FF1155CC"/>
        <rFont val="Arial"/>
      </rPr>
      <t>Video Narrative: become aware of the concept Exercise by linking it to similar concepts from the topic Environment</t>
    </r>
    <r>
      <rPr>
        <sz val="10"/>
        <color rgb="FF000000"/>
        <rFont val="Arial"/>
        <scheme val="minor"/>
      </rPr>
      <t xml:space="preserve"> [All video segments clearly link to the health related quality of life areas mentioned in the introduction.]</t>
    </r>
  </si>
  <si>
    <r>
      <rPr>
        <u/>
        <sz val="10"/>
        <color rgb="FF1155CC"/>
        <rFont val="Arial"/>
      </rPr>
      <t>Video Narrative: become aware of the concept Exercise by linking it to similar concepts from the topic Environment</t>
    </r>
    <r>
      <rPr>
        <sz val="10"/>
        <color rgb="FF000000"/>
        <rFont val="Arial"/>
        <scheme val="minor"/>
      </rPr>
      <t xml:space="preserve"> [The descriptions which introduce each video segment provide a useful summary.]</t>
    </r>
  </si>
  <si>
    <r>
      <rPr>
        <u/>
        <sz val="10"/>
        <color rgb="FF1155CC"/>
        <rFont val="Arial"/>
      </rPr>
      <t>Video Narrative: become aware of the concept Exercise by linking it to similar concepts from the topic Environment</t>
    </r>
    <r>
      <rPr>
        <sz val="10"/>
        <color rgb="FF000000"/>
        <rFont val="Arial"/>
        <scheme val="minor"/>
      </rPr>
      <t xml:space="preserve"> [All video segments provide relevant content for health related quality of life areas.]</t>
    </r>
  </si>
  <si>
    <r>
      <rPr>
        <u/>
        <sz val="10"/>
        <color rgb="FF1155CC"/>
        <rFont val="Arial"/>
      </rPr>
      <t>Video Narrative: become aware of the concept Exercise by linking it to similar concepts from the topic Environment</t>
    </r>
    <r>
      <rPr>
        <sz val="10"/>
        <color rgb="FF000000"/>
        <rFont val="Arial"/>
        <scheme val="minor"/>
      </rPr>
      <t xml:space="preserve"> [The concluding text at the end of the video narrative provides appropriate summary.]</t>
    </r>
  </si>
  <si>
    <r>
      <rPr>
        <u/>
        <sz val="10"/>
        <color rgb="FF1155CC"/>
        <rFont val="Arial"/>
      </rPr>
      <t>Video Narrative: become aware of the concept Exercise by linking it to similar concepts from the topic Environment</t>
    </r>
    <r>
      <rPr>
        <sz val="10"/>
        <color rgb="FF000000"/>
        <rFont val="Arial"/>
        <scheme val="minor"/>
      </rPr>
      <t xml:space="preserve"> [This video narrative is useful for raising awareness of quality of life needs of patients living with chronic respiratory illnesses.]</t>
    </r>
  </si>
  <si>
    <r>
      <rPr>
        <u/>
        <sz val="10"/>
        <color rgb="FF1155CC"/>
        <rFont val="Arial"/>
      </rPr>
      <t>Video Narrative: become aware of the concept Meditation by linking it to similar concepts from the topic Personal Values and Beliefs</t>
    </r>
    <r>
      <rPr>
        <sz val="10"/>
        <color rgb="FF000000"/>
        <rFont val="Arial"/>
        <scheme val="minor"/>
      </rPr>
      <t xml:space="preserve"> [The introduction text in the video narrative gives a clear idea of the aim of the narrative.]</t>
    </r>
  </si>
  <si>
    <r>
      <rPr>
        <u/>
        <sz val="10"/>
        <color rgb="FF1155CC"/>
        <rFont val="Arial"/>
      </rPr>
      <t>Video Narrative: become aware of the concept Meditation by linking it to similar concepts from the topic Personal Values and Beliefs</t>
    </r>
    <r>
      <rPr>
        <sz val="10"/>
        <color rgb="FF000000"/>
        <rFont val="Arial"/>
        <scheme val="minor"/>
      </rPr>
      <t xml:space="preserve"> [All video segments clearly link to the health related quality of life areas mentioned in the introduction.]</t>
    </r>
  </si>
  <si>
    <r>
      <rPr>
        <u/>
        <sz val="10"/>
        <color rgb="FF1155CC"/>
        <rFont val="Arial"/>
      </rPr>
      <t>Video Narrative: become aware of the concept Meditation by linking it to similar concepts from the topic Personal Values and Beliefs</t>
    </r>
    <r>
      <rPr>
        <sz val="10"/>
        <color rgb="FF000000"/>
        <rFont val="Arial"/>
        <scheme val="minor"/>
      </rPr>
      <t xml:space="preserve"> [The descriptions which introduce each video segment provide a useful summary.]</t>
    </r>
  </si>
  <si>
    <r>
      <rPr>
        <u/>
        <sz val="10"/>
        <color rgb="FF1155CC"/>
        <rFont val="Arial"/>
      </rPr>
      <t>Video Narrative: become aware of the concept Meditation by linking it to similar concepts from the topic Personal Values and Beliefs</t>
    </r>
    <r>
      <rPr>
        <sz val="10"/>
        <color rgb="FF000000"/>
        <rFont val="Arial"/>
        <scheme val="minor"/>
      </rPr>
      <t xml:space="preserve"> [All video segments provide relevant content for health related quality of life areas.]</t>
    </r>
  </si>
  <si>
    <r>
      <rPr>
        <u/>
        <sz val="10"/>
        <color rgb="FF1155CC"/>
        <rFont val="Arial"/>
      </rPr>
      <t>Video Narrative: become aware of the concept Meditation by linking it to similar concepts from the topic Personal Values and Beliefs</t>
    </r>
    <r>
      <rPr>
        <sz val="10"/>
        <color rgb="FF000000"/>
        <rFont val="Arial"/>
        <scheme val="minor"/>
      </rPr>
      <t xml:space="preserve"> [The concluding text at the end of the video narrative provides appropriate summary.]</t>
    </r>
  </si>
  <si>
    <r>
      <rPr>
        <u/>
        <sz val="10"/>
        <color rgb="FF1155CC"/>
        <rFont val="Arial"/>
      </rPr>
      <t>Video Narrative: become aware of the concept Meditation by linking it to similar concepts from the topic Personal Values and Beliefs</t>
    </r>
    <r>
      <rPr>
        <sz val="10"/>
        <color rgb="FF000000"/>
        <rFont val="Arial"/>
        <scheme val="minor"/>
      </rPr>
      <t xml:space="preserve"> [This video narrative is useful for raising awareness of quality of life needs of patients living with chronic respiratory illnesses.]</t>
    </r>
  </si>
  <si>
    <r>
      <rPr>
        <u/>
        <sz val="10"/>
        <color rgb="FF1155CC"/>
        <rFont val="Arial"/>
      </rPr>
      <t>Video Narrative: become aware of the concept Drug by linking it to similar concepts from the topic Physical Health</t>
    </r>
    <r>
      <rPr>
        <sz val="10"/>
        <color rgb="FF000000"/>
        <rFont val="Arial"/>
        <scheme val="minor"/>
      </rPr>
      <t xml:space="preserve"> [The introduction text in the video narrative gives a clear idea of the aim of the narrative.]</t>
    </r>
  </si>
  <si>
    <r>
      <rPr>
        <u/>
        <sz val="10"/>
        <color rgb="FF1155CC"/>
        <rFont val="Arial"/>
      </rPr>
      <t>Video Narrative: become aware of the concept Drug by linking it to similar concepts from the topic Physical Health</t>
    </r>
    <r>
      <rPr>
        <sz val="10"/>
        <color rgb="FF000000"/>
        <rFont val="Arial"/>
        <scheme val="minor"/>
      </rPr>
      <t xml:space="preserve"> [All video segments clearly link to the health related quality of life areas mentioned in the introduction.]</t>
    </r>
  </si>
  <si>
    <r>
      <rPr>
        <u/>
        <sz val="10"/>
        <color rgb="FF1155CC"/>
        <rFont val="Arial"/>
      </rPr>
      <t>Video Narrative: become aware of the concept Drug by linking it to similar concepts from the topic Physical Health</t>
    </r>
    <r>
      <rPr>
        <sz val="10"/>
        <color rgb="FF000000"/>
        <rFont val="Arial"/>
        <scheme val="minor"/>
      </rPr>
      <t xml:space="preserve"> [The descriptions which introduce each video segment provide a useful summary.]</t>
    </r>
  </si>
  <si>
    <r>
      <rPr>
        <u/>
        <sz val="10"/>
        <color rgb="FF1155CC"/>
        <rFont val="Arial"/>
      </rPr>
      <t>Video Narrative: become aware of the concept Drug by linking it to similar concepts from the topic Physical Health</t>
    </r>
    <r>
      <rPr>
        <sz val="10"/>
        <color rgb="FF000000"/>
        <rFont val="Arial"/>
        <scheme val="minor"/>
      </rPr>
      <t xml:space="preserve"> [All video segments provide relevant content for health related quality of life areas.]</t>
    </r>
  </si>
  <si>
    <r>
      <rPr>
        <u/>
        <sz val="10"/>
        <color rgb="FF1155CC"/>
        <rFont val="Arial"/>
      </rPr>
      <t>Video Narrative: become aware of the concept Drug by linking it to similar concepts from the topic Physical Health</t>
    </r>
    <r>
      <rPr>
        <sz val="10"/>
        <color rgb="FF000000"/>
        <rFont val="Arial"/>
        <scheme val="minor"/>
      </rPr>
      <t xml:space="preserve"> [The concluding text at the end of the video narrative provides appropriate summary.]</t>
    </r>
  </si>
  <si>
    <r>
      <rPr>
        <u/>
        <sz val="10"/>
        <color rgb="FF1155CC"/>
        <rFont val="Arial"/>
      </rPr>
      <t>Video Narrative: become aware of the concept Drug by linking it to similar concepts from the topic Physical Health</t>
    </r>
    <r>
      <rPr>
        <sz val="10"/>
        <color rgb="FF000000"/>
        <rFont val="Arial"/>
        <scheme val="minor"/>
      </rPr>
      <t xml:space="preserve"> [This video narrative is useful for raising awareness of quality of life needs of patients living with chronic respiratory illnesses.]</t>
    </r>
  </si>
  <si>
    <t>The Correlative Video Narratives with the short description are useful to [Identify key points related to patient quality of life.]</t>
  </si>
  <si>
    <t>The Correlative Video Narratives with the short description are useful to [Focus on key points at a time]</t>
  </si>
  <si>
    <t>The Correlative Video Narratives with the short description are useful to [Identify key topics/concepts to be aware of]</t>
  </si>
  <si>
    <t>The Correlative Video Narratives with the short description are useful to [Link main points mentioned in the videos]</t>
  </si>
  <si>
    <r>
      <t xml:space="preserve">What do you find </t>
    </r>
    <r>
      <rPr>
        <b/>
        <sz val="10"/>
        <color theme="1"/>
        <rFont val="Arial"/>
      </rPr>
      <t>positive</t>
    </r>
    <r>
      <rPr>
        <sz val="10"/>
        <color theme="1"/>
        <rFont val="Arial"/>
      </rPr>
      <t xml:space="preserve">  about the generated Correlative Video Narratives with regard to raising awareness of quality of life needs of patients living with respiratory illnesses?</t>
    </r>
  </si>
  <si>
    <r>
      <t xml:space="preserve">What do you find </t>
    </r>
    <r>
      <rPr>
        <b/>
        <sz val="10"/>
        <color theme="1"/>
        <rFont val="Arial"/>
      </rPr>
      <t>negative</t>
    </r>
    <r>
      <rPr>
        <sz val="10"/>
        <color theme="1"/>
        <rFont val="Arial"/>
      </rPr>
      <t xml:space="preserve">  about the generated Correlative Video Narratives with regard to raising awareness of quality of life needs of patients living with respiratory illnesses?</t>
    </r>
  </si>
  <si>
    <t>Please explain your score.</t>
  </si>
  <si>
    <t>Agree</t>
  </si>
  <si>
    <t>PhD candidate and research associate in university lab</t>
  </si>
  <si>
    <t>Experience as researcher in patient quality of life</t>
  </si>
  <si>
    <t>Neutral</t>
  </si>
  <si>
    <t>Strongly agree</t>
  </si>
  <si>
    <t>Disagree</t>
  </si>
  <si>
    <t>Quite likely</t>
  </si>
  <si>
    <t>Slightly likely</t>
  </si>
  <si>
    <t>you can easily focus on specific segments of a video rather than going through the entire videos, which can at times be quite lengthy</t>
  </si>
  <si>
    <t>sometimes, the way a work is linked to its parent is not objective and needs to come out of the general concept of the video</t>
  </si>
  <si>
    <t>not very demanding, but needed to keep my focus at all times</t>
  </si>
  <si>
    <t>did not feel frustrated at all</t>
  </si>
  <si>
    <t>the links to quality of life were well secured, therefore new links were easily identified</t>
  </si>
  <si>
    <t>i felt like it was more targeted to the specific areas</t>
  </si>
  <si>
    <t>again, does not take into advantage the general context</t>
  </si>
  <si>
    <t>it was clear the link of the parent and the video</t>
  </si>
  <si>
    <t>not frustrated at all</t>
  </si>
  <si>
    <t>like before, not felt anything different here</t>
  </si>
  <si>
    <t>In some cases, the two issues are effectively linked and you can get a clear view of what is coming on</t>
  </si>
  <si>
    <t>in some cases, one issue is mentioned much more than the other. as a result, the video is mostly focused on one of the two issues and not necessarily the link between them</t>
  </si>
  <si>
    <t>it was not mental demanding. even in the videos where the was really no link between the issues, identifying this absence of link was easy</t>
  </si>
  <si>
    <t>in the case of the videos where you expected a link between the issues and really there wasnt any, it was frustrating due to created expectations</t>
  </si>
  <si>
    <t>in the videow where the link was obvious and correct, new links were easily identified</t>
  </si>
  <si>
    <t>Extremely likely</t>
  </si>
  <si>
    <t>most of the identified videos were correctly identified and the links were obvious</t>
  </si>
  <si>
    <t>in some cases, the keyword was only mentioned once and therefore the link was not absolute</t>
  </si>
  <si>
    <t>the links when they existed were obvious, therefore easy to follow</t>
  </si>
  <si>
    <t>I work as research staff in the field of data anlysis and AI</t>
  </si>
  <si>
    <t>General knowledge</t>
  </si>
  <si>
    <t xml:space="preserve">I think it gives you a generalised and superficial view of the needs of patients even if you are not a clinician or familiar with the disease. </t>
  </si>
  <si>
    <t xml:space="preserve">For the same reason as in the previous question </t>
  </si>
  <si>
    <t>I'm a nurse</t>
  </si>
  <si>
    <t>Some experience as health professional</t>
  </si>
  <si>
    <t>It shows the different level's of needs that in the end turns the entire quality of life</t>
  </si>
  <si>
    <t>Nothing</t>
  </si>
  <si>
    <t>It was easy to understand and conect all of the videos with the main concept</t>
  </si>
  <si>
    <t>It doesn't requires much effort, it is easy and explicit</t>
  </si>
  <si>
    <t>I didn't feel frustrated</t>
  </si>
  <si>
    <t>the videos show's us a very simple way to understand the concept</t>
  </si>
  <si>
    <t>It helps to be aware of the key points in a concept</t>
  </si>
  <si>
    <t>nothing</t>
  </si>
  <si>
    <t>It is simple but i need to be more focus to understand the key points</t>
  </si>
  <si>
    <t>I didn't need much effort</t>
  </si>
  <si>
    <t>It's a little more difficult than the previous ones</t>
  </si>
  <si>
    <t>I think i understand the goal</t>
  </si>
  <si>
    <t>It combines 2 points that are very important in the general concept, and relates them</t>
  </si>
  <si>
    <t>It was easy to do it</t>
  </si>
  <si>
    <t>it didn't get many effort</t>
  </si>
  <si>
    <t>i didn't feel frustrated</t>
  </si>
  <si>
    <t>i think i have do it very easily</t>
  </si>
  <si>
    <t>Almost all of the videos explain very well the key points</t>
  </si>
  <si>
    <t>In some of the videos it seems that they only mention the point but do not delve into it</t>
  </si>
  <si>
    <t>it was quit easy</t>
  </si>
  <si>
    <t>it was not frustrating</t>
  </si>
  <si>
    <t>i think i get the main goal</t>
  </si>
  <si>
    <t xml:space="preserve">Expert </t>
  </si>
  <si>
    <t>E1</t>
  </si>
  <si>
    <t>E2</t>
  </si>
  <si>
    <t>E3</t>
  </si>
  <si>
    <t>Expert</t>
  </si>
  <si>
    <t>Narrative Title</t>
  </si>
  <si>
    <t>Narrative Type</t>
  </si>
  <si>
    <t>D</t>
  </si>
  <si>
    <t xml:space="preserve"> The introduction text in the video narrative gives a clear idea of the aim of the narrative.</t>
  </si>
  <si>
    <t>All video segments clearly link to the health related quality of life areas mentioned in the introduction.</t>
  </si>
  <si>
    <t>The descriptions which introduce each video segment provide a useful summary.</t>
  </si>
  <si>
    <t>All video segments provide relevant content for health related quality of life areas.</t>
  </si>
  <si>
    <t>The concluding text at the end of the video narrative provides appropriate summary.</t>
  </si>
  <si>
    <t>This video narrative is useful for raising awareness of quality of life needs of patients living with chronic respiratory illnesses.</t>
  </si>
  <si>
    <r>
      <rPr>
        <u/>
        <sz val="10"/>
        <color rgb="FF1155CC"/>
        <rFont val="Arial"/>
      </rPr>
      <t>Video Narrative: Exploring Strength by linking it to its parent concept Energy</t>
    </r>
    <r>
      <rPr>
        <sz val="10"/>
        <color rgb="FF000000"/>
        <rFont val="Arial"/>
        <scheme val="minor"/>
      </rPr>
      <t xml:space="preserve"> </t>
    </r>
  </si>
  <si>
    <r>
      <rPr>
        <u/>
        <sz val="10"/>
        <color rgb="FF1155CC"/>
        <rFont val="Arial"/>
      </rPr>
      <t>Video Narrative: Exploring Sleep by linking it to its parent concept Rest</t>
    </r>
    <r>
      <rPr>
        <sz val="10"/>
        <color rgb="FF000000"/>
        <rFont val="Arial"/>
        <scheme val="minor"/>
      </rPr>
      <t xml:space="preserve"> </t>
    </r>
  </si>
  <si>
    <r>
      <rPr>
        <u/>
        <sz val="10"/>
        <color rgb="FF1155CC"/>
        <rFont val="Arial"/>
      </rPr>
      <t xml:space="preserve">Video Narrative: Exploring Exercise by linking it to its parent concept Rehabilitation </t>
    </r>
    <r>
      <rPr>
        <sz val="10"/>
        <color rgb="FF000000"/>
        <rFont val="Arial"/>
        <scheme val="minor"/>
      </rPr>
      <t xml:space="preserve"> </t>
    </r>
  </si>
  <si>
    <r>
      <rPr>
        <u/>
        <sz val="10"/>
        <color rgb="FF1155CC"/>
        <rFont val="Arial"/>
      </rPr>
      <t>Video Narrative: Exploring Rehabilitation by linking it to its specific concept Exercise</t>
    </r>
    <r>
      <rPr>
        <sz val="10"/>
        <color rgb="FF000000"/>
        <rFont val="Arial"/>
        <scheme val="minor"/>
      </rPr>
      <t xml:space="preserve"> </t>
    </r>
  </si>
  <si>
    <t>Video Narrative: Exploring Rest by linking it to its specific concept Sleep</t>
  </si>
  <si>
    <t>Video Narrative: Exploring Energy by linking it to its specific concept Strength</t>
  </si>
  <si>
    <t>Video Narrative: Linking Personal Values and Beliefs to Psychological Health</t>
  </si>
  <si>
    <r>
      <rPr>
        <u/>
        <sz val="10"/>
        <color rgb="FF1155CC"/>
        <rFont val="Arial"/>
      </rPr>
      <t>Video Narrative: Linking Level Of Independence to Psychological Health</t>
    </r>
    <r>
      <rPr>
        <sz val="10"/>
        <color rgb="FF000000"/>
        <rFont val="Arial"/>
        <scheme val="minor"/>
      </rPr>
      <t xml:space="preserve"> </t>
    </r>
  </si>
  <si>
    <t>Video Narrative: Linking Social Relationship to Psychological Health</t>
  </si>
  <si>
    <t>Video Narrative: Linking Level Of Independence to Social Relationship</t>
  </si>
  <si>
    <t xml:space="preserve">Video Narrative: become aware of Caregiver by linking it to similar concepts from the topic Social Relationship </t>
  </si>
  <si>
    <t>Video Narrative: become aware of the concept Fear by linking it to similar concepts from the topic Psychological Health</t>
  </si>
  <si>
    <t>Video Narrative: become aware of the concept Shortness Of  Breath by linking it to similar concepts from the topic Physical Health</t>
  </si>
  <si>
    <t>Video Narrative: become aware of the concept Exercise by linking it to similar concepts from the topic Environment</t>
  </si>
  <si>
    <t>Video Narrative: become aware of the concept Meditation by linking it to similar concepts from the topic Personal Values and Beliefs</t>
  </si>
  <si>
    <t>Video Narrative: become aware of the concept Drug by linking it to similar concepts from the topic Physical Health</t>
  </si>
  <si>
    <t>S</t>
  </si>
  <si>
    <t>CO</t>
  </si>
  <si>
    <t>CR</t>
  </si>
  <si>
    <t>Median</t>
  </si>
  <si>
    <t>Varince</t>
  </si>
  <si>
    <t>AVG</t>
  </si>
  <si>
    <t>Narrative type</t>
  </si>
  <si>
    <t>Q2- different ranks</t>
  </si>
  <si>
    <t>Q3- different ranks</t>
  </si>
  <si>
    <t>Q4- different ranks</t>
  </si>
  <si>
    <t>Q5- different ranks</t>
  </si>
  <si>
    <t>To Find the pie chart by counting how many 5s, 4s, 3s,2s,1s,of each question per narrative</t>
  </si>
  <si>
    <t>Q1- different rank (from 5 to 1)</t>
  </si>
  <si>
    <t>Q6</t>
  </si>
  <si>
    <t>Narative Quality Qestion</t>
  </si>
  <si>
    <t>Narrtive Type</t>
  </si>
  <si>
    <t>Q1</t>
  </si>
  <si>
    <t>Q2</t>
  </si>
  <si>
    <t>Q3</t>
  </si>
  <si>
    <t>Q4</t>
  </si>
  <si>
    <t>Q5</t>
  </si>
  <si>
    <t>STDV</t>
  </si>
  <si>
    <t>Identify key points related to patient quality of life.</t>
  </si>
  <si>
    <t>Focus on key points at a time</t>
  </si>
  <si>
    <t>Identify key topics/concepts to be aware of</t>
  </si>
  <si>
    <t>Link main points mentioned in the videos</t>
  </si>
  <si>
    <t>Correlative</t>
  </si>
  <si>
    <t>Derivative</t>
  </si>
  <si>
    <t>Super Ordinate</t>
  </si>
  <si>
    <t>All</t>
  </si>
  <si>
    <t>Combinational</t>
  </si>
  <si>
    <t>Narrative title</t>
  </si>
  <si>
    <t>No.Seg</t>
  </si>
  <si>
    <t>No. FC</t>
  </si>
  <si>
    <t>Derivative All Selected</t>
  </si>
  <si>
    <t>Super Ordinate  All Selected</t>
  </si>
  <si>
    <t>Selected (Y/N)</t>
  </si>
  <si>
    <t>Link the topics PHYSICAL HEALTH and ENVIRONMENT </t>
  </si>
  <si>
    <t>N</t>
  </si>
  <si>
    <t>No FT</t>
  </si>
  <si>
    <t>Duration(sec.)</t>
  </si>
  <si>
    <t>Link the topics SOCIAL RELATIONSHIP and PERSONAL VALUES AND BELIEFS</t>
  </si>
  <si>
    <t>Link the topics PERSONAL VALUES AND BELIEFS and PSYCHOLOGICAL HEALTH </t>
  </si>
  <si>
    <t>Y</t>
  </si>
  <si>
    <t>Link the topics LEVEL OF INDEPENDENCE and PSYCHOLOGICAL HEALTH</t>
  </si>
  <si>
    <t>Link the topics SOCIAL RELATIONSHIP and PSYCHOLOGICAL HEALTH</t>
  </si>
  <si>
    <t>Link the topics LEVEL OF INDEPENDENCE and SOCIAL RELATIONSHIP</t>
  </si>
  <si>
    <t>The concept present in the segment is used differently to its intended meaning</t>
  </si>
  <si>
    <t>Link the topics SOCIAL RELATIONSHIP and PHYSICAL HEALTH</t>
  </si>
  <si>
    <t>Narrative number</t>
  </si>
  <si>
    <t>Link the topics PHYSICAL HEALTH and PSYCHOLOGICAL HEALTH</t>
  </si>
  <si>
    <t>Link the topics PHYSICAL HEALTH and LEVEL OF INDEPENDENCE</t>
  </si>
  <si>
    <t>Link the topics LEVEL OF INDEPENDENCE and ENVIRONMENT .</t>
  </si>
  <si>
    <t>short segments with many FC</t>
  </si>
  <si>
    <t>The concepts have been already mentioned in Seg9 which is already selected (to avoid repitition). This is in response to the feedback from the application in the other domain</t>
  </si>
  <si>
    <t>Includes LUYNG CANCER concept which is not recommended by INADVANCE</t>
  </si>
  <si>
    <t>It is long and if selected will reduce the number of narratives for the evaluation</t>
  </si>
  <si>
    <t>Become aware of the concepts similar to CAREGIVER from topic SOCIAL RELATIONSHIP</t>
  </si>
  <si>
    <t>Become aware of the concepts similar to FEAR from topic PSYCHOLOGICAL HEALTH</t>
  </si>
  <si>
    <t>Become aware of the concepts similar to SHORTNESSOFBREATH from topic PHYSICAL HEALTH</t>
  </si>
  <si>
    <t>Become aware of the concepts similar to EXERCISE from topic ENVIRONMENT</t>
  </si>
  <si>
    <t>Become aware of the concepts similar to MEDITATION from topic PERSONAL VALUES AND BELIEFS</t>
  </si>
  <si>
    <t>Become aware of the concepts similar to DRUG from topic PHYSICAL HEALTH</t>
  </si>
  <si>
    <t>Become aware of the concepts similar to THINKING from topic PSYCHOLOGICAL HEALTH</t>
  </si>
  <si>
    <t>Become aware of the concepts similar to MUM from topic SOCIAL RELATIONSHIP</t>
  </si>
  <si>
    <t>Become aware of the concepts similar to TREATMENT from topic LEVEL OF INDEPENDENCE</t>
  </si>
  <si>
    <t>Become aware of the concepts similar to LUNGCANCER from topic PHYSICAL HEALTH</t>
  </si>
  <si>
    <t>Become aware of the concepts similar to ENERGY from topic PHYSICAL HEALTH</t>
  </si>
  <si>
    <t>Become aware of the concepts similar to CHILD from topic SOCIAL RELATIONSHIP</t>
  </si>
  <si>
    <t>Become aware of the concepts similar to INSURANCE from topic LEVEL OF INDEPENDENCE</t>
  </si>
  <si>
    <t>Become aware of the concepts similar to DAD from topic SOCIAL RELATIONSHIP</t>
  </si>
  <si>
    <t>Become aware of the concepts similar to TEMPLE from topic PERSONAL VALUES AND BELIEFS</t>
  </si>
  <si>
    <t>Become aware of the concepts similar to PNEUMONIA from topic PHYSICAL HEALTH</t>
  </si>
  <si>
    <t>Become aware of the concepts similar to TUMOR from topic PHYSICAL HEALTH</t>
  </si>
  <si>
    <t>Become aware of the concepts similar to WIFE from topic SOCIAL RELATIONSHIP</t>
  </si>
  <si>
    <t>Become aware of the concepts similar to FRIEND from topic SOCIAL RELATIONSHIP</t>
  </si>
  <si>
    <t>Become aware of the concepts similar to FAMILY from topic SOCIAL RELATIONSHIP</t>
  </si>
  <si>
    <t>Become aware of the concepts similar to COPD from topic PHYSICAL HEALTH</t>
  </si>
  <si>
    <t>Become aware of the concepts similar to LUNGDISEASE from topic PHYSICAL HEALTH</t>
  </si>
  <si>
    <t>Become aware of the concepts similar to PULMONARYFIBROSIS from topic PHYSICAL HEALTH</t>
  </si>
  <si>
    <t>Become aware of the concepts similar to HUSBAND from topic SOCIAL RELATIONSHIP</t>
  </si>
  <si>
    <t>Become aware of the concepts similar to REST from topic PHYSICAL HEALTH</t>
  </si>
  <si>
    <t>Become aware of the concepts similar to COUGH from topic PHYSICAL HEALTH</t>
  </si>
  <si>
    <t>Become aware of the concepts similar to COVID from topic PHYSICAL HEALTH</t>
  </si>
  <si>
    <t>Become aware of the concepts similar to CHRISTIAN from topic PERSONAL VALUES AND BELIEFS</t>
  </si>
  <si>
    <t>Become aware of the concepts similar to PULMONARYHYPERTENSION from topic PHYSICAL HEALTH</t>
  </si>
  <si>
    <t>Become aware of the concepts similar to VAPING from topic PHYSICAL HEALTH</t>
  </si>
  <si>
    <t>Become aware of the concepts similar to SMOKING from topic PHYSICAL HEALTH</t>
  </si>
  <si>
    <t>Become aware of the concepts similar to GUILT from topic PSYCHOLOGICAL HEALTH</t>
  </si>
  <si>
    <t>(FEAR , SCARED) which are similar to (GUILT)</t>
  </si>
  <si>
    <t>Become aware of the concepts similar to MOM from topic SOCIAL RELATIONSHIP</t>
  </si>
  <si>
    <t>(MUM , CHILD , DAD , CAREGIVER) which are similar to (MOM)</t>
  </si>
  <si>
    <t>Become aware of the concepts similar to GYM from topic ENVIRONMENT</t>
  </si>
  <si>
    <t>(EXERCISE) which is similar to (GYM) </t>
  </si>
  <si>
    <t>Become aware of the concepts similar to GRANDCHILD from topic SOCIAL RELATIONSHIP</t>
  </si>
  <si>
    <t>(MUM , CHILD , DAD , CAREGIVER) which are similar to (GRANDCHILD)</t>
  </si>
  <si>
    <t>Become aware of the concepts similar to ENDOFLIFECARE from topic LEVEL OF INDEPENDENCE</t>
  </si>
  <si>
    <t>(INSURANCE) which is similar to (ENDOFLIFECARE)</t>
  </si>
  <si>
    <t>Become aware of the concepts similar to MENTALHEALTH from topic PSYCHOLOGICAL HEALTH</t>
  </si>
  <si>
    <t>(THINKING) which is similar to (MENTALHEALTH)</t>
  </si>
  <si>
    <t>Become aware of the concepts similar to ALCOHOL from topic PHYSICAL HEALTH</t>
  </si>
  <si>
    <t>(DRUG , VAPING , SMOKING) which are similar to (ALCOHOL)</t>
  </si>
  <si>
    <t>Become aware of the concepts similar to DIET from topic PHYSICAL HEALTH</t>
  </si>
  <si>
    <t>(DRUG , VAPING , SMOKING) which are similar to (DIET)</t>
  </si>
  <si>
    <t>Become aware of the concepts similar to CONCENTRATION from topic PSYCHOLOGICAL HEALTH</t>
  </si>
  <si>
    <t>(THINKING) which is similar to (CONCENTRATION)</t>
  </si>
  <si>
    <t>Become aware of the concepts similar to MOBILITY from topic LEVEL OF INDEPENDENCE</t>
  </si>
  <si>
    <t>(TREATMENT) which is similar to (MOBILITY) </t>
  </si>
  <si>
    <t>Become aware of the concepts similar to SCARED from topic PSYCHOLOGICAL HEALTH</t>
  </si>
  <si>
    <t>(FEAR , GUILT) which are similar to (SCARED)</t>
  </si>
  <si>
    <t>Become aware of the concepts similar to BELIEF from topic PERSONAL VALUES AND BELIEFS</t>
  </si>
  <si>
    <t>(MEDITATION) which is similar to (BELIEF) </t>
  </si>
  <si>
    <t xml:space="preserve"> (MUM,FRIEND,DAD,CHILD)</t>
  </si>
  <si>
    <t xml:space="preserve"> (FEAR, GUILT, SCARED)</t>
  </si>
  <si>
    <t xml:space="preserve"> (BELIEF, MEDITATION)</t>
  </si>
  <si>
    <t xml:space="preserve"> (VAPING, SMOKING, ALCOHOL)</t>
  </si>
  <si>
    <t xml:space="preserve"> (MENTAL HEALTH, CONCENTRATION, THINKING)</t>
  </si>
  <si>
    <t xml:space="preserve"> (CHILD, WIFE,CAREGIVER,DAD)</t>
  </si>
  <si>
    <t xml:space="preserve"> (MOBILITY, TREATMENT)</t>
  </si>
  <si>
    <t xml:space="preserve"> (PNEUMONIA,TUMOR)</t>
  </si>
  <si>
    <t xml:space="preserve"> (REST)</t>
  </si>
  <si>
    <t xml:space="preserve"> (MUM, WIFE,CAREGIVER,DAD)</t>
  </si>
  <si>
    <t xml:space="preserve"> (END OF LIFE CARE, INSURANCE)</t>
  </si>
  <si>
    <t xml:space="preserve"> (MUM,CHILD, WIFE,CAREGIVER,DAD)</t>
  </si>
  <si>
    <t xml:space="preserve"> (CHRISTIAN, TEMPLE)</t>
  </si>
  <si>
    <t xml:space="preserve"> (LUNG CANCER) similar to PNEUMONIA</t>
  </si>
  <si>
    <t xml:space="preserve"> (LUNG CANCER) similar toTUMOR</t>
  </si>
  <si>
    <t xml:space="preserve"> (MUM , CHILD , DAD , CAREGIVER)</t>
  </si>
  <si>
    <t xml:space="preserve"> (MUM, CAREGIVER,DAD)</t>
  </si>
  <si>
    <t xml:space="preserve"> (LUNG CANCER) similar to COPD</t>
  </si>
  <si>
    <t xml:space="preserve"> (LUNG CANCER) similar to LUNG DISEASE</t>
  </si>
  <si>
    <t xml:space="preserve"> (LUNG CANCER) similar to PULMONARYFIBROSIS</t>
  </si>
  <si>
    <t xml:space="preserve"> (SHORT OF BREATHNESS, COUGH)</t>
  </si>
  <si>
    <t xml:space="preserve"> (LUNG CANCER) similar to COVID</t>
  </si>
  <si>
    <t xml:space="preserve"> (LUNG CANCER) similar to PULMONARYHYPERTENSION</t>
  </si>
  <si>
    <t xml:space="preserve"> (DRUG, SMOKING, ALCOHOL ) similar to VAPING</t>
  </si>
  <si>
    <t xml:space="preserve"> (DRUG, VAPING, ALCOHOL ) similar to SMOKING</t>
  </si>
  <si>
    <t xml:space="preserve"> ENERGY similar to REST</t>
  </si>
  <si>
    <t xml:space="preserve"> Cough similar to short of breathness</t>
  </si>
  <si>
    <t xml:space="preserve"> (GYM, EXERCISE )</t>
  </si>
  <si>
    <t>VideoID</t>
  </si>
  <si>
    <t>Start</t>
  </si>
  <si>
    <t>End</t>
  </si>
  <si>
    <t>Duration</t>
  </si>
  <si>
    <t>Focus Topic</t>
  </si>
  <si>
    <t>Focus Concept</t>
  </si>
  <si>
    <t>Focus Concept Weight</t>
  </si>
  <si>
    <t>Other concepts</t>
  </si>
  <si>
    <t>MxmrjLQvg7E1</t>
  </si>
  <si>
    <t>PsychologicalHealth</t>
  </si>
  <si>
    <t>SocialRelationship</t>
  </si>
  <si>
    <t>LevelOfIndependence</t>
  </si>
  <si>
    <t>Thinking</t>
  </si>
  <si>
    <t>Mum</t>
  </si>
  <si>
    <t>Treatment</t>
  </si>
  <si>
    <t>MxmrjLQvg7E4</t>
  </si>
  <si>
    <t>PhysicalHealth</t>
  </si>
  <si>
    <t>Environment</t>
  </si>
  <si>
    <t>LungCancer</t>
  </si>
  <si>
    <t>Pain</t>
  </si>
  <si>
    <t>Training</t>
  </si>
  <si>
    <t>MxmrjLQvg7E7</t>
  </si>
  <si>
    <t>Mom</t>
  </si>
  <si>
    <t>Family</t>
  </si>
  <si>
    <t>Friend</t>
  </si>
  <si>
    <t>MxmrjLQvg7E12</t>
  </si>
  <si>
    <t>Energy</t>
  </si>
  <si>
    <t>rQutyErqBG01</t>
  </si>
  <si>
    <t>Tumor</t>
  </si>
  <si>
    <t>Security</t>
  </si>
  <si>
    <t>Smoking</t>
  </si>
  <si>
    <t>Fear</t>
  </si>
  <si>
    <t>rQutyErqBG012</t>
  </si>
  <si>
    <t>Noise</t>
  </si>
  <si>
    <t>Child</t>
  </si>
  <si>
    <t>rQutyErqBG014</t>
  </si>
  <si>
    <t>rQutyErqBG017</t>
  </si>
  <si>
    <t>Insurance</t>
  </si>
  <si>
    <t>mWo-G3UQ-zU1</t>
  </si>
  <si>
    <t>PersonalValuesAndBeliefs</t>
  </si>
  <si>
    <t>Dad</t>
  </si>
  <si>
    <t>Temple</t>
  </si>
  <si>
    <t>mWo-G3UQ-zU6</t>
  </si>
  <si>
    <t>Hope</t>
  </si>
  <si>
    <t>hQQ5xQGZxdA1</t>
  </si>
  <si>
    <t>Caregiver</t>
  </si>
  <si>
    <t>hQQ5xQGZxdA9</t>
  </si>
  <si>
    <t>Pneumonia</t>
  </si>
  <si>
    <t>hQQ5xQGZxdA15</t>
  </si>
  <si>
    <t>hQQ5xQGZxdA21</t>
  </si>
  <si>
    <t>Memory</t>
  </si>
  <si>
    <t>hQQ5xQGZxdA31</t>
  </si>
  <si>
    <t>Wife</t>
  </si>
  <si>
    <t>hQQ5xQGZxdA37</t>
  </si>
  <si>
    <t>hQQ5xQGZxdA40</t>
  </si>
  <si>
    <t>Community</t>
  </si>
  <si>
    <t>hQQ5xQGZxdA46</t>
  </si>
  <si>
    <t>hQQ5xQGZxdA49</t>
  </si>
  <si>
    <t>hQQ5xQGZxdA55</t>
  </si>
  <si>
    <t>hQQ5xQGZxdA58</t>
  </si>
  <si>
    <t>hQQ5xQGZxdA61</t>
  </si>
  <si>
    <t>hQQ5xQGZxdA64</t>
  </si>
  <si>
    <t>hQQ5xQGZxdA67</t>
  </si>
  <si>
    <t>xY3B9nLm1u81</t>
  </si>
  <si>
    <t>Sleep</t>
  </si>
  <si>
    <t>xY3B9nLm1u88</t>
  </si>
  <si>
    <t>xY3B9nLm1u818</t>
  </si>
  <si>
    <t>xY3B9nLm1u823</t>
  </si>
  <si>
    <t>yV893Fx41lE1</t>
  </si>
  <si>
    <t>Soreness</t>
  </si>
  <si>
    <t>wwiwjZw7d6o1</t>
  </si>
  <si>
    <t>Learning</t>
  </si>
  <si>
    <t>wwiwjZw7d6o5</t>
  </si>
  <si>
    <t>Scared</t>
  </si>
  <si>
    <t>wwiwjZw7d6o13</t>
  </si>
  <si>
    <t>uJoY4oMLXEY1</t>
  </si>
  <si>
    <t>ShortnessOfBreath</t>
  </si>
  <si>
    <t>uJoY4oMLXEY3</t>
  </si>
  <si>
    <t>Copd</t>
  </si>
  <si>
    <t>uJoY4oMLXEY5</t>
  </si>
  <si>
    <t>Exercise</t>
  </si>
  <si>
    <t>uJoY4oMLXEY9</t>
  </si>
  <si>
    <t>l9k9q6FHeX44</t>
  </si>
  <si>
    <t>Education</t>
  </si>
  <si>
    <t>l9k9q6FHeX47</t>
  </si>
  <si>
    <t>ChestPain</t>
  </si>
  <si>
    <t>Cough</t>
  </si>
  <si>
    <t>Bronchitis</t>
  </si>
  <si>
    <t>l9k9q6FHeX415</t>
  </si>
  <si>
    <t>l9k9q6FHeX424</t>
  </si>
  <si>
    <t>l9k9q6FHeX426</t>
  </si>
  <si>
    <t>l9k9q6FHeX432</t>
  </si>
  <si>
    <t>l9k9q6FHeX450</t>
  </si>
  <si>
    <t>l9k9q6FHeX453</t>
  </si>
  <si>
    <t>l9k9q6FHeX456</t>
  </si>
  <si>
    <t>l9k9q6FHeX460</t>
  </si>
  <si>
    <t>l9k9q6FHeX463</t>
  </si>
  <si>
    <t>l9k9q6FHeX469</t>
  </si>
  <si>
    <t>l9k9q6FHeX475</t>
  </si>
  <si>
    <t>l9k9q6FHeX481</t>
  </si>
  <si>
    <t>l9k9q6FHeX484</t>
  </si>
  <si>
    <t>l9k9q6FHeX487</t>
  </si>
  <si>
    <t>j3t5nFnTULQ1</t>
  </si>
  <si>
    <t>j3t5nFnTULQ3</t>
  </si>
  <si>
    <t>LungDisease</t>
  </si>
  <si>
    <t>j3t5nFnTULQ7</t>
  </si>
  <si>
    <t>j3t5nFnTULQ9</t>
  </si>
  <si>
    <t>j3t5nFnTULQ11</t>
  </si>
  <si>
    <t>tfxB32Vb5hE1</t>
  </si>
  <si>
    <t>tfxB32Vb5hE8</t>
  </si>
  <si>
    <t>tfxB32Vb5hE10</t>
  </si>
  <si>
    <t>0fI_01yFmME1</t>
  </si>
  <si>
    <t>0fI_01yFmME3</t>
  </si>
  <si>
    <t>PulmonaryFibrosis</t>
  </si>
  <si>
    <t>0fI_01yFmME7</t>
  </si>
  <si>
    <t>Husband</t>
  </si>
  <si>
    <t>0fI_01yFmME11</t>
  </si>
  <si>
    <t>HBFn82ffSVE3</t>
  </si>
  <si>
    <t>Rest</t>
  </si>
  <si>
    <t>HBFn82ffSVE7</t>
  </si>
  <si>
    <t>HBFn82ffSVE18</t>
  </si>
  <si>
    <t>Meditation</t>
  </si>
  <si>
    <t>Anxiety</t>
  </si>
  <si>
    <t>HBFn82ffSVE25</t>
  </si>
  <si>
    <t>HBFn82ffSVE30</t>
  </si>
  <si>
    <t>llk-qgIr9Nk1</t>
  </si>
  <si>
    <t>llk-qgIr9Nk4</t>
  </si>
  <si>
    <t>llk-qgIr9Nk18</t>
  </si>
  <si>
    <t>llk-qgIr9Nk25</t>
  </si>
  <si>
    <t>llk-qgIr9Nk35</t>
  </si>
  <si>
    <t>llk-qgIr9Nk41</t>
  </si>
  <si>
    <t>llk-qgIr9Nk47</t>
  </si>
  <si>
    <t>llk-qgIr9Nk53</t>
  </si>
  <si>
    <t>llk-qgIr9Nk56</t>
  </si>
  <si>
    <t>llk-qgIr9Nk68</t>
  </si>
  <si>
    <t>llk-qgIr9Nk74</t>
  </si>
  <si>
    <t>llk-qgIr9Nk77</t>
  </si>
  <si>
    <t>llk-qgIr9Nk83</t>
  </si>
  <si>
    <t>llk-qgIr9Nk86</t>
  </si>
  <si>
    <t>llk-qgIr9Nk95</t>
  </si>
  <si>
    <t>llk-qgIr9Nk104</t>
  </si>
  <si>
    <t>llk-qgIr9Nk116</t>
  </si>
  <si>
    <t>llk-qgIr9Nk119</t>
  </si>
  <si>
    <t>Church</t>
  </si>
  <si>
    <t>Safety</t>
  </si>
  <si>
    <t>llk-qgIr9Nk128</t>
  </si>
  <si>
    <t>llk-qgIr9Nk137</t>
  </si>
  <si>
    <t>llk-qgIr9Nk143</t>
  </si>
  <si>
    <t>Traffic</t>
  </si>
  <si>
    <t>llk-qgIr9Nk155</t>
  </si>
  <si>
    <t>llk-qgIr9Nk158</t>
  </si>
  <si>
    <t>llk-qgIr9Nk161</t>
  </si>
  <si>
    <t>llk-qgIr9Nk172</t>
  </si>
  <si>
    <t>3mcWSmPXFtM1</t>
  </si>
  <si>
    <t>Drug</t>
  </si>
  <si>
    <t>bmvlK4qhAnU1</t>
  </si>
  <si>
    <t>bmvlK4qhAnU4</t>
  </si>
  <si>
    <t>bmvlK4qhAnU12</t>
  </si>
  <si>
    <t>bmvlK4qhAnU15</t>
  </si>
  <si>
    <t>bmvlK4qhAnU30</t>
  </si>
  <si>
    <t>bmvlK4qhAnU33</t>
  </si>
  <si>
    <t>bmvlK4qhAnU36</t>
  </si>
  <si>
    <t>bmvlK4qhAnU42</t>
  </si>
  <si>
    <t>bmvlK4qhAnU45</t>
  </si>
  <si>
    <t>bmvlK4qhAnU54</t>
  </si>
  <si>
    <t>bmvlK4qhAnU59</t>
  </si>
  <si>
    <t>bmvlK4qhAnU65</t>
  </si>
  <si>
    <t>bmvlK4qhAnU70</t>
  </si>
  <si>
    <t>bmvlK4qhAnU77</t>
  </si>
  <si>
    <t>bmvlK4qhAnU84</t>
  </si>
  <si>
    <t>bmvlK4qhAnU87</t>
  </si>
  <si>
    <t>bmvlK4qhAnU89</t>
  </si>
  <si>
    <t>Strength</t>
  </si>
  <si>
    <t>bmvlK4qhAnU92</t>
  </si>
  <si>
    <t>wArV8Ho_C1A1</t>
  </si>
  <si>
    <t>wArV8Ho_C1A3</t>
  </si>
  <si>
    <t>wArV8Ho_C1A5</t>
  </si>
  <si>
    <t>wArV8Ho_C1A8</t>
  </si>
  <si>
    <t>wArV8Ho_C1A10</t>
  </si>
  <si>
    <t>wArV8Ho_C1A12</t>
  </si>
  <si>
    <t>ehh89UrZtZU12</t>
  </si>
  <si>
    <t>VyGp12XbPzs1</t>
  </si>
  <si>
    <t>VyGp12XbPzs2</t>
  </si>
  <si>
    <t>VyGp12XbPzs4</t>
  </si>
  <si>
    <t>jZJTcp3d1q41</t>
  </si>
  <si>
    <t>DailyLiving</t>
  </si>
  <si>
    <t>jZJTcp3d1q413</t>
  </si>
  <si>
    <t>ZU_l9xCB-081</t>
  </si>
  <si>
    <t>Nl55TpSjWp43</t>
  </si>
  <si>
    <t>Covid</t>
  </si>
  <si>
    <t>Nl55TpSjWp45</t>
  </si>
  <si>
    <t>Nl55TpSjWp49</t>
  </si>
  <si>
    <t>Nl55TpSjWp414</t>
  </si>
  <si>
    <t>Nl55TpSjWp416</t>
  </si>
  <si>
    <t>Nl55TpSjWp422</t>
  </si>
  <si>
    <t>Determination</t>
  </si>
  <si>
    <t>6U7OpgFojaw3</t>
  </si>
  <si>
    <t>6U7OpgFojaw6</t>
  </si>
  <si>
    <t>6U7OpgFojaw8</t>
  </si>
  <si>
    <t>e0KVtXL-TjY1</t>
  </si>
  <si>
    <t>Christian</t>
  </si>
  <si>
    <t>e0KVtXL-TjY7</t>
  </si>
  <si>
    <t>PulmonaryHypertension</t>
  </si>
  <si>
    <t>e0KVtXL-TjY10</t>
  </si>
  <si>
    <t>aHAbRVZOxnk1</t>
  </si>
  <si>
    <t>aHAbRVZOxnk3</t>
  </si>
  <si>
    <t>aHAbRVZOxnk5</t>
  </si>
  <si>
    <t>aHAbRVZOxnk10</t>
  </si>
  <si>
    <t>Rehabilitation</t>
  </si>
  <si>
    <t>aHAbRVZOxnk12</t>
  </si>
  <si>
    <t>im4bTtQ99SY1</t>
  </si>
  <si>
    <t>Vaping</t>
  </si>
  <si>
    <t>im4bTtQ99SY9</t>
  </si>
  <si>
    <t>GV3Rew061FA1</t>
  </si>
  <si>
    <t>GV3Rew061FA5</t>
  </si>
  <si>
    <t>Glad</t>
  </si>
  <si>
    <t>Nxrz6_e_gwo1</t>
  </si>
  <si>
    <t>Wheezing</t>
  </si>
  <si>
    <t>Nxrz6_e_gwo8</t>
  </si>
  <si>
    <t>Nxrz6_e_gwo10</t>
  </si>
  <si>
    <t>q9xteXsPy3c1</t>
  </si>
  <si>
    <t>q9xteXsPy3c2</t>
  </si>
  <si>
    <t>Guilt</t>
  </si>
  <si>
    <t>q9xteXsPy3c3</t>
  </si>
  <si>
    <t>q9xteXsPy3c4</t>
  </si>
  <si>
    <t>q9xteXsPy3c6</t>
  </si>
  <si>
    <t>POskT8R_3t41</t>
  </si>
  <si>
    <t>POskT8R_3t43</t>
  </si>
  <si>
    <t>POskT8R_3t49</t>
  </si>
  <si>
    <t>3Fker8Nmd5Y1</t>
  </si>
  <si>
    <t>3Fker8Nmd5Y8</t>
  </si>
  <si>
    <t>OHeU3oj8nmc1</t>
  </si>
  <si>
    <t>Gym</t>
  </si>
  <si>
    <t>OHeU3oj8nmc7</t>
  </si>
  <si>
    <t>OHeU3oj8nmc14</t>
  </si>
  <si>
    <t>OHeU3oj8nmc20</t>
  </si>
  <si>
    <t>Grandchild</t>
  </si>
  <si>
    <t>OkHESl_I2O83</t>
  </si>
  <si>
    <t>OkHESl_I2O813</t>
  </si>
  <si>
    <t>4AWZD3ClqW81</t>
  </si>
  <si>
    <t>EndOfLifeCare</t>
  </si>
  <si>
    <t>4AWZD3ClqW85</t>
  </si>
  <si>
    <t>MentalHealth</t>
  </si>
  <si>
    <t>r20Ak5ZxP_41</t>
  </si>
  <si>
    <t>r20Ak5ZxP_44</t>
  </si>
  <si>
    <t>r20Ak5ZxP_47</t>
  </si>
  <si>
    <t>r20Ak5ZxP_413</t>
  </si>
  <si>
    <t>Fatigue</t>
  </si>
  <si>
    <t>r20Ak5ZxP_416</t>
  </si>
  <si>
    <t>r20Ak5ZxP_419</t>
  </si>
  <si>
    <t>r20Ak5ZxP_430</t>
  </si>
  <si>
    <t>r20Ak5ZxP_443</t>
  </si>
  <si>
    <t>r20Ak5ZxP_458</t>
  </si>
  <si>
    <t>Tension</t>
  </si>
  <si>
    <t>MjEJaR3zLjg1</t>
  </si>
  <si>
    <t>MjEJaR3zLjg4</t>
  </si>
  <si>
    <t>MjEJaR3zLjg7</t>
  </si>
  <si>
    <t>MjEJaR3zLjg10</t>
  </si>
  <si>
    <t>Asthma</t>
  </si>
  <si>
    <t>MjEJaR3zLjg19</t>
  </si>
  <si>
    <t>MjEJaR3zLjg25</t>
  </si>
  <si>
    <t>MjEJaR3zLjg33</t>
  </si>
  <si>
    <t>MjEJaR3zLjg39</t>
  </si>
  <si>
    <t>MjEJaR3zLjg52</t>
  </si>
  <si>
    <t>MjEJaR3zLjg60</t>
  </si>
  <si>
    <t>MjEJaR3zLjg63</t>
  </si>
  <si>
    <t>MjEJaR3zLjg71</t>
  </si>
  <si>
    <t>MjEJaR3zLjg80</t>
  </si>
  <si>
    <t>MjEJaR3zLjg86</t>
  </si>
  <si>
    <t>MjEJaR3zLjg101</t>
  </si>
  <si>
    <t>MjEJaR3zLjg104</t>
  </si>
  <si>
    <t>MjEJaR3zLjg107</t>
  </si>
  <si>
    <t>MjEJaR3zLjg121</t>
  </si>
  <si>
    <t>KFBT8x3DPuM1</t>
  </si>
  <si>
    <t>HCgXqdpQGhc1</t>
  </si>
  <si>
    <t>HCgXqdpQGhc4</t>
  </si>
  <si>
    <t>HCgXqdpQGhc9</t>
  </si>
  <si>
    <t>HCgXqdpQGhc15</t>
  </si>
  <si>
    <t>HCgXqdpQGhc27</t>
  </si>
  <si>
    <t>HCgXqdpQGhc35</t>
  </si>
  <si>
    <t>HCgXqdpQGhc39</t>
  </si>
  <si>
    <t>HCgXqdpQGhc45</t>
  </si>
  <si>
    <t>HCgXqdpQGhc54</t>
  </si>
  <si>
    <t>HCgXqdpQGhc57</t>
  </si>
  <si>
    <t>HCgXqdpQGhc60</t>
  </si>
  <si>
    <t>HCgXqdpQGhc66</t>
  </si>
  <si>
    <t>HCgXqdpQGhc77</t>
  </si>
  <si>
    <t>HCgXqdpQGhc80</t>
  </si>
  <si>
    <t>HCgXqdpQGhc90</t>
  </si>
  <si>
    <t>HCgXqdpQGhc98</t>
  </si>
  <si>
    <t>HCgXqdpQGhc105</t>
  </si>
  <si>
    <t>E8nRS2LxFdw1</t>
  </si>
  <si>
    <t>E8nRS2LxFdw4</t>
  </si>
  <si>
    <t>Alcohol</t>
  </si>
  <si>
    <t>Diet</t>
  </si>
  <si>
    <t>E8nRS2LxFdw7</t>
  </si>
  <si>
    <t>n7KHBGEC2Gg1</t>
  </si>
  <si>
    <t>n7KHBGEC2Gg10</t>
  </si>
  <si>
    <t>FHXbDHakK1w1</t>
  </si>
  <si>
    <t>FHXbDHakK1w4</t>
  </si>
  <si>
    <t>FHXbDHakK1w6</t>
  </si>
  <si>
    <t>FHXbDHakK1w7</t>
  </si>
  <si>
    <t>FHXbDHakK1w11</t>
  </si>
  <si>
    <t>FHXbDHakK1w13</t>
  </si>
  <si>
    <t>FHXbDHakK1w15</t>
  </si>
  <si>
    <t>FHXbDHakK1w16</t>
  </si>
  <si>
    <t>FHXbDHakK1w20</t>
  </si>
  <si>
    <t>FHXbDHakK1w22</t>
  </si>
  <si>
    <t>FHXbDHakK1w23</t>
  </si>
  <si>
    <t>FHXbDHakK1w24</t>
  </si>
  <si>
    <t>FHXbDHakK1w26</t>
  </si>
  <si>
    <t>FHXbDHakK1w28</t>
  </si>
  <si>
    <t>FHXbDHakK1w30</t>
  </si>
  <si>
    <t>FHXbDHakK1w36</t>
  </si>
  <si>
    <t>FHXbDHakK1w39</t>
  </si>
  <si>
    <t>FHXbDHakK1w40</t>
  </si>
  <si>
    <t>FHXbDHakK1w44</t>
  </si>
  <si>
    <t>WShT-I0wCO41</t>
  </si>
  <si>
    <t>WShT-I0wCO46</t>
  </si>
  <si>
    <t>WShT-I0wCO48</t>
  </si>
  <si>
    <t>WShT-I0wCO410</t>
  </si>
  <si>
    <t>WShT-I0wCO418</t>
  </si>
  <si>
    <t>Concentration</t>
  </si>
  <si>
    <t>WShT-I0wCO420</t>
  </si>
  <si>
    <t>2utaepga5uk1</t>
  </si>
  <si>
    <t>2utaepga5uk3</t>
  </si>
  <si>
    <t>2utaepga5uk11</t>
  </si>
  <si>
    <t>2utaepga5uk14</t>
  </si>
  <si>
    <t>2utaepga5uk18</t>
  </si>
  <si>
    <t>pmuUnQ5Zi4Q1</t>
  </si>
  <si>
    <t>pmuUnQ5Zi4Q4</t>
  </si>
  <si>
    <t>pmuUnQ5Zi4Q7</t>
  </si>
  <si>
    <t>dyRmGVgG7_84</t>
  </si>
  <si>
    <t>dyRmGVgG7_86</t>
  </si>
  <si>
    <t>dyRmGVgG7_89</t>
  </si>
  <si>
    <t>aREqsWoX-EY1</t>
  </si>
  <si>
    <t>aREqsWoX-EY8</t>
  </si>
  <si>
    <t>9nRhehMpODk3</t>
  </si>
  <si>
    <t>9nRhehMpODk8</t>
  </si>
  <si>
    <t>Tyo2YsA0Y01</t>
  </si>
  <si>
    <t>Tyo2YsA0Y02</t>
  </si>
  <si>
    <t>Tyo2YsA0Y03</t>
  </si>
  <si>
    <t>Tyo2YsA0Y05</t>
  </si>
  <si>
    <t>ZoEEgU6L-m81</t>
  </si>
  <si>
    <t>ZoEEgU6L-m85</t>
  </si>
  <si>
    <t>ZoEEgU6L-m87</t>
  </si>
  <si>
    <t>ZoEEgU6L-m89</t>
  </si>
  <si>
    <t>FH7aHDHnkjU1</t>
  </si>
  <si>
    <t>Mobility</t>
  </si>
  <si>
    <t>FH7aHDHnkjU7</t>
  </si>
  <si>
    <t>FH7aHDHnkjU9</t>
  </si>
  <si>
    <t>FH7aHDHnkjU14</t>
  </si>
  <si>
    <t>FH7aHDHnkjU17</t>
  </si>
  <si>
    <t>cfyb39S_CZw1</t>
  </si>
  <si>
    <t>cfyb39S_CZw5</t>
  </si>
  <si>
    <t>cfyb39S_CZw7</t>
  </si>
  <si>
    <t>mSYXddFVvHo1</t>
  </si>
  <si>
    <t>mSYXddFVvHo4</t>
  </si>
  <si>
    <t>Belief</t>
  </si>
  <si>
    <t>323hkORG0OM1</t>
  </si>
  <si>
    <t>323hkORG0OM3</t>
  </si>
  <si>
    <t>323hkORG0OM9</t>
  </si>
  <si>
    <t>LYwQdM-2ok41</t>
  </si>
  <si>
    <t>Excitement</t>
  </si>
  <si>
    <t>LYwQdM-2ok49</t>
  </si>
  <si>
    <t>LYwQdM-2ok411</t>
  </si>
  <si>
    <t>O5DOre3MFlw3</t>
  </si>
  <si>
    <t>O5DOre3MFlw8</t>
  </si>
  <si>
    <t>O5DOre3MFlw12</t>
  </si>
  <si>
    <t>O5DOre3MFlw16</t>
  </si>
  <si>
    <t>O5DOre3MFlw22</t>
  </si>
  <si>
    <t>O5DOre3MFlw24</t>
  </si>
  <si>
    <t>O5DOre3MFlw26</t>
  </si>
  <si>
    <t>O5DOre3MFlw30</t>
  </si>
  <si>
    <t>O5DOre3MFlw35</t>
  </si>
  <si>
    <t>O5DOre3MFlw37</t>
  </si>
  <si>
    <t>O5DOre3MFlw39</t>
  </si>
  <si>
    <t>O5DOre3MFlw43</t>
  </si>
  <si>
    <t>O5DOre3MFlw49</t>
  </si>
  <si>
    <t>O5DOre3MFlw65</t>
  </si>
  <si>
    <t>O5DOre3MFlw69</t>
  </si>
  <si>
    <t>bqkquNb5Z8A1</t>
  </si>
  <si>
    <t>bqkquNb5Z8A10</t>
  </si>
  <si>
    <t>bqkquNb5Z8A13</t>
  </si>
  <si>
    <t>qsAnlV8DUXo1</t>
  </si>
  <si>
    <t>qsAnlV8DUXo4</t>
  </si>
  <si>
    <t>2pzHkvmRSW81</t>
  </si>
  <si>
    <t>2pzHkvmRSW86</t>
  </si>
  <si>
    <t>2pzHkvmRSW812</t>
  </si>
  <si>
    <t>71 segments only have been used to generate the narratives</t>
  </si>
  <si>
    <t>236 segments have not been used</t>
  </si>
  <si>
    <t xml:space="preserve">Video Narrative: Physical Health to Environment </t>
  </si>
  <si>
    <t>E4</t>
  </si>
  <si>
    <t xml:space="preserve">Video Narrative: Linking Social Relationship to Physical Health </t>
  </si>
  <si>
    <t xml:space="preserve">Video Narrative: Linking Physical Health to Psychological Health </t>
  </si>
  <si>
    <t xml:space="preserve">Video Narrative: Linking Level of Independence to Environment </t>
  </si>
  <si>
    <t xml:space="preserve">Video Narrative: become aware of Thinking  by linking it to similar concepts from the topic Psychological Health </t>
  </si>
  <si>
    <t xml:space="preserve">Video Narrative: become aware of the concept Treatment by linking it to similar concepts from the topic Level of Independence  </t>
  </si>
  <si>
    <t xml:space="preserve">Video Narrative: become aware of the concept Lung Cancer by linking it to similar concepts from the topic Physical Health </t>
  </si>
  <si>
    <t xml:space="preserve">Video Narrative: become aware of the concept Energy by linking it to similar concepts from the topic Physical Health </t>
  </si>
  <si>
    <t xml:space="preserve">Video Narrative: become aware of the concept Insurance by linking it to similar concepts from the topic Level of Independence </t>
  </si>
  <si>
    <t xml:space="preserve">Video Narrative: become aware of the concept Pneumonia by linking it to similar concepts from the topic Physical Health </t>
  </si>
  <si>
    <t xml:space="preserve">Video Narrative: become aware of the concept Cough by linking it to similar concepts from the topic Physical Health </t>
  </si>
  <si>
    <t>E5</t>
  </si>
  <si>
    <t xml:space="preserve">add the value of Strongly agree for CO with CR and so on. The second row will </t>
  </si>
  <si>
    <t>I am a PhD student in Artificial Intelligence for Medical Diagnosis and Care. I apply patient-reported data to ML models and predict chemotherapy toxicity related hospital utilisation.</t>
  </si>
  <si>
    <t xml:space="preserve">Most of the video segments provided some insight into the quality of life areas that usually are very important to patients. It is great that the videos can be segmented to automatically select the topics of interests. </t>
  </si>
  <si>
    <t>Even though it is amazing for patients to be able to listen to others' experiences and relate to them, I think some of the videos might have decrease the mood of patients, when they were talking about difficulties of living with the illnesses.</t>
  </si>
  <si>
    <t xml:space="preserve">I don't think it was very mentally demanding, as the videos were short enough to remember the concepts. The descriptions helped to remember what I was looking for in the videos. </t>
  </si>
  <si>
    <t>Watching of the videos did not require much effort. Some of patients' experiences were interesting to listen to.</t>
  </si>
  <si>
    <t xml:space="preserve">I would not say the videos were frustrating to watch, but they did cause slight discomfort when listening about difficulties of living with the disease. </t>
  </si>
  <si>
    <t xml:space="preserve">The videos were extremely useful at identifying key terms listed in the introduction. However, not all narratives linked the areas of quality of life well. For example, in the narrative with treatment being a part of independence, the treatment was mentioned, but the quality of life area "independence" was not really addressed.  </t>
  </si>
  <si>
    <t>Slightly unlikely</t>
  </si>
  <si>
    <t xml:space="preserve">Some of the videos provide useful understanding of how different areas of quality of life can be linked. It is probably useful for patients to see that these dependencies relate to other people as well. </t>
  </si>
  <si>
    <t xml:space="preserve">The videos were generally sad and patients might feel emotional watching them, which might negatively impact their quality of life. </t>
  </si>
  <si>
    <t xml:space="preserve">Linking concepts in this section was a bit more demanding and required more concentration, as the links were not as obvious and did not apply to each segment. </t>
  </si>
  <si>
    <t xml:space="preserve">More effort was needed watching these videos as due to looking for the links between the concepts. </t>
  </si>
  <si>
    <t>As stated previously, I would not call it frustration, but the videos were stressful to watch, as they were quite sad.</t>
  </si>
  <si>
    <t xml:space="preserve">Some of the videos linked the concepts really well, but some were not very relevant. </t>
  </si>
  <si>
    <t>PhD student</t>
  </si>
  <si>
    <t>Strongly disagree</t>
  </si>
  <si>
    <t xml:space="preserve">It shows how different areas of quality of life needs often interact with each other. </t>
  </si>
  <si>
    <t>It does not always highlight all the points made in the video segment.</t>
  </si>
  <si>
    <t>The video segments were not very long. You knew a topics it will mention so made it easier to listen out for these.</t>
  </si>
  <si>
    <t>The segments are not very long</t>
  </si>
  <si>
    <t xml:space="preserve">Sometimes one of the topics in the description was not the important topic or mentioned briefly. This was often the cases with "Thinking" and the video with "child" as a concept. </t>
  </si>
  <si>
    <t>you were able to identify a greater variety of concepts</t>
  </si>
  <si>
    <t xml:space="preserve">some of the videos were not that relevant to the introductory narrative. </t>
  </si>
  <si>
    <t>PhD Student</t>
  </si>
  <si>
    <t>Personal experience as patient</t>
  </si>
  <si>
    <t xml:space="preserve">Highlights the key themes very well and shows links very well </t>
  </si>
  <si>
    <t xml:space="preserve">I don't see any negatives, however it doesn't show which concepts/topics are more important than others. </t>
  </si>
  <si>
    <t>I felt virtually no mental demand from this method of raising awareness, other than feeling sympathy for those telling their stories.</t>
  </si>
  <si>
    <t>I feel like taking in information from videos makes the process very easy. Because there are lots of videos, it can be a little more tiresome but otherwise a great way to convey information.</t>
  </si>
  <si>
    <t>I did not feel any of those things as everything worked and was clear.</t>
  </si>
  <si>
    <t>Using videos is a good way to notice quality of life needs of patients living with respiratory illnesses so I felt I was successful in identifying new terms.</t>
  </si>
  <si>
    <t>If I hadn't known that the videos were highlighting the orange topics, I might not have noticed that topic or been aware.</t>
  </si>
  <si>
    <t>The link between the main points that are being highlighting is less obvious</t>
  </si>
  <si>
    <t>no mental demand required</t>
  </si>
  <si>
    <t>Quite a few videos to watch, but still better than reading through lengthy texts</t>
  </si>
  <si>
    <t>No frustration felt</t>
  </si>
  <si>
    <t>I think the method used generates quite successful awareness</t>
  </si>
  <si>
    <t>E6</t>
  </si>
  <si>
    <r>
      <rPr>
        <u/>
        <sz val="10"/>
        <color rgb="FF1155CC"/>
        <rFont val="Arial"/>
      </rPr>
      <t>Video Narrative: Physical Health to Environment</t>
    </r>
    <r>
      <rPr>
        <sz val="10"/>
        <color rgb="FF000000"/>
        <rFont val="Arial"/>
        <scheme val="minor"/>
      </rPr>
      <t xml:space="preserve"> [The introduction text in the video narrative gives a clear idea of the aim of the narrative.]</t>
    </r>
  </si>
  <si>
    <r>
      <rPr>
        <u/>
        <sz val="10"/>
        <color rgb="FF1155CC"/>
        <rFont val="Arial"/>
      </rPr>
      <t>Video Narrative: Physical Health to Environment</t>
    </r>
    <r>
      <rPr>
        <sz val="10"/>
        <color rgb="FF000000"/>
        <rFont val="Arial"/>
        <scheme val="minor"/>
      </rPr>
      <t xml:space="preserve"> [All video segments clearly link to the health related quality of life areas mentioned in the introduction.]</t>
    </r>
  </si>
  <si>
    <r>
      <rPr>
        <u/>
        <sz val="10"/>
        <color rgb="FF1155CC"/>
        <rFont val="Arial"/>
      </rPr>
      <t>Video Narrative: Physical Health to Environment</t>
    </r>
    <r>
      <rPr>
        <sz val="10"/>
        <color rgb="FF000000"/>
        <rFont val="Arial"/>
        <scheme val="minor"/>
      </rPr>
      <t xml:space="preserve"> [The descriptions which introduce each video segment provide a useful summary.]</t>
    </r>
  </si>
  <si>
    <r>
      <rPr>
        <u/>
        <sz val="10"/>
        <color rgb="FF1155CC"/>
        <rFont val="Arial"/>
      </rPr>
      <t>Video Narrative: Physical Health to Environment</t>
    </r>
    <r>
      <rPr>
        <sz val="10"/>
        <color rgb="FF000000"/>
        <rFont val="Arial"/>
        <scheme val="minor"/>
      </rPr>
      <t xml:space="preserve"> [All video segments provide relevant content for health related quality of life areas.]</t>
    </r>
  </si>
  <si>
    <r>
      <rPr>
        <u/>
        <sz val="10"/>
        <color rgb="FF1155CC"/>
        <rFont val="Arial"/>
      </rPr>
      <t>Video Narrative: Physical Health to Environment</t>
    </r>
    <r>
      <rPr>
        <sz val="10"/>
        <color rgb="FF000000"/>
        <rFont val="Arial"/>
        <scheme val="minor"/>
      </rPr>
      <t xml:space="preserve"> [The concluding text at the end of the video narrative provides appropriate summary.]</t>
    </r>
  </si>
  <si>
    <r>
      <rPr>
        <u/>
        <sz val="10"/>
        <color rgb="FF1155CC"/>
        <rFont val="Arial"/>
      </rPr>
      <t>Video Narrative: Physical Health to Environment</t>
    </r>
    <r>
      <rPr>
        <sz val="10"/>
        <color rgb="FF000000"/>
        <rFont val="Arial"/>
        <scheme val="minor"/>
      </rPr>
      <t xml:space="preserve"> [This video narrative is useful for raising awareness of quality of life needs of patients living with chronic respiratory illnesses.]</t>
    </r>
  </si>
  <si>
    <r>
      <rPr>
        <u/>
        <sz val="10"/>
        <color rgb="FF1155CC"/>
        <rFont val="Arial"/>
      </rPr>
      <t>Video Narrative: Linking Social Relationship to Physical Health</t>
    </r>
    <r>
      <rPr>
        <sz val="10"/>
        <color rgb="FF000000"/>
        <rFont val="Arial"/>
        <scheme val="minor"/>
      </rPr>
      <t xml:space="preserve"> [The introduction text in the video narrative gives a clear idea of the aim of the narrative.]</t>
    </r>
  </si>
  <si>
    <r>
      <rPr>
        <u/>
        <sz val="10"/>
        <color rgb="FF1155CC"/>
        <rFont val="Arial"/>
      </rPr>
      <t>Video Narrative: Linking Social Relationship to Physical Health</t>
    </r>
    <r>
      <rPr>
        <sz val="10"/>
        <color rgb="FF000000"/>
        <rFont val="Arial"/>
        <scheme val="minor"/>
      </rPr>
      <t xml:space="preserve"> [All video segments clearly link to the health related quality of life areas mentioned in the introduction.]</t>
    </r>
  </si>
  <si>
    <r>
      <rPr>
        <u/>
        <sz val="10"/>
        <color rgb="FF1155CC"/>
        <rFont val="Arial"/>
      </rPr>
      <t>Video Narrative: Linking Social Relationship to Physical Health</t>
    </r>
    <r>
      <rPr>
        <sz val="10"/>
        <color rgb="FF000000"/>
        <rFont val="Arial"/>
        <scheme val="minor"/>
      </rPr>
      <t xml:space="preserve"> [The descriptions which introduce each video segment provide a useful summary.]</t>
    </r>
  </si>
  <si>
    <r>
      <rPr>
        <u/>
        <sz val="10"/>
        <color rgb="FF1155CC"/>
        <rFont val="Arial"/>
      </rPr>
      <t>Video Narrative: Linking Social Relationship to Physical Health</t>
    </r>
    <r>
      <rPr>
        <sz val="10"/>
        <color rgb="FF000000"/>
        <rFont val="Arial"/>
        <scheme val="minor"/>
      </rPr>
      <t xml:space="preserve"> [All video segments provide relevant content for health related quality of life areas.]</t>
    </r>
  </si>
  <si>
    <r>
      <rPr>
        <u/>
        <sz val="10"/>
        <color rgb="FF1155CC"/>
        <rFont val="Arial"/>
      </rPr>
      <t>Video Narrative: Linking Social Relationship to Physical Health</t>
    </r>
    <r>
      <rPr>
        <sz val="10"/>
        <color rgb="FF000000"/>
        <rFont val="Arial"/>
        <scheme val="minor"/>
      </rPr>
      <t xml:space="preserve"> [The concluding text at the end of the video narrative provides appropriate summary.]</t>
    </r>
  </si>
  <si>
    <r>
      <rPr>
        <u/>
        <sz val="10"/>
        <color rgb="FF1155CC"/>
        <rFont val="Arial"/>
      </rPr>
      <t>Video Narrative: Linking Social Relationship to Physical Health</t>
    </r>
    <r>
      <rPr>
        <sz val="10"/>
        <color rgb="FF000000"/>
        <rFont val="Arial"/>
        <scheme val="minor"/>
      </rPr>
      <t xml:space="preserve"> [This video narrative is useful for raising awareness of quality of life needs of patients living with chronic respiratory illnesses.]</t>
    </r>
  </si>
  <si>
    <r>
      <rPr>
        <u/>
        <sz val="10"/>
        <color rgb="FF1155CC"/>
        <rFont val="Arial"/>
      </rPr>
      <t>Video Narrative: Linking Physical Health to Psychological Health</t>
    </r>
    <r>
      <rPr>
        <sz val="10"/>
        <color rgb="FF000000"/>
        <rFont val="Arial"/>
        <scheme val="minor"/>
      </rPr>
      <t xml:space="preserve"> [The introduction text in the video narrative gives a clear idea of the aim of the narrative.]</t>
    </r>
  </si>
  <si>
    <r>
      <rPr>
        <u/>
        <sz val="10"/>
        <color rgb="FF1155CC"/>
        <rFont val="Arial"/>
      </rPr>
      <t>Video Narrative: Linking Physical Health to Psychological Health</t>
    </r>
    <r>
      <rPr>
        <sz val="10"/>
        <color rgb="FF000000"/>
        <rFont val="Arial"/>
        <scheme val="minor"/>
      </rPr>
      <t xml:space="preserve"> [All video segments clearly link to the health related quality of life areas mentioned in the introduction.]</t>
    </r>
  </si>
  <si>
    <r>
      <rPr>
        <u/>
        <sz val="10"/>
        <color rgb="FF1155CC"/>
        <rFont val="Arial"/>
      </rPr>
      <t>Video Narrative: Linking Physical Health to Psychological Health</t>
    </r>
    <r>
      <rPr>
        <sz val="10"/>
        <color rgb="FF000000"/>
        <rFont val="Arial"/>
        <scheme val="minor"/>
      </rPr>
      <t xml:space="preserve"> [The descriptions which introduce each video segment provide a useful summary.]</t>
    </r>
  </si>
  <si>
    <r>
      <rPr>
        <u/>
        <sz val="10"/>
        <color rgb="FF1155CC"/>
        <rFont val="Arial"/>
      </rPr>
      <t>Video Narrative: Linking Physical Health to Psychological Health</t>
    </r>
    <r>
      <rPr>
        <sz val="10"/>
        <color rgb="FF000000"/>
        <rFont val="Arial"/>
        <scheme val="minor"/>
      </rPr>
      <t xml:space="preserve"> [All video segments provide relevant content for health related quality of life areas.]</t>
    </r>
  </si>
  <si>
    <r>
      <rPr>
        <u/>
        <sz val="10"/>
        <color rgb="FF1155CC"/>
        <rFont val="Arial"/>
      </rPr>
      <t>Video Narrative: Linking Physical Health to Psychological Health</t>
    </r>
    <r>
      <rPr>
        <sz val="10"/>
        <color rgb="FF000000"/>
        <rFont val="Arial"/>
        <scheme val="minor"/>
      </rPr>
      <t xml:space="preserve"> [The concluding text at the end of the video narrative provides appropriate summary.]</t>
    </r>
  </si>
  <si>
    <r>
      <rPr>
        <u/>
        <sz val="10"/>
        <color rgb="FF1155CC"/>
        <rFont val="Arial"/>
      </rPr>
      <t>Video Narrative: Linking Physical Health to Psychological Health</t>
    </r>
    <r>
      <rPr>
        <sz val="10"/>
        <color rgb="FF000000"/>
        <rFont val="Arial"/>
        <scheme val="minor"/>
      </rPr>
      <t xml:space="preserve"> [This video narrative is useful for raising awareness of quality of life needs of patients living with chronic respiratory illnesses.]</t>
    </r>
  </si>
  <si>
    <r>
      <rPr>
        <u/>
        <sz val="10"/>
        <color rgb="FF1155CC"/>
        <rFont val="Arial"/>
      </rPr>
      <t>Video Narrative: Linking Physical Health to Level of Independence</t>
    </r>
    <r>
      <rPr>
        <sz val="10"/>
        <color rgb="FF000000"/>
        <rFont val="Arial"/>
        <scheme val="minor"/>
      </rPr>
      <t xml:space="preserve"> [The introduction text in the video narrative gives a clear idea of the aim of the narrative.]</t>
    </r>
  </si>
  <si>
    <r>
      <rPr>
        <u/>
        <sz val="10"/>
        <color rgb="FF1155CC"/>
        <rFont val="Arial"/>
      </rPr>
      <t>Video Narrative: Linking Physical Health to Level of Independence</t>
    </r>
    <r>
      <rPr>
        <sz val="10"/>
        <color rgb="FF000000"/>
        <rFont val="Arial"/>
        <scheme val="minor"/>
      </rPr>
      <t xml:space="preserve"> [All video segments clearly link to the health related quality of life areas mentioned in the introduction.]</t>
    </r>
  </si>
  <si>
    <r>
      <rPr>
        <u/>
        <sz val="10"/>
        <color rgb="FF1155CC"/>
        <rFont val="Arial"/>
      </rPr>
      <t>Video Narrative: Linking Physical Health to Level of Independence</t>
    </r>
    <r>
      <rPr>
        <sz val="10"/>
        <color rgb="FF000000"/>
        <rFont val="Arial"/>
        <scheme val="minor"/>
      </rPr>
      <t xml:space="preserve"> [The descriptions which introduce each video segment provide a useful summary.]</t>
    </r>
  </si>
  <si>
    <r>
      <rPr>
        <u/>
        <sz val="10"/>
        <color rgb="FF1155CC"/>
        <rFont val="Arial"/>
      </rPr>
      <t>Video Narrative: Linking Physical Health to Level of Independence</t>
    </r>
    <r>
      <rPr>
        <sz val="10"/>
        <color rgb="FF000000"/>
        <rFont val="Arial"/>
        <scheme val="minor"/>
      </rPr>
      <t xml:space="preserve"> [All video segments provide relevant content for health related quality of life areas.]</t>
    </r>
  </si>
  <si>
    <r>
      <rPr>
        <u/>
        <sz val="10"/>
        <color rgb="FF1155CC"/>
        <rFont val="Arial"/>
      </rPr>
      <t>Video Narrative: Linking Physical Health to Level of Independence</t>
    </r>
    <r>
      <rPr>
        <sz val="10"/>
        <color rgb="FF000000"/>
        <rFont val="Arial"/>
        <scheme val="minor"/>
      </rPr>
      <t xml:space="preserve"> [The concluding text at the end of the video narrative provides appropriate summary.]</t>
    </r>
  </si>
  <si>
    <r>
      <rPr>
        <u/>
        <sz val="10"/>
        <color rgb="FF1155CC"/>
        <rFont val="Arial"/>
      </rPr>
      <t>Video Narrative: Linking Physical Health to Level of Independence</t>
    </r>
    <r>
      <rPr>
        <sz val="10"/>
        <color rgb="FF000000"/>
        <rFont val="Arial"/>
        <scheme val="minor"/>
      </rPr>
      <t xml:space="preserve"> [This video narrative is useful for raising awareness of quality of life needs of patients living with chronic respiratory illnesses.]</t>
    </r>
  </si>
  <si>
    <r>
      <rPr>
        <u/>
        <sz val="10"/>
        <color rgb="FF1155CC"/>
        <rFont val="Arial"/>
      </rPr>
      <t>Video Narrative: Linking Level of Independence to Environment</t>
    </r>
    <r>
      <rPr>
        <sz val="10"/>
        <color rgb="FF000000"/>
        <rFont val="Arial"/>
        <scheme val="minor"/>
      </rPr>
      <t xml:space="preserve"> [The introduction text in the video narrative gives a clear idea of the aim of the narrative.]</t>
    </r>
  </si>
  <si>
    <r>
      <rPr>
        <u/>
        <sz val="10"/>
        <color rgb="FF1155CC"/>
        <rFont val="Arial"/>
      </rPr>
      <t>Video Narrative: Linking Level of Independence to Environment</t>
    </r>
    <r>
      <rPr>
        <sz val="10"/>
        <color rgb="FF000000"/>
        <rFont val="Arial"/>
        <scheme val="minor"/>
      </rPr>
      <t xml:space="preserve"> [All video segments clearly link to the health related quality of life areas mentioned in the introduction.]</t>
    </r>
  </si>
  <si>
    <r>
      <rPr>
        <u/>
        <sz val="10"/>
        <color rgb="FF1155CC"/>
        <rFont val="Arial"/>
      </rPr>
      <t>Video Narrative: Linking Level of Independence to Environment</t>
    </r>
    <r>
      <rPr>
        <sz val="10"/>
        <color rgb="FF000000"/>
        <rFont val="Arial"/>
        <scheme val="minor"/>
      </rPr>
      <t xml:space="preserve"> [The descriptions which introduce each video segment provide a useful summary.]</t>
    </r>
  </si>
  <si>
    <r>
      <rPr>
        <u/>
        <sz val="10"/>
        <color rgb="FF1155CC"/>
        <rFont val="Arial"/>
      </rPr>
      <t>Video Narrative: Linking Level of Independence to Environment</t>
    </r>
    <r>
      <rPr>
        <sz val="10"/>
        <color rgb="FF000000"/>
        <rFont val="Arial"/>
        <scheme val="minor"/>
      </rPr>
      <t xml:space="preserve"> [All video segments provide relevant content for health related quality of life areas.]</t>
    </r>
  </si>
  <si>
    <r>
      <rPr>
        <u/>
        <sz val="10"/>
        <color rgb="FF1155CC"/>
        <rFont val="Arial"/>
      </rPr>
      <t>Video Narrative: Linking Level of Independence to Environment</t>
    </r>
    <r>
      <rPr>
        <sz val="10"/>
        <color rgb="FF000000"/>
        <rFont val="Arial"/>
        <scheme val="minor"/>
      </rPr>
      <t xml:space="preserve"> [The concluding text at the end of the video narrative provides appropriate summary.]</t>
    </r>
  </si>
  <si>
    <r>
      <rPr>
        <u/>
        <sz val="10"/>
        <color rgb="FF1155CC"/>
        <rFont val="Arial"/>
      </rPr>
      <t>Video Narrative: Linking Level of Independence to Environment</t>
    </r>
    <r>
      <rPr>
        <sz val="10"/>
        <color rgb="FF000000"/>
        <rFont val="Arial"/>
        <scheme val="minor"/>
      </rPr>
      <t xml:space="preserve"> [This video narrative is useful for raising awareness of quality of life needs of patients living with chronic respiratory illnesses.]</t>
    </r>
  </si>
  <si>
    <r>
      <rPr>
        <u/>
        <sz val="10"/>
        <color rgb="FF1155CC"/>
        <rFont val="Arial"/>
      </rPr>
      <t>Video Narrative: become aware of Thinking  by linking it to similar concepts from the topic Psychological Health</t>
    </r>
    <r>
      <rPr>
        <sz val="10"/>
        <color rgb="FF000000"/>
        <rFont val="Arial"/>
        <scheme val="minor"/>
      </rPr>
      <t xml:space="preserve"> [The introduction text in the video narrative gives a clear idea of the aim of the narrative.]</t>
    </r>
  </si>
  <si>
    <r>
      <rPr>
        <u/>
        <sz val="10"/>
        <color rgb="FF1155CC"/>
        <rFont val="Arial"/>
      </rPr>
      <t>Video Narrative: become aware of Thinking  by linking it to similar concepts from the topic Psychological Health</t>
    </r>
    <r>
      <rPr>
        <sz val="10"/>
        <color rgb="FF000000"/>
        <rFont val="Arial"/>
        <scheme val="minor"/>
      </rPr>
      <t xml:space="preserve"> [All video segments clearly link to the health related quality of life areas mentioned in the introduction.]</t>
    </r>
  </si>
  <si>
    <r>
      <rPr>
        <u/>
        <sz val="10"/>
        <color rgb="FF1155CC"/>
        <rFont val="Arial"/>
      </rPr>
      <t>Video Narrative: become aware of Thinking  by linking it to similar concepts from the topic Psychological Health</t>
    </r>
    <r>
      <rPr>
        <sz val="10"/>
        <color rgb="FF000000"/>
        <rFont val="Arial"/>
        <scheme val="minor"/>
      </rPr>
      <t xml:space="preserve"> [The descriptions which introduce each video segment provide a useful summary.]</t>
    </r>
  </si>
  <si>
    <r>
      <rPr>
        <u/>
        <sz val="10"/>
        <color rgb="FF1155CC"/>
        <rFont val="Arial"/>
      </rPr>
      <t>Video Narrative: become aware of Thinking  by linking it to similar concepts from the topic Psychological Health</t>
    </r>
    <r>
      <rPr>
        <sz val="10"/>
        <color rgb="FF000000"/>
        <rFont val="Arial"/>
        <scheme val="minor"/>
      </rPr>
      <t xml:space="preserve"> [All video segments provide relevant content for health related quality of life areas.]</t>
    </r>
  </si>
  <si>
    <r>
      <rPr>
        <u/>
        <sz val="10"/>
        <color rgb="FF1155CC"/>
        <rFont val="Arial"/>
      </rPr>
      <t>Video Narrative: become aware of Thinking  by linking it to similar concepts from the topic Psychological Health</t>
    </r>
    <r>
      <rPr>
        <sz val="10"/>
        <color rgb="FF000000"/>
        <rFont val="Arial"/>
        <scheme val="minor"/>
      </rPr>
      <t xml:space="preserve"> [The concluding text at the end of the video narrative provides appropriate summary.]</t>
    </r>
  </si>
  <si>
    <r>
      <rPr>
        <u/>
        <sz val="10"/>
        <color rgb="FF1155CC"/>
        <rFont val="Arial"/>
      </rPr>
      <t>Video Narrative: become aware of Thinking  by linking it to similar concepts from the topic Psychological Health</t>
    </r>
    <r>
      <rPr>
        <sz val="10"/>
        <color rgb="FF000000"/>
        <rFont val="Arial"/>
        <scheme val="minor"/>
      </rPr>
      <t xml:space="preserve"> [This video narrative is useful for raising awareness of quality of life needs of patients living with chronic respiratory illnesses.]</t>
    </r>
  </si>
  <si>
    <r>
      <rPr>
        <u/>
        <sz val="10"/>
        <color rgb="FF1155CC"/>
        <rFont val="Arial"/>
      </rPr>
      <t xml:space="preserve">Video Narrative: become aware of the concept Treatment by linking it to similar concepts from the topic Level of Independence </t>
    </r>
    <r>
      <rPr>
        <sz val="10"/>
        <color rgb="FF000000"/>
        <rFont val="Arial"/>
        <scheme val="minor"/>
      </rPr>
      <t xml:space="preserve"> [The introduction text in the video narrative gives a clear idea of the aim of the narrative.]</t>
    </r>
  </si>
  <si>
    <r>
      <rPr>
        <u/>
        <sz val="10"/>
        <color rgb="FF1155CC"/>
        <rFont val="Arial"/>
      </rPr>
      <t xml:space="preserve">Video Narrative: become aware of the concept Treatment by linking it to similar concepts from the topic Level of Independence </t>
    </r>
    <r>
      <rPr>
        <sz val="10"/>
        <color rgb="FF000000"/>
        <rFont val="Arial"/>
        <scheme val="minor"/>
      </rPr>
      <t xml:space="preserve"> [All video segments clearly link to the health related quality of life areas mentioned in the introduction.]</t>
    </r>
  </si>
  <si>
    <r>
      <rPr>
        <u/>
        <sz val="10"/>
        <color rgb="FF1155CC"/>
        <rFont val="Arial"/>
      </rPr>
      <t xml:space="preserve">Video Narrative: become aware of the concept Treatment by linking it to similar concepts from the topic Level of Independence </t>
    </r>
    <r>
      <rPr>
        <sz val="10"/>
        <color rgb="FF000000"/>
        <rFont val="Arial"/>
        <scheme val="minor"/>
      </rPr>
      <t xml:space="preserve"> [The descriptions which introduce each video segment provide a useful summary.]</t>
    </r>
  </si>
  <si>
    <r>
      <rPr>
        <u/>
        <sz val="10"/>
        <color rgb="FF1155CC"/>
        <rFont val="Arial"/>
      </rPr>
      <t xml:space="preserve">Video Narrative: become aware of the concept Treatment by linking it to similar concepts from the topic Level of Independence </t>
    </r>
    <r>
      <rPr>
        <sz val="10"/>
        <color rgb="FF000000"/>
        <rFont val="Arial"/>
        <scheme val="minor"/>
      </rPr>
      <t xml:space="preserve"> [All video segments provide relevant content for health related quality of life areas.]</t>
    </r>
  </si>
  <si>
    <r>
      <rPr>
        <u/>
        <sz val="10"/>
        <color rgb="FF1155CC"/>
        <rFont val="Arial"/>
      </rPr>
      <t xml:space="preserve">Video Narrative: become aware of the concept Treatment by linking it to similar concepts from the topic Level of Independence </t>
    </r>
    <r>
      <rPr>
        <sz val="10"/>
        <color rgb="FF000000"/>
        <rFont val="Arial"/>
        <scheme val="minor"/>
      </rPr>
      <t xml:space="preserve"> [The concluding text at the end of the video narrative provides appropriate summary.]</t>
    </r>
  </si>
  <si>
    <r>
      <rPr>
        <u/>
        <sz val="10"/>
        <color rgb="FF1155CC"/>
        <rFont val="Arial"/>
      </rPr>
      <t xml:space="preserve">Video Narrative: become aware of the concept Treatment by linking it to similar concepts from the topic Level of Independence </t>
    </r>
    <r>
      <rPr>
        <sz val="10"/>
        <color rgb="FF000000"/>
        <rFont val="Arial"/>
        <scheme val="minor"/>
      </rPr>
      <t xml:space="preserve"> [This video narrative is useful for raising awareness of quality of life needs of patients living with chronic respiratory illnesses.]</t>
    </r>
  </si>
  <si>
    <r>
      <rPr>
        <u/>
        <sz val="10"/>
        <color rgb="FF1155CC"/>
        <rFont val="Arial"/>
      </rPr>
      <t>Video Narrative: become aware of the concept Lung Cancer by linking it to similar concepts from the topic Physical Health</t>
    </r>
    <r>
      <rPr>
        <sz val="10"/>
        <color rgb="FF000000"/>
        <rFont val="Arial"/>
        <scheme val="minor"/>
      </rPr>
      <t xml:space="preserve"> [The introduction text in the video narrative gives a clear idea of the aim of the narrative.]</t>
    </r>
  </si>
  <si>
    <r>
      <rPr>
        <u/>
        <sz val="10"/>
        <color rgb="FF1155CC"/>
        <rFont val="Arial"/>
      </rPr>
      <t>Video Narrative: become aware of the concept Lung Cancer by linking it to similar concepts from the topic Physical Health</t>
    </r>
    <r>
      <rPr>
        <sz val="10"/>
        <color rgb="FF000000"/>
        <rFont val="Arial"/>
        <scheme val="minor"/>
      </rPr>
      <t xml:space="preserve"> [All video segments clearly link to the health related quality of life areas mentioned in the introduction.]</t>
    </r>
  </si>
  <si>
    <r>
      <rPr>
        <u/>
        <sz val="10"/>
        <color rgb="FF1155CC"/>
        <rFont val="Arial"/>
      </rPr>
      <t>Video Narrative: become aware of the concept Lung Cancer by linking it to similar concepts from the topic Physical Health</t>
    </r>
    <r>
      <rPr>
        <sz val="10"/>
        <color rgb="FF000000"/>
        <rFont val="Arial"/>
        <scheme val="minor"/>
      </rPr>
      <t xml:space="preserve"> [The descriptions which introduce each video segment provide a useful summary.]</t>
    </r>
  </si>
  <si>
    <r>
      <rPr>
        <u/>
        <sz val="10"/>
        <color rgb="FF1155CC"/>
        <rFont val="Arial"/>
      </rPr>
      <t>Video Narrative: become aware of the concept Lung Cancer by linking it to similar concepts from the topic Physical Health</t>
    </r>
    <r>
      <rPr>
        <sz val="10"/>
        <color rgb="FF000000"/>
        <rFont val="Arial"/>
        <scheme val="minor"/>
      </rPr>
      <t xml:space="preserve"> [All video segments provide relevant content for health related quality of life areas.]</t>
    </r>
  </si>
  <si>
    <r>
      <rPr>
        <u/>
        <sz val="10"/>
        <color rgb="FF1155CC"/>
        <rFont val="Arial"/>
      </rPr>
      <t>Video Narrative: become aware of the concept Lung Cancer by linking it to similar concepts from the topic Physical Health</t>
    </r>
    <r>
      <rPr>
        <sz val="10"/>
        <color rgb="FF000000"/>
        <rFont val="Arial"/>
        <scheme val="minor"/>
      </rPr>
      <t xml:space="preserve"> [The concluding text at the end of the video narrative provides appropriate summary.]</t>
    </r>
  </si>
  <si>
    <r>
      <rPr>
        <u/>
        <sz val="10"/>
        <color rgb="FF1155CC"/>
        <rFont val="Arial"/>
      </rPr>
      <t>Video Narrative: become aware of the concept Lung Cancer by linking it to similar concepts from the topic Physical Health</t>
    </r>
    <r>
      <rPr>
        <sz val="10"/>
        <color rgb="FF000000"/>
        <rFont val="Arial"/>
        <scheme val="minor"/>
      </rPr>
      <t xml:space="preserve"> [This video narrative is useful for raising awareness of quality of life needs of patients living with chronic respiratory illnesses.]</t>
    </r>
  </si>
  <si>
    <r>
      <rPr>
        <u/>
        <sz val="10"/>
        <color rgb="FF1155CC"/>
        <rFont val="Arial"/>
      </rPr>
      <t>Video Narrative: become aware of the concept Energy by linking it to similar concepts from the topic Physical Health</t>
    </r>
    <r>
      <rPr>
        <sz val="10"/>
        <color rgb="FF000000"/>
        <rFont val="Arial"/>
        <scheme val="minor"/>
      </rPr>
      <t xml:space="preserve"> [The introduction text in the video narrative gives a clear idea of the aim of the narrative.]</t>
    </r>
  </si>
  <si>
    <r>
      <rPr>
        <u/>
        <sz val="10"/>
        <color rgb="FF1155CC"/>
        <rFont val="Arial"/>
      </rPr>
      <t>Video Narrative: become aware of the concept Energy by linking it to similar concepts from the topic Physical Health</t>
    </r>
    <r>
      <rPr>
        <sz val="10"/>
        <color rgb="FF000000"/>
        <rFont val="Arial"/>
        <scheme val="minor"/>
      </rPr>
      <t xml:space="preserve"> [All video segments clearly link to the health related quality of life areas mentioned in the introduction.]</t>
    </r>
  </si>
  <si>
    <r>
      <rPr>
        <u/>
        <sz val="10"/>
        <color rgb="FF1155CC"/>
        <rFont val="Arial"/>
      </rPr>
      <t>Video Narrative: become aware of the concept Energy by linking it to similar concepts from the topic Physical Health</t>
    </r>
    <r>
      <rPr>
        <sz val="10"/>
        <color rgb="FF000000"/>
        <rFont val="Arial"/>
        <scheme val="minor"/>
      </rPr>
      <t xml:space="preserve"> [The descriptions which introduce each video segment provide a useful summary.]</t>
    </r>
  </si>
  <si>
    <r>
      <rPr>
        <u/>
        <sz val="10"/>
        <color rgb="FF1155CC"/>
        <rFont val="Arial"/>
      </rPr>
      <t>Video Narrative: become aware of the concept Energy by linking it to similar concepts from the topic Physical Health</t>
    </r>
    <r>
      <rPr>
        <sz val="10"/>
        <color rgb="FF000000"/>
        <rFont val="Arial"/>
        <scheme val="minor"/>
      </rPr>
      <t xml:space="preserve"> [All video segments provide relevant content for health related quality of life areas.]</t>
    </r>
  </si>
  <si>
    <r>
      <rPr>
        <u/>
        <sz val="10"/>
        <color rgb="FF1155CC"/>
        <rFont val="Arial"/>
      </rPr>
      <t>Video Narrative: become aware of the concept Energy by linking it to similar concepts from the topic Physical Health</t>
    </r>
    <r>
      <rPr>
        <sz val="10"/>
        <color rgb="FF000000"/>
        <rFont val="Arial"/>
        <scheme val="minor"/>
      </rPr>
      <t xml:space="preserve"> [The concluding text at the end of the video narrative provides appropriate summary.]</t>
    </r>
  </si>
  <si>
    <r>
      <rPr>
        <u/>
        <sz val="10"/>
        <color rgb="FF1155CC"/>
        <rFont val="Arial"/>
      </rPr>
      <t>Video Narrative: become aware of the concept Energy by linking it to similar concepts from the topic Physical Health</t>
    </r>
    <r>
      <rPr>
        <sz val="10"/>
        <color rgb="FF000000"/>
        <rFont val="Arial"/>
        <scheme val="minor"/>
      </rPr>
      <t xml:space="preserve"> [This video narrative is useful for raising awareness of quality of life needs of patients living with chronic respiratory illnesses.]</t>
    </r>
  </si>
  <si>
    <r>
      <rPr>
        <u/>
        <sz val="10"/>
        <color rgb="FF1155CC"/>
        <rFont val="Arial"/>
      </rPr>
      <t>Video Narrative: become aware of the concept Insurance by linking it to similar concepts from the topic Level of Independence</t>
    </r>
    <r>
      <rPr>
        <sz val="10"/>
        <color rgb="FF000000"/>
        <rFont val="Arial"/>
        <scheme val="minor"/>
      </rPr>
      <t xml:space="preserve"> [The introduction text in the video narrative gives a clear idea of the aim of the narrative.]</t>
    </r>
  </si>
  <si>
    <r>
      <rPr>
        <u/>
        <sz val="10"/>
        <color rgb="FF1155CC"/>
        <rFont val="Arial"/>
      </rPr>
      <t>Video Narrative: become aware of the concept Insurance by linking it to similar concepts from the topic Level of Independence</t>
    </r>
    <r>
      <rPr>
        <sz val="10"/>
        <color rgb="FF000000"/>
        <rFont val="Arial"/>
        <scheme val="minor"/>
      </rPr>
      <t xml:space="preserve"> [All video segments clearly link to the health related quality of life areas mentioned in the introduction.]</t>
    </r>
  </si>
  <si>
    <r>
      <rPr>
        <u/>
        <sz val="10"/>
        <color rgb="FF1155CC"/>
        <rFont val="Arial"/>
      </rPr>
      <t>Video Narrative: become aware of the concept Insurance by linking it to similar concepts from the topic Level of Independence</t>
    </r>
    <r>
      <rPr>
        <sz val="10"/>
        <color rgb="FF000000"/>
        <rFont val="Arial"/>
        <scheme val="minor"/>
      </rPr>
      <t xml:space="preserve"> [The descriptions which introduce each video segment provide a useful summary.]</t>
    </r>
  </si>
  <si>
    <r>
      <rPr>
        <u/>
        <sz val="10"/>
        <color rgb="FF1155CC"/>
        <rFont val="Arial"/>
      </rPr>
      <t>Video Narrative: become aware of the concept Insurance by linking it to similar concepts from the topic Level of Independence</t>
    </r>
    <r>
      <rPr>
        <sz val="10"/>
        <color rgb="FF000000"/>
        <rFont val="Arial"/>
        <scheme val="minor"/>
      </rPr>
      <t xml:space="preserve"> [All video segments provide relevant content for health related quality of life areas.]</t>
    </r>
  </si>
  <si>
    <r>
      <rPr>
        <u/>
        <sz val="10"/>
        <color rgb="FF1155CC"/>
        <rFont val="Arial"/>
      </rPr>
      <t>Video Narrative: become aware of the concept Insurance by linking it to similar concepts from the topic Level of Independence</t>
    </r>
    <r>
      <rPr>
        <sz val="10"/>
        <color rgb="FF000000"/>
        <rFont val="Arial"/>
        <scheme val="minor"/>
      </rPr>
      <t xml:space="preserve"> [The concluding text at the end of the video narrative provides appropriate summary.]</t>
    </r>
  </si>
  <si>
    <r>
      <rPr>
        <u/>
        <sz val="10"/>
        <color rgb="FF1155CC"/>
        <rFont val="Arial"/>
      </rPr>
      <t>Video Narrative: become aware of the concept Insurance by linking it to similar concepts from the topic Level of Independence</t>
    </r>
    <r>
      <rPr>
        <sz val="10"/>
        <color rgb="FF000000"/>
        <rFont val="Arial"/>
        <scheme val="minor"/>
      </rPr>
      <t xml:space="preserve"> [This video narrative is useful for raising awareness of quality of life needs of patients living with chronic respiratory illnesses.]</t>
    </r>
  </si>
  <si>
    <r>
      <rPr>
        <u/>
        <sz val="10"/>
        <color rgb="FF1155CC"/>
        <rFont val="Arial"/>
      </rPr>
      <t>Video Narrative: become aware of the concept Pneumonia by linking it to similar concepts from the topic Physical Health</t>
    </r>
    <r>
      <rPr>
        <sz val="10"/>
        <color rgb="FF000000"/>
        <rFont val="Arial"/>
        <scheme val="minor"/>
      </rPr>
      <t xml:space="preserve"> [The introduction text in the video narrative gives a clear idea of the aim of the narrative.]</t>
    </r>
  </si>
  <si>
    <r>
      <rPr>
        <u/>
        <sz val="10"/>
        <color rgb="FF1155CC"/>
        <rFont val="Arial"/>
      </rPr>
      <t>Video Narrative: become aware of the concept Pneumonia by linking it to similar concepts from the topic Physical Health</t>
    </r>
    <r>
      <rPr>
        <sz val="10"/>
        <color rgb="FF000000"/>
        <rFont val="Arial"/>
        <scheme val="minor"/>
      </rPr>
      <t xml:space="preserve"> [All video segments clearly link to the health related quality of life areas mentioned in the introduction.]</t>
    </r>
  </si>
  <si>
    <r>
      <rPr>
        <u/>
        <sz val="10"/>
        <color rgb="FF1155CC"/>
        <rFont val="Arial"/>
      </rPr>
      <t>Video Narrative: become aware of the concept Pneumonia by linking it to similar concepts from the topic Physical Health</t>
    </r>
    <r>
      <rPr>
        <sz val="10"/>
        <color rgb="FF000000"/>
        <rFont val="Arial"/>
        <scheme val="minor"/>
      </rPr>
      <t xml:space="preserve"> [The descriptions which introduce each video segment provide a useful summary.]</t>
    </r>
  </si>
  <si>
    <r>
      <rPr>
        <u/>
        <sz val="10"/>
        <color rgb="FF1155CC"/>
        <rFont val="Arial"/>
      </rPr>
      <t>Video Narrative: become aware of the concept Pneumonia by linking it to similar concepts from the topic Physical Health</t>
    </r>
    <r>
      <rPr>
        <sz val="10"/>
        <color rgb="FF000000"/>
        <rFont val="Arial"/>
        <scheme val="minor"/>
      </rPr>
      <t xml:space="preserve"> [All video segments provide relevant content for health related quality of life areas.]</t>
    </r>
  </si>
  <si>
    <r>
      <rPr>
        <u/>
        <sz val="10"/>
        <color rgb="FF1155CC"/>
        <rFont val="Arial"/>
      </rPr>
      <t>Video Narrative: become aware of the concept Pneumonia by linking it to similar concepts from the topic Physical Health</t>
    </r>
    <r>
      <rPr>
        <sz val="10"/>
        <color rgb="FF000000"/>
        <rFont val="Arial"/>
        <scheme val="minor"/>
      </rPr>
      <t xml:space="preserve"> [The concluding text at the end of the video narrative provides appropriate summary.]</t>
    </r>
  </si>
  <si>
    <r>
      <rPr>
        <u/>
        <sz val="10"/>
        <color rgb="FF1155CC"/>
        <rFont val="Arial"/>
      </rPr>
      <t>Video Narrative: become aware of the concept Pneumonia by linking it to similar concepts from the topic Physical Health</t>
    </r>
    <r>
      <rPr>
        <sz val="10"/>
        <color rgb="FF000000"/>
        <rFont val="Arial"/>
        <scheme val="minor"/>
      </rPr>
      <t xml:space="preserve"> [This video narrative is useful for raising awareness of quality of life needs of patients living with chronic respiratory illnesses.]</t>
    </r>
  </si>
  <si>
    <r>
      <rPr>
        <u/>
        <sz val="10"/>
        <color rgb="FF1155CC"/>
        <rFont val="Arial"/>
      </rPr>
      <t>Video Narrative: become aware of the concept Cough by linking it to similar concepts from the topic Physical Health</t>
    </r>
    <r>
      <rPr>
        <sz val="10"/>
        <color rgb="FF000000"/>
        <rFont val="Arial"/>
        <scheme val="minor"/>
      </rPr>
      <t xml:space="preserve"> [The introduction text in the video narrative gives a clear idea of the aim of the narrative.]</t>
    </r>
  </si>
  <si>
    <r>
      <rPr>
        <u/>
        <sz val="10"/>
        <color rgb="FF1155CC"/>
        <rFont val="Arial"/>
      </rPr>
      <t>Video Narrative: become aware of the concept Cough by linking it to similar concepts from the topic Physical Health</t>
    </r>
    <r>
      <rPr>
        <sz val="10"/>
        <color rgb="FF000000"/>
        <rFont val="Arial"/>
        <scheme val="minor"/>
      </rPr>
      <t xml:space="preserve"> [All video segments clearly link to the health related quality of life areas mentioned in the introduction.]</t>
    </r>
  </si>
  <si>
    <r>
      <rPr>
        <u/>
        <sz val="10"/>
        <color rgb="FF1155CC"/>
        <rFont val="Arial"/>
      </rPr>
      <t>Video Narrative: become aware of the concept Cough by linking it to similar concepts from the topic Physical Health</t>
    </r>
    <r>
      <rPr>
        <sz val="10"/>
        <color rgb="FF000000"/>
        <rFont val="Arial"/>
        <scheme val="minor"/>
      </rPr>
      <t xml:space="preserve"> [The descriptions which introduce each video segment provide a useful summary.]</t>
    </r>
  </si>
  <si>
    <r>
      <rPr>
        <u/>
        <sz val="10"/>
        <color rgb="FF1155CC"/>
        <rFont val="Arial"/>
      </rPr>
      <t>Video Narrative: become aware of the concept Cough by linking it to similar concepts from the topic Physical Health</t>
    </r>
    <r>
      <rPr>
        <sz val="10"/>
        <color rgb="FF000000"/>
        <rFont val="Arial"/>
        <scheme val="minor"/>
      </rPr>
      <t xml:space="preserve"> [All video segments provide relevant content for health related quality of life areas.]</t>
    </r>
  </si>
  <si>
    <r>
      <rPr>
        <u/>
        <sz val="10"/>
        <color rgb="FF1155CC"/>
        <rFont val="Arial"/>
      </rPr>
      <t>Video Narrative: become aware of the concept Cough by linking it to similar concepts from the topic Physical Health</t>
    </r>
    <r>
      <rPr>
        <sz val="10"/>
        <color rgb="FF000000"/>
        <rFont val="Arial"/>
        <scheme val="minor"/>
      </rPr>
      <t xml:space="preserve"> [The concluding text at the end of the video narrative provides appropriate summary.]</t>
    </r>
  </si>
  <si>
    <r>
      <rPr>
        <u/>
        <sz val="10"/>
        <color rgb="FF1155CC"/>
        <rFont val="Arial"/>
      </rPr>
      <t>Video Narrative: become aware of the concept Cough by linking it to similar concepts from the topic Physical Health</t>
    </r>
    <r>
      <rPr>
        <sz val="10"/>
        <color rgb="FF000000"/>
        <rFont val="Arial"/>
        <scheme val="minor"/>
      </rPr>
      <t xml:space="preserve"> [This video narrative is useful for raising awareness of quality of life needs of patients living with chronic respiratory illnesses.]</t>
    </r>
  </si>
  <si>
    <t xml:space="preserve">Video Narrative: Linking Physical Health to Level of Independence </t>
  </si>
  <si>
    <t>The data with this colour comes from the second expert evaluation on different narratives</t>
  </si>
  <si>
    <t>MEDIAN  (CO -Usefulness per question)</t>
  </si>
  <si>
    <t xml:space="preserve">AVG </t>
  </si>
  <si>
    <t>MEDIAN (CR -Usefulness per question)</t>
  </si>
  <si>
    <t>MEDIAN (D -Usefulness per question)</t>
  </si>
  <si>
    <t>MEDIAN (S -Usefulness per question)</t>
  </si>
  <si>
    <t>MEDIAN (All Narratives per question)</t>
  </si>
  <si>
    <t>Narrative Perceived usefulness Question</t>
  </si>
  <si>
    <t>Identify key points related to giving presentations</t>
  </si>
  <si>
    <t>Identify key topics/concepts to learn</t>
  </si>
  <si>
    <t>Link main points mentioned in the video</t>
  </si>
  <si>
    <t>Overall perceived usefulness</t>
  </si>
  <si>
    <t>6 (5.83, 1.17)</t>
  </si>
  <si>
    <t>Title of the table: Average scores from all narratives in each type, based on responses from all experts on the perceived usefulness of the  individual narratives (1-Extremely unlikely, 7  Extremely likely). First value in each cell is the MEDIAN (AVG ,STDV).</t>
  </si>
  <si>
    <t>6 (5.83,0.75)</t>
  </si>
  <si>
    <t>6(6,0.89)</t>
  </si>
  <si>
    <t>6.5(6,1.26)</t>
  </si>
  <si>
    <t>6.50(6.33,0.82)</t>
  </si>
  <si>
    <t>6(5.83,0.41)</t>
  </si>
  <si>
    <t>6.50(6.50, 0.55)</t>
  </si>
  <si>
    <t>6(5.83, 1.47)</t>
  </si>
  <si>
    <t>7(6.67, 0.58)</t>
  </si>
  <si>
    <t>6(5.33,1.15)</t>
  </si>
  <si>
    <t>6(5.67,0.58)</t>
  </si>
  <si>
    <t>6(6,0)</t>
  </si>
  <si>
    <t>6.5(6.28, 0.87)</t>
  </si>
  <si>
    <t>6(5.78, 0.63)</t>
  </si>
  <si>
    <t>6.5(6.39, 0.68)</t>
  </si>
  <si>
    <t>6(5.78, 1.13)</t>
  </si>
  <si>
    <t>6.13(6.06, 0.54)</t>
  </si>
  <si>
    <r>
      <t>In some cases, the</t>
    </r>
    <r>
      <rPr>
        <b/>
        <sz val="10"/>
        <color rgb="FF0D5BDC"/>
        <rFont val="Arial"/>
        <family val="2"/>
        <scheme val="minor"/>
      </rPr>
      <t xml:space="preserve"> two issues are effectively linked</t>
    </r>
    <r>
      <rPr>
        <sz val="10"/>
        <color theme="1"/>
        <rFont val="Arial"/>
        <scheme val="minor"/>
      </rPr>
      <t xml:space="preserve"> and you can </t>
    </r>
    <r>
      <rPr>
        <b/>
        <sz val="10"/>
        <color rgb="FF0D5BDC"/>
        <rFont val="Arial"/>
        <family val="2"/>
        <scheme val="minor"/>
      </rPr>
      <t>get a clear view of what is coming on</t>
    </r>
  </si>
  <si>
    <r>
      <rPr>
        <sz val="10"/>
        <color rgb="FF0D5BDC"/>
        <rFont val="Arial"/>
        <family val="2"/>
        <scheme val="minor"/>
      </rPr>
      <t>Highlights the key themes</t>
    </r>
    <r>
      <rPr>
        <sz val="10"/>
        <color theme="1"/>
        <rFont val="Arial"/>
        <scheme val="minor"/>
      </rPr>
      <t xml:space="preserve"> very well and shows links very well </t>
    </r>
  </si>
  <si>
    <r>
      <t xml:space="preserve">Almost all of the videos </t>
    </r>
    <r>
      <rPr>
        <sz val="10"/>
        <color rgb="FF0D5BDC"/>
        <rFont val="Arial"/>
        <family val="2"/>
        <scheme val="minor"/>
      </rPr>
      <t>explain very well the key points</t>
    </r>
  </si>
  <si>
    <r>
      <t>Some of the videos p</t>
    </r>
    <r>
      <rPr>
        <sz val="10"/>
        <color rgb="FF0D5BDC"/>
        <rFont val="Arial"/>
        <family val="2"/>
        <scheme val="minor"/>
      </rPr>
      <t xml:space="preserve">rovide useful understanding </t>
    </r>
    <r>
      <rPr>
        <sz val="10"/>
        <color theme="1"/>
        <rFont val="Arial"/>
        <scheme val="minor"/>
      </rPr>
      <t xml:space="preserve">of how different areas of quality of life can be linked. It is probably useful for patients to see that these dependencies relate to other people as well. </t>
    </r>
  </si>
  <si>
    <r>
      <t xml:space="preserve">you were able to </t>
    </r>
    <r>
      <rPr>
        <sz val="10"/>
        <color rgb="FF0D5BDC"/>
        <rFont val="Arial"/>
        <family val="2"/>
        <scheme val="minor"/>
      </rPr>
      <t>identify a greater variety of concepts</t>
    </r>
  </si>
  <si>
    <r>
      <t xml:space="preserve">you can easily </t>
    </r>
    <r>
      <rPr>
        <sz val="10"/>
        <color rgb="FF0D5BDC"/>
        <rFont val="Arial"/>
        <family val="2"/>
        <scheme val="minor"/>
      </rPr>
      <t>focus on specific segments</t>
    </r>
    <r>
      <rPr>
        <sz val="10"/>
        <color theme="1"/>
        <rFont val="Arial"/>
        <scheme val="minor"/>
      </rPr>
      <t xml:space="preserve"> of a video rather than going through the entire videos, which can at times be quite lengthy</t>
    </r>
  </si>
  <si>
    <r>
      <t xml:space="preserve">It </t>
    </r>
    <r>
      <rPr>
        <sz val="10"/>
        <color rgb="FF0D5BDC"/>
        <rFont val="Arial"/>
        <family val="2"/>
        <scheme val="minor"/>
      </rPr>
      <t>shows the different level's of needs</t>
    </r>
    <r>
      <rPr>
        <sz val="10"/>
        <color theme="1"/>
        <rFont val="Arial"/>
        <scheme val="minor"/>
      </rPr>
      <t xml:space="preserve"> that in the end turns the entire quality of life</t>
    </r>
  </si>
  <si>
    <r>
      <t>i felt like it was</t>
    </r>
    <r>
      <rPr>
        <sz val="10"/>
        <color rgb="FF0D5BDC"/>
        <rFont val="Arial"/>
        <family val="2"/>
        <scheme val="minor"/>
      </rPr>
      <t xml:space="preserve"> more targeted to the specific areas</t>
    </r>
  </si>
  <si>
    <r>
      <t xml:space="preserve">It helps to be </t>
    </r>
    <r>
      <rPr>
        <sz val="10"/>
        <color rgb="FF0D5BDC"/>
        <rFont val="Arial"/>
        <family val="2"/>
        <scheme val="minor"/>
      </rPr>
      <t>aware of the key points in a concept</t>
    </r>
  </si>
  <si>
    <t>Design</t>
  </si>
  <si>
    <t>patients</t>
  </si>
  <si>
    <t>Positive points related to the :</t>
  </si>
  <si>
    <r>
      <t>in some cases, one issue is mentioned much more than the other. as a result, the</t>
    </r>
    <r>
      <rPr>
        <sz val="10"/>
        <color rgb="FFFF0000"/>
        <rFont val="Arial"/>
        <family val="2"/>
        <scheme val="minor"/>
      </rPr>
      <t xml:space="preserve"> video is mostly focused on one of the two issues and not necessarily the link between them</t>
    </r>
  </si>
  <si>
    <r>
      <t xml:space="preserve">Even though it is amazing for patients to be able to listen to others' experiences and relate to them, I think </t>
    </r>
    <r>
      <rPr>
        <sz val="10"/>
        <color rgb="FFFF0000"/>
        <rFont val="Arial"/>
        <family val="2"/>
        <scheme val="minor"/>
      </rPr>
      <t>some of the videos might have decrease the mood of patients, when they were talking about difficulties of living with the illnesses.</t>
    </r>
  </si>
  <si>
    <r>
      <t>It</t>
    </r>
    <r>
      <rPr>
        <sz val="10"/>
        <color rgb="FFFF0000"/>
        <rFont val="Arial"/>
        <family val="2"/>
        <scheme val="minor"/>
      </rPr>
      <t xml:space="preserve"> does not always highlight all the points</t>
    </r>
    <r>
      <rPr>
        <sz val="10"/>
        <color theme="1"/>
        <rFont val="Arial"/>
        <scheme val="minor"/>
      </rPr>
      <t xml:space="preserve"> made in the video segment.</t>
    </r>
  </si>
  <si>
    <r>
      <t>I don't see any negatives, however it</t>
    </r>
    <r>
      <rPr>
        <sz val="10"/>
        <color rgb="FFFF0000"/>
        <rFont val="Arial"/>
        <family val="2"/>
        <scheme val="minor"/>
      </rPr>
      <t xml:space="preserve"> doesn't show which concepts/topics are more important than others.</t>
    </r>
    <r>
      <rPr>
        <sz val="10"/>
        <color theme="1"/>
        <rFont val="Arial"/>
        <scheme val="minor"/>
      </rPr>
      <t xml:space="preserve"> </t>
    </r>
  </si>
  <si>
    <r>
      <t xml:space="preserve">in some cases, </t>
    </r>
    <r>
      <rPr>
        <sz val="10"/>
        <color rgb="FFFF0000"/>
        <rFont val="Arial"/>
        <family val="2"/>
        <scheme val="minor"/>
      </rPr>
      <t>the keyword was only mentioned once and therefore the link was not absolute</t>
    </r>
  </si>
  <si>
    <r>
      <t xml:space="preserve">In some of the videos it seems that they </t>
    </r>
    <r>
      <rPr>
        <sz val="10"/>
        <color rgb="FFFF0000"/>
        <rFont val="Arial"/>
        <family val="2"/>
        <scheme val="minor"/>
      </rPr>
      <t>only mention the point but do not delve into it</t>
    </r>
  </si>
  <si>
    <r>
      <t xml:space="preserve">The </t>
    </r>
    <r>
      <rPr>
        <sz val="10"/>
        <color rgb="FFFF0000"/>
        <rFont val="Arial"/>
        <family val="2"/>
        <scheme val="minor"/>
      </rPr>
      <t>videos were generally sad and patients might feel emotional watching them, which might negatively impact their quality of life.</t>
    </r>
    <r>
      <rPr>
        <sz val="10"/>
        <color theme="1"/>
        <rFont val="Arial"/>
        <scheme val="minor"/>
      </rPr>
      <t xml:space="preserve"> </t>
    </r>
  </si>
  <si>
    <r>
      <rPr>
        <sz val="10"/>
        <color rgb="FFFF0000"/>
        <rFont val="Arial"/>
        <family val="2"/>
        <scheme val="minor"/>
      </rPr>
      <t>The link</t>
    </r>
    <r>
      <rPr>
        <sz val="10"/>
        <color theme="1"/>
        <rFont val="Arial"/>
        <scheme val="minor"/>
      </rPr>
      <t xml:space="preserve"> between the main points that are being highlighting</t>
    </r>
    <r>
      <rPr>
        <sz val="10"/>
        <color rgb="FFFF0000"/>
        <rFont val="Arial"/>
        <family val="2"/>
        <scheme val="minor"/>
      </rPr>
      <t xml:space="preserve"> is less obvious</t>
    </r>
  </si>
  <si>
    <r>
      <t>again,</t>
    </r>
    <r>
      <rPr>
        <sz val="10"/>
        <color rgb="FFFF0000"/>
        <rFont val="Arial"/>
        <family val="2"/>
        <scheme val="minor"/>
      </rPr>
      <t xml:space="preserve"> does not take into advantage the general context</t>
    </r>
  </si>
  <si>
    <r>
      <t xml:space="preserve">It </t>
    </r>
    <r>
      <rPr>
        <b/>
        <sz val="10"/>
        <color rgb="FF0D5BDC"/>
        <rFont val="Arial"/>
        <family val="2"/>
        <scheme val="minor"/>
      </rPr>
      <t>combines 2 points that are very important</t>
    </r>
    <r>
      <rPr>
        <sz val="10"/>
        <color rgb="FF0D5BDC"/>
        <rFont val="Arial"/>
        <family val="2"/>
        <scheme val="minor"/>
      </rPr>
      <t xml:space="preserve"> in the general concept, and relates them</t>
    </r>
  </si>
  <si>
    <r>
      <rPr>
        <sz val="10"/>
        <rFont val="Arial"/>
        <family val="2"/>
        <scheme val="minor"/>
      </rPr>
      <t xml:space="preserve">Most of the video </t>
    </r>
    <r>
      <rPr>
        <b/>
        <sz val="10"/>
        <color rgb="FF0D5BDC"/>
        <rFont val="Arial"/>
        <family val="2"/>
        <scheme val="minor"/>
      </rPr>
      <t>segments provided some insight into the quality of life areas</t>
    </r>
    <r>
      <rPr>
        <sz val="10"/>
        <rFont val="Arial"/>
        <family val="2"/>
        <scheme val="minor"/>
      </rPr>
      <t xml:space="preserve"> that usually are very important to patients</t>
    </r>
    <r>
      <rPr>
        <sz val="10"/>
        <color rgb="FF0D5BDC"/>
        <rFont val="Arial"/>
        <family val="2"/>
        <scheme val="minor"/>
      </rPr>
      <t xml:space="preserve">. It is great that the videos can be segmented to automatically select the topics of interests. </t>
    </r>
  </si>
  <si>
    <r>
      <t>It shows how</t>
    </r>
    <r>
      <rPr>
        <sz val="10"/>
        <color rgb="FF0D5BDC"/>
        <rFont val="Arial"/>
        <family val="2"/>
        <scheme val="minor"/>
      </rPr>
      <t xml:space="preserve"> </t>
    </r>
    <r>
      <rPr>
        <b/>
        <sz val="10"/>
        <color rgb="FF0D5BDC"/>
        <rFont val="Arial"/>
        <family val="2"/>
        <scheme val="minor"/>
      </rPr>
      <t>different areas of quality of life needs often interact</t>
    </r>
    <r>
      <rPr>
        <sz val="10"/>
        <color theme="1"/>
        <rFont val="Arial"/>
        <scheme val="minor"/>
      </rPr>
      <t xml:space="preserve"> with each other. </t>
    </r>
  </si>
  <si>
    <t>the key concepts is more understandable when it linked to variety of similar concepts.</t>
  </si>
  <si>
    <t xml:space="preserve">Correlative: </t>
  </si>
  <si>
    <t xml:space="preserve">Clear link between domain concepts make them understandable. </t>
  </si>
  <si>
    <t>Combinational:</t>
  </si>
  <si>
    <t>Helps to focus on one concepts and show it level in the patients' quality of life taxonomy</t>
  </si>
  <si>
    <t>Super Ordinate:</t>
  </si>
  <si>
    <t>Helps to focus on specific areas and be aware of it.</t>
  </si>
  <si>
    <t>Automatic segmentation is great to avoid watching long videos and the highlight of the theme helps in understanding the relationship.</t>
  </si>
  <si>
    <t xml:space="preserve">Can get clear view of the types of needs by listening to other patients' experience and how these needs linked to each other. </t>
  </si>
  <si>
    <t xml:space="preserve">some concepts mentioned more than the other concepts which makes them the prime focus more than showing the link between the different concepts. Some other concepts mentioned in the video segments but were not highlighted in the characterisation. </t>
  </si>
  <si>
    <t>Patients might get emotional by listening to other difficulties facing the illness</t>
  </si>
  <si>
    <t xml:space="preserve">The concepts mentioned but not with enogh elaboration, the link between the similar concepts was not obvious in the segment. </t>
  </si>
  <si>
    <t>Needs for segments that focus on the subconcept more than the genric concept</t>
  </si>
  <si>
    <t>More segment about the generic concept need to be included.</t>
  </si>
  <si>
    <t>Select the segment when the concept is mentioned and not necessarly elaborated enogh.</t>
  </si>
  <si>
    <t>Median- CO</t>
  </si>
  <si>
    <t>Median- CR</t>
  </si>
  <si>
    <t>Median- D</t>
  </si>
  <si>
    <t>Median- S</t>
  </si>
  <si>
    <t xml:space="preserve">EFFORT </t>
  </si>
  <si>
    <t>MENTAL DEMAND</t>
  </si>
  <si>
    <t>FRUSTRATION</t>
  </si>
  <si>
    <t>PERFORMANCE</t>
  </si>
  <si>
    <t>29 videos out of 60 has Google characterised Segments</t>
  </si>
  <si>
    <t>Mental</t>
  </si>
  <si>
    <t>Effort</t>
  </si>
  <si>
    <t>Frustration</t>
  </si>
  <si>
    <t>Performance</t>
  </si>
  <si>
    <t>Cognitive demand</t>
  </si>
  <si>
    <t>4(3.67, 1.97)</t>
  </si>
  <si>
    <t>2.50(3.67,3.27)</t>
  </si>
  <si>
    <t xml:space="preserve">5(4.33,1.15) </t>
  </si>
  <si>
    <t>5(4,1.73)</t>
  </si>
  <si>
    <t>2.50(2.33,1.21)</t>
  </si>
  <si>
    <t>3(4.17,3.31)</t>
  </si>
  <si>
    <t>2(3,1.17)</t>
  </si>
  <si>
    <t>3.50(4.83, 4.45)</t>
  </si>
  <si>
    <t>2.50(3,2.10)</t>
  </si>
  <si>
    <t>1(1,0)</t>
  </si>
  <si>
    <t>1(2.33,2.31)</t>
  </si>
  <si>
    <t>15(13.83, 3.06)</t>
  </si>
  <si>
    <t>15(14,2.59)</t>
  </si>
  <si>
    <t>15(13.33,2.89)</t>
  </si>
  <si>
    <t>All-Mental</t>
  </si>
  <si>
    <t>All-Effort</t>
  </si>
  <si>
    <t>All-Frustration</t>
  </si>
  <si>
    <t>All-Performance</t>
  </si>
  <si>
    <t>Maedian</t>
  </si>
  <si>
    <t>4.50(3.92,0.89)</t>
  </si>
  <si>
    <t>2.75(3.46,1.01)</t>
  </si>
  <si>
    <t>1.75(2.79,1.82)</t>
  </si>
  <si>
    <t>15(13.75,0.20)</t>
  </si>
  <si>
    <t>Narrative Quality Question</t>
  </si>
  <si>
    <t>4(4,1)</t>
  </si>
  <si>
    <t>4(3.7,1)</t>
  </si>
  <si>
    <t>4(4,1.2)</t>
  </si>
  <si>
    <t>4(3.8,0.9)</t>
  </si>
  <si>
    <t>5(4.3,1.1)</t>
  </si>
  <si>
    <t>4(4.3,0.9)</t>
  </si>
  <si>
    <t>4(4.1,0.9)</t>
  </si>
  <si>
    <t>5(4.4,0.8)</t>
  </si>
  <si>
    <t>4(4.2,0.9)</t>
  </si>
  <si>
    <t>5(4.6,0.6)</t>
  </si>
  <si>
    <t>4(3.9,1.1)</t>
  </si>
  <si>
    <t>4(3.4,0.7)</t>
  </si>
  <si>
    <t>5(4.4,0.7)</t>
  </si>
  <si>
    <t>4(3.7,0.7)</t>
  </si>
  <si>
    <t>5(4.8,0.4)</t>
  </si>
  <si>
    <t>4(3.6,0.7)</t>
  </si>
  <si>
    <t>4(4.3,0.5)</t>
  </si>
  <si>
    <t>4(4.4,0.5)</t>
  </si>
  <si>
    <t>4(3.9,0.6)</t>
  </si>
  <si>
    <t>5(4.7,0.5)</t>
  </si>
  <si>
    <t>4(4.7,0.93)</t>
  </si>
  <si>
    <t>4(4.8,0.95)</t>
  </si>
  <si>
    <t>4(4,0.91)</t>
  </si>
  <si>
    <t>5(4.25,0.97)</t>
  </si>
  <si>
    <t>4(3.96,0.84)</t>
  </si>
  <si>
    <t>5(4.54,0.77)</t>
  </si>
  <si>
    <t>Overall Quality</t>
  </si>
  <si>
    <t>overall median</t>
  </si>
  <si>
    <t>overall AVG</t>
  </si>
  <si>
    <t>overall STDV</t>
  </si>
  <si>
    <t>Narrative Perceived usefulness per category</t>
  </si>
  <si>
    <t>count how many of each value per narrative per PU category</t>
  </si>
  <si>
    <t>PU1</t>
  </si>
  <si>
    <t>PU2</t>
  </si>
  <si>
    <t>PU3</t>
  </si>
  <si>
    <t>PU4</t>
  </si>
  <si>
    <t>AVG for overall quality</t>
  </si>
  <si>
    <t>AVG for Narrative Usefullness</t>
  </si>
  <si>
    <t>Overall Usefullness</t>
  </si>
  <si>
    <t>Usefulness</t>
  </si>
  <si>
    <t>4(4.07,0.93)</t>
  </si>
  <si>
    <t>Overall Qaulity</t>
  </si>
  <si>
    <t>4(3.9, 1)</t>
  </si>
  <si>
    <t>4.4(4.3, 0.9)</t>
  </si>
  <si>
    <t>4.2(3.9, 0.8)</t>
  </si>
  <si>
    <t>4(4,0.6)</t>
  </si>
  <si>
    <t>All-Q1</t>
  </si>
  <si>
    <t>All-Q2</t>
  </si>
  <si>
    <t>All-Q3</t>
  </si>
  <si>
    <t>All-Q4</t>
  </si>
  <si>
    <t>All-Q5</t>
  </si>
  <si>
    <t>overall quality (Q1-Q5)</t>
  </si>
  <si>
    <r>
      <t xml:space="preserve">Same as previous table and it is the one in the </t>
    </r>
    <r>
      <rPr>
        <b/>
        <sz val="10"/>
        <color theme="4" tint="-0.249977111117893"/>
        <rFont val="Arial"/>
        <family val="2"/>
        <scheme val="minor"/>
      </rPr>
      <t>thesis</t>
    </r>
    <r>
      <rPr>
        <sz val="10"/>
        <color rgb="FF000000"/>
        <rFont val="Arial"/>
        <family val="2"/>
        <scheme val="minor"/>
      </rPr>
      <t xml:space="preserve"> , median (AVG,STDV)  in one cell</t>
    </r>
  </si>
  <si>
    <t>Overall-AVG</t>
  </si>
  <si>
    <t>Overall-Median</t>
  </si>
  <si>
    <t>Overall-STDV</t>
  </si>
  <si>
    <t>6.25 (6.13, 0.44)</t>
  </si>
  <si>
    <t>5.75 (5.92, 0.65)</t>
  </si>
  <si>
    <t>6.50 (6.08, 0.72)</t>
  </si>
  <si>
    <t>6.50 (6.17, 0.58)</t>
  </si>
  <si>
    <t>Health professional</t>
  </si>
  <si>
    <t>Research staff</t>
  </si>
  <si>
    <t>Nurse</t>
  </si>
  <si>
    <t>PhD researcher</t>
  </si>
  <si>
    <t>Experts' profession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</si>
</sst>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yyyy\ h:mm:ss"/>
    <numFmt numFmtId="165" formatCode="0.0"/>
  </numFmts>
  <fonts count="19" x14ac:knownFonts="1">
    <font>
      <sz val="10"/>
      <color rgb="FF000000"/>
      <name val="Arial"/>
      <scheme val="minor"/>
    </font>
    <font>
      <sz val="10"/>
      <color theme="1"/>
      <name val="Arial"/>
      <family val="2"/>
    </font>
    <font>
      <sz val="10"/>
      <color theme="1"/>
      <name val="Arial"/>
      <scheme val="minor"/>
    </font>
    <font>
      <sz val="10"/>
      <color rgb="FF0000FF"/>
      <name val="Arial"/>
    </font>
    <font>
      <b/>
      <sz val="10"/>
      <color theme="1"/>
      <name val="Arial"/>
    </font>
    <font>
      <sz val="10"/>
      <color theme="1"/>
      <name val="Arial"/>
    </font>
    <font>
      <u/>
      <sz val="10"/>
      <color rgb="FF1155CC"/>
      <name val="Arial"/>
    </font>
    <font>
      <sz val="10"/>
      <color rgb="FF000000"/>
      <name val="Arial"/>
      <family val="2"/>
      <scheme val="minor"/>
    </font>
    <font>
      <b/>
      <sz val="11"/>
      <color rgb="FF000000"/>
      <name val="Arial"/>
      <family val="2"/>
      <scheme val="minor"/>
    </font>
    <font>
      <sz val="10"/>
      <name val="Arial"/>
      <family val="2"/>
      <scheme val="minor"/>
    </font>
    <font>
      <b/>
      <sz val="10"/>
      <color rgb="FF000000"/>
      <name val="Arial"/>
      <family val="2"/>
      <scheme val="minor"/>
    </font>
    <font>
      <sz val="10"/>
      <color theme="1"/>
      <name val="Arial"/>
      <family val="2"/>
      <scheme val="minor"/>
    </font>
    <font>
      <b/>
      <sz val="11"/>
      <color theme="1"/>
      <name val="Arial"/>
      <family val="2"/>
      <scheme val="minor"/>
    </font>
    <font>
      <sz val="10"/>
      <color rgb="FFFF0000"/>
      <name val="Arial"/>
      <family val="2"/>
      <scheme val="minor"/>
    </font>
    <font>
      <u/>
      <sz val="10"/>
      <color theme="10"/>
      <name val="Arial"/>
      <scheme val="minor"/>
    </font>
    <font>
      <b/>
      <sz val="10"/>
      <color rgb="FF0D5BDC"/>
      <name val="Arial"/>
      <family val="2"/>
      <scheme val="minor"/>
    </font>
    <font>
      <sz val="10"/>
      <color rgb="FF0D5BDC"/>
      <name val="Arial"/>
      <family val="2"/>
      <scheme val="minor"/>
    </font>
    <font>
      <b/>
      <sz val="10"/>
      <color theme="1"/>
      <name val="Arial"/>
      <family val="2"/>
      <scheme val="minor"/>
    </font>
    <font>
      <b/>
      <sz val="10"/>
      <color theme="4" tint="-0.249977111117893"/>
      <name val="Arial"/>
      <family val="2"/>
      <scheme val="minor"/>
    </font>
  </fonts>
  <fills count="10">
    <fill>
      <patternFill patternType="none"/>
    </fill>
    <fill>
      <patternFill patternType="gray125"/>
    </fill>
    <fill>
      <patternFill patternType="solid">
        <fgColor theme="0" tint="-0.14999847407452621"/>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9" tint="0.59999389629810485"/>
        <bgColor indexed="64"/>
      </patternFill>
    </fill>
    <fill>
      <patternFill patternType="solid">
        <fgColor rgb="FFFFFF00"/>
        <bgColor indexed="64"/>
      </patternFill>
    </fill>
    <fill>
      <patternFill patternType="solid">
        <fgColor rgb="FFD1F1DA"/>
        <bgColor indexed="64"/>
      </patternFill>
    </fill>
    <fill>
      <patternFill patternType="solid">
        <fgColor theme="9" tint="0.39997558519241921"/>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bottom style="thin">
        <color indexed="64"/>
      </bottom>
      <diagonal/>
    </border>
  </borders>
  <cellStyleXfs count="2">
    <xf numFmtId="0" fontId="0" fillId="0" borderId="0"/>
    <xf numFmtId="0" fontId="14" fillId="0" borderId="0" applyNumberFormat="0" applyFill="0" applyBorder="0" applyAlignment="0" applyProtection="0"/>
  </cellStyleXfs>
  <cellXfs count="99">
    <xf numFmtId="0" fontId="0" fillId="0" borderId="0" xfId="0"/>
    <xf numFmtId="0" fontId="2" fillId="0" borderId="0" xfId="0" applyFont="1"/>
    <xf numFmtId="0" fontId="3" fillId="0" borderId="0" xfId="0" applyFont="1"/>
    <xf numFmtId="164" fontId="2" fillId="0" borderId="0" xfId="0" applyNumberFormat="1" applyFont="1"/>
    <xf numFmtId="0" fontId="6" fillId="0" borderId="0" xfId="0" applyFont="1"/>
    <xf numFmtId="0" fontId="0" fillId="0" borderId="0" xfId="0" applyAlignment="1">
      <alignment horizontal="left" vertical="top" wrapText="1"/>
    </xf>
    <xf numFmtId="0" fontId="2" fillId="0" borderId="0" xfId="0" applyFont="1" applyAlignment="1">
      <alignment horizontal="left" vertical="top" wrapText="1"/>
    </xf>
    <xf numFmtId="0" fontId="7" fillId="0" borderId="0" xfId="0" applyFont="1"/>
    <xf numFmtId="0" fontId="0" fillId="0" borderId="0" xfId="0" applyAlignment="1">
      <alignment horizontal="left" vertical="top"/>
    </xf>
    <xf numFmtId="0" fontId="7" fillId="0" borderId="0" xfId="0" applyFont="1" applyAlignment="1">
      <alignment horizontal="left" vertical="top"/>
    </xf>
    <xf numFmtId="0" fontId="2" fillId="0" borderId="0" xfId="0" applyFont="1" applyAlignment="1">
      <alignment horizontal="left" vertical="top"/>
    </xf>
    <xf numFmtId="165" fontId="0" fillId="0" borderId="0" xfId="0" applyNumberFormat="1" applyAlignment="1">
      <alignment horizontal="left" vertical="top"/>
    </xf>
    <xf numFmtId="0" fontId="7" fillId="0" borderId="0" xfId="0" applyFont="1" applyAlignment="1">
      <alignment horizontal="left" vertical="top" wrapText="1"/>
    </xf>
    <xf numFmtId="0" fontId="0" fillId="0" borderId="0" xfId="0" applyAlignment="1">
      <alignment vertical="top" wrapText="1"/>
    </xf>
    <xf numFmtId="0" fontId="0" fillId="0" borderId="1" xfId="0" applyBorder="1"/>
    <xf numFmtId="0" fontId="8" fillId="0" borderId="1" xfId="0" applyFont="1" applyBorder="1"/>
    <xf numFmtId="0" fontId="7" fillId="0" borderId="1" xfId="0" applyFont="1" applyBorder="1"/>
    <xf numFmtId="165" fontId="0" fillId="0" borderId="1" xfId="0" applyNumberFormat="1" applyBorder="1"/>
    <xf numFmtId="165" fontId="0" fillId="4" borderId="1" xfId="0" applyNumberFormat="1" applyFill="1" applyBorder="1"/>
    <xf numFmtId="0" fontId="11" fillId="0" borderId="0" xfId="0" applyFont="1" applyAlignment="1">
      <alignment vertical="top" wrapText="1"/>
    </xf>
    <xf numFmtId="2" fontId="0" fillId="0" borderId="0" xfId="0" applyNumberFormat="1"/>
    <xf numFmtId="0" fontId="7" fillId="5" borderId="0" xfId="0" applyFont="1" applyFill="1"/>
    <xf numFmtId="0" fontId="14" fillId="5" borderId="0" xfId="1" applyFill="1" applyAlignment="1">
      <alignment vertical="center" wrapText="1"/>
    </xf>
    <xf numFmtId="0" fontId="0" fillId="5" borderId="0" xfId="0" applyFill="1"/>
    <xf numFmtId="0" fontId="0" fillId="6" borderId="0" xfId="0" applyFill="1"/>
    <xf numFmtId="0" fontId="7" fillId="6" borderId="0" xfId="0" applyFont="1" applyFill="1"/>
    <xf numFmtId="0" fontId="14" fillId="6" borderId="0" xfId="1" applyFill="1" applyAlignment="1">
      <alignment vertical="center" wrapText="1"/>
    </xf>
    <xf numFmtId="0" fontId="0" fillId="7" borderId="0" xfId="0" applyFill="1"/>
    <xf numFmtId="0" fontId="7" fillId="7" borderId="0" xfId="0" applyFont="1" applyFill="1"/>
    <xf numFmtId="0" fontId="14" fillId="7" borderId="0" xfId="1" applyFill="1" applyAlignment="1">
      <alignment vertical="center" wrapText="1"/>
    </xf>
    <xf numFmtId="0" fontId="11" fillId="6" borderId="0" xfId="1" applyFont="1" applyFill="1"/>
    <xf numFmtId="0" fontId="14" fillId="6" borderId="0" xfId="1" applyFill="1"/>
    <xf numFmtId="0" fontId="0" fillId="8" borderId="0" xfId="0" applyFill="1"/>
    <xf numFmtId="0" fontId="0" fillId="9" borderId="0" xfId="0" applyFill="1"/>
    <xf numFmtId="0" fontId="3" fillId="0" borderId="0" xfId="0" applyFont="1" applyAlignment="1">
      <alignment vertical="top" wrapText="1"/>
    </xf>
    <xf numFmtId="0" fontId="1" fillId="0" borderId="0" xfId="0" applyFont="1" applyAlignment="1">
      <alignment vertical="top" wrapText="1"/>
    </xf>
    <xf numFmtId="0" fontId="3" fillId="4" borderId="0" xfId="0" applyFont="1" applyFill="1"/>
    <xf numFmtId="0" fontId="0" fillId="4" borderId="0" xfId="0" applyFill="1"/>
    <xf numFmtId="0" fontId="0" fillId="4" borderId="0" xfId="0" applyFill="1" applyAlignment="1">
      <alignment horizontal="left" vertical="top" wrapText="1"/>
    </xf>
    <xf numFmtId="0" fontId="2" fillId="4" borderId="0" xfId="0" applyFont="1" applyFill="1"/>
    <xf numFmtId="0" fontId="2" fillId="4" borderId="0" xfId="0" applyFont="1" applyFill="1" applyAlignment="1">
      <alignment horizontal="left" vertical="top"/>
    </xf>
    <xf numFmtId="0" fontId="12" fillId="4" borderId="1" xfId="0" applyFont="1" applyFill="1" applyBorder="1" applyAlignment="1">
      <alignment horizontal="center"/>
    </xf>
    <xf numFmtId="0" fontId="0" fillId="4" borderId="1" xfId="0" applyFill="1" applyBorder="1" applyAlignment="1">
      <alignment vertical="top"/>
    </xf>
    <xf numFmtId="2" fontId="0" fillId="4" borderId="1" xfId="0" applyNumberFormat="1" applyFill="1" applyBorder="1"/>
    <xf numFmtId="0" fontId="0" fillId="4" borderId="1" xfId="0" applyFill="1" applyBorder="1"/>
    <xf numFmtId="0" fontId="0" fillId="0" borderId="0" xfId="0" applyAlignment="1">
      <alignment wrapText="1"/>
    </xf>
    <xf numFmtId="0" fontId="10" fillId="4" borderId="1" xfId="0" applyFont="1" applyFill="1" applyBorder="1" applyAlignment="1">
      <alignment vertical="top"/>
    </xf>
    <xf numFmtId="2" fontId="7" fillId="4" borderId="1" xfId="0" applyNumberFormat="1" applyFont="1" applyFill="1" applyBorder="1"/>
    <xf numFmtId="0" fontId="7" fillId="0" borderId="0" xfId="0" applyFont="1" applyAlignment="1">
      <alignment vertical="top" wrapText="1"/>
    </xf>
    <xf numFmtId="0" fontId="12" fillId="4" borderId="1" xfId="0" applyFont="1" applyFill="1" applyBorder="1" applyAlignment="1">
      <alignment horizontal="left"/>
    </xf>
    <xf numFmtId="0" fontId="11" fillId="0" borderId="0" xfId="0" applyFont="1"/>
    <xf numFmtId="0" fontId="7" fillId="9" borderId="0" xfId="0" applyFont="1" applyFill="1"/>
    <xf numFmtId="164" fontId="17" fillId="0" borderId="0" xfId="0" applyNumberFormat="1" applyFont="1"/>
    <xf numFmtId="164" fontId="2" fillId="7" borderId="0" xfId="0" applyNumberFormat="1" applyFont="1" applyFill="1"/>
    <xf numFmtId="2" fontId="0" fillId="7" borderId="0" xfId="0" applyNumberFormat="1" applyFill="1"/>
    <xf numFmtId="0" fontId="7" fillId="4" borderId="1" xfId="0" applyFont="1" applyFill="1" applyBorder="1"/>
    <xf numFmtId="0" fontId="10" fillId="0" borderId="0" xfId="0" applyFont="1"/>
    <xf numFmtId="0" fontId="10" fillId="0" borderId="0" xfId="0" applyFont="1" applyAlignment="1">
      <alignment horizontal="left" vertical="top"/>
    </xf>
    <xf numFmtId="165" fontId="10" fillId="0" borderId="0" xfId="0" applyNumberFormat="1" applyFont="1" applyAlignment="1">
      <alignment horizontal="left" vertical="top"/>
    </xf>
    <xf numFmtId="0" fontId="10" fillId="0" borderId="1" xfId="0" applyFont="1" applyBorder="1"/>
    <xf numFmtId="165" fontId="10" fillId="0" borderId="0" xfId="0" applyNumberFormat="1" applyFont="1"/>
    <xf numFmtId="0" fontId="7" fillId="0" borderId="2" xfId="0" applyFont="1" applyBorder="1"/>
    <xf numFmtId="165" fontId="0" fillId="0" borderId="2" xfId="0" applyNumberFormat="1" applyBorder="1"/>
    <xf numFmtId="2" fontId="10" fillId="0" borderId="0" xfId="0" applyNumberFormat="1" applyFont="1"/>
    <xf numFmtId="164" fontId="11" fillId="0" borderId="0" xfId="0" applyNumberFormat="1" applyFont="1"/>
    <xf numFmtId="0" fontId="10" fillId="4" borderId="6" xfId="0" applyFont="1" applyFill="1" applyBorder="1"/>
    <xf numFmtId="0" fontId="10" fillId="4" borderId="6" xfId="0" applyFont="1" applyFill="1" applyBorder="1" applyAlignment="1">
      <alignment vertical="top"/>
    </xf>
    <xf numFmtId="0" fontId="0" fillId="4" borderId="0" xfId="0" applyFill="1" applyAlignment="1">
      <alignment wrapText="1"/>
    </xf>
    <xf numFmtId="0" fontId="0" fillId="4" borderId="1" xfId="0" applyFill="1" applyBorder="1" applyAlignment="1">
      <alignment wrapText="1"/>
    </xf>
    <xf numFmtId="0" fontId="0" fillId="4" borderId="1" xfId="0" applyFill="1" applyBorder="1" applyAlignment="1">
      <alignment horizontal="center" vertical="top" wrapText="1"/>
    </xf>
    <xf numFmtId="0" fontId="0" fillId="0" borderId="1" xfId="0" applyBorder="1" applyAlignment="1">
      <alignment wrapText="1"/>
    </xf>
    <xf numFmtId="0" fontId="0" fillId="0" borderId="1" xfId="0" applyBorder="1" applyAlignment="1">
      <alignment horizontal="center" vertical="top" wrapText="1"/>
    </xf>
    <xf numFmtId="0" fontId="0" fillId="0" borderId="0" xfId="0" applyAlignment="1">
      <alignment horizontal="center"/>
    </xf>
    <xf numFmtId="0" fontId="0" fillId="0" borderId="5" xfId="0" applyBorder="1" applyAlignment="1">
      <alignment wrapText="1"/>
    </xf>
    <xf numFmtId="0" fontId="0" fillId="0" borderId="5" xfId="0" applyBorder="1" applyAlignment="1">
      <alignment horizontal="center" vertical="top" wrapText="1"/>
    </xf>
    <xf numFmtId="0" fontId="0" fillId="0" borderId="0" xfId="0" applyAlignment="1">
      <alignment horizontal="center" vertical="top" wrapText="1"/>
    </xf>
    <xf numFmtId="2" fontId="0" fillId="0" borderId="0" xfId="0" applyNumberFormat="1" applyAlignment="1">
      <alignment horizontal="left" vertical="top" wrapText="1"/>
    </xf>
    <xf numFmtId="0" fontId="0" fillId="0" borderId="6" xfId="0" applyBorder="1" applyAlignment="1">
      <alignment horizontal="center" vertical="top" wrapText="1"/>
    </xf>
    <xf numFmtId="0" fontId="0" fillId="4" borderId="6" xfId="0" applyFill="1" applyBorder="1" applyAlignment="1">
      <alignment horizontal="center" vertical="top" wrapText="1"/>
    </xf>
    <xf numFmtId="165" fontId="7" fillId="0" borderId="1" xfId="0" applyNumberFormat="1" applyFont="1" applyBorder="1"/>
    <xf numFmtId="165" fontId="10" fillId="4" borderId="0" xfId="0" applyNumberFormat="1" applyFont="1" applyFill="1"/>
    <xf numFmtId="0" fontId="10" fillId="0" borderId="5" xfId="0" applyFont="1" applyBorder="1"/>
    <xf numFmtId="164" fontId="2" fillId="4" borderId="0" xfId="0" applyNumberFormat="1" applyFont="1" applyFill="1"/>
    <xf numFmtId="0" fontId="10" fillId="0" borderId="0" xfId="0" applyFont="1" applyAlignment="1">
      <alignment horizontal="center"/>
    </xf>
    <xf numFmtId="2" fontId="10" fillId="0" borderId="0" xfId="0" applyNumberFormat="1" applyFont="1" applyAlignment="1">
      <alignment horizontal="center"/>
    </xf>
    <xf numFmtId="0" fontId="11" fillId="4" borderId="0" xfId="0" applyFont="1" applyFill="1"/>
    <xf numFmtId="0" fontId="16" fillId="0" borderId="0" xfId="0" applyFont="1"/>
    <xf numFmtId="0" fontId="13" fillId="0" borderId="0" xfId="0" applyFont="1"/>
    <xf numFmtId="0" fontId="7" fillId="0" borderId="7" xfId="0" applyFont="1" applyBorder="1" applyAlignment="1">
      <alignment horizontal="center"/>
    </xf>
    <xf numFmtId="0" fontId="0" fillId="0" borderId="7" xfId="0" applyBorder="1" applyAlignment="1">
      <alignment horizontal="center"/>
    </xf>
    <xf numFmtId="0" fontId="7" fillId="0" borderId="2" xfId="0" applyFont="1"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2" borderId="1" xfId="0" applyFill="1" applyBorder="1" applyAlignment="1">
      <alignment horizontal="center"/>
    </xf>
    <xf numFmtId="0" fontId="0" fillId="3" borderId="1" xfId="0" applyFill="1" applyBorder="1" applyAlignment="1">
      <alignment horizontal="center"/>
    </xf>
    <xf numFmtId="0" fontId="10" fillId="2" borderId="1" xfId="0" applyFont="1" applyFill="1" applyBorder="1" applyAlignment="1">
      <alignment horizontal="center"/>
    </xf>
    <xf numFmtId="0" fontId="0" fillId="3" borderId="2" xfId="0" applyFill="1" applyBorder="1" applyAlignment="1">
      <alignment horizontal="center"/>
    </xf>
    <xf numFmtId="0" fontId="8" fillId="0" borderId="2" xfId="0" applyFont="1" applyBorder="1" applyAlignment="1">
      <alignment horizontal="center"/>
    </xf>
    <xf numFmtId="0" fontId="8" fillId="0" borderId="3" xfId="0" applyFont="1" applyBorder="1" applyAlignment="1">
      <alignment horizontal="center"/>
    </xf>
  </cellXfs>
  <cellStyles count="2">
    <cellStyle name="Hyperlink" xfId="1" builtinId="8"/>
    <cellStyle name="Normal" xfId="0" builtinId="0"/>
  </cellStyles>
  <dxfs count="0"/>
  <tableStyles count="0" defaultTableStyle="TableStyleMedium2" defaultPivotStyle="PivotStyleLight16"/>
  <colors>
    <mruColors>
      <color rgb="FFA6A6A6"/>
      <color rgb="FFF4B183"/>
      <color rgb="FF33A8FF"/>
      <color rgb="FF0D5BDC"/>
      <color rgb="FF093C92"/>
      <color rgb="FFC00000"/>
      <color rgb="FF0070C0"/>
      <color rgb="FFFF0000"/>
      <color rgb="FFFFBC89"/>
      <color rgb="FFD1F1D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1.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2.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33.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34.xml.rels><?xml version="1.0" encoding="UTF-8" standalone="yes"?>
<Relationships xmlns="http://schemas.openxmlformats.org/package/2006/relationships"><Relationship Id="rId2" Type="http://schemas.microsoft.com/office/2011/relationships/chartColorStyle" Target="colors34.xml"/><Relationship Id="rId1" Type="http://schemas.microsoft.com/office/2011/relationships/chartStyle" Target="style34.xml"/></Relationships>
</file>

<file path=xl/charts/_rels/chart35.xml.rels><?xml version="1.0" encoding="UTF-8" standalone="yes"?>
<Relationships xmlns="http://schemas.openxmlformats.org/package/2006/relationships"><Relationship Id="rId2" Type="http://schemas.microsoft.com/office/2011/relationships/chartColorStyle" Target="colors35.xml"/><Relationship Id="rId1" Type="http://schemas.microsoft.com/office/2011/relationships/chartStyle" Target="style35.xml"/></Relationships>
</file>

<file path=xl/charts/_rels/chart36.xml.rels><?xml version="1.0" encoding="UTF-8" standalone="yes"?>
<Relationships xmlns="http://schemas.openxmlformats.org/package/2006/relationships"><Relationship Id="rId2" Type="http://schemas.microsoft.com/office/2011/relationships/chartColorStyle" Target="colors36.xml"/><Relationship Id="rId1" Type="http://schemas.microsoft.com/office/2011/relationships/chartStyle" Target="style36.xml"/></Relationships>
</file>

<file path=xl/charts/_rels/chart37.xml.rels><?xml version="1.0" encoding="UTF-8" standalone="yes"?>
<Relationships xmlns="http://schemas.openxmlformats.org/package/2006/relationships"><Relationship Id="rId2" Type="http://schemas.microsoft.com/office/2011/relationships/chartColorStyle" Target="colors37.xml"/><Relationship Id="rId1" Type="http://schemas.microsoft.com/office/2011/relationships/chartStyle" Target="style37.xml"/></Relationships>
</file>

<file path=xl/charts/_rels/chart38.xml.rels><?xml version="1.0" encoding="UTF-8" standalone="yes"?>
<Relationships xmlns="http://schemas.openxmlformats.org/package/2006/relationships"><Relationship Id="rId2" Type="http://schemas.microsoft.com/office/2011/relationships/chartColorStyle" Target="colors38.xml"/><Relationship Id="rId1" Type="http://schemas.microsoft.com/office/2011/relationships/chartStyle" Target="style38.xml"/></Relationships>
</file>

<file path=xl/charts/_rels/chart39.xml.rels><?xml version="1.0" encoding="UTF-8" standalone="yes"?>
<Relationships xmlns="http://schemas.openxmlformats.org/package/2006/relationships"><Relationship Id="rId2" Type="http://schemas.microsoft.com/office/2011/relationships/chartColorStyle" Target="colors39.xml"/><Relationship Id="rId1" Type="http://schemas.microsoft.com/office/2011/relationships/chartStyle" Target="style39.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0.xml.rels><?xml version="1.0" encoding="UTF-8" standalone="yes"?>
<Relationships xmlns="http://schemas.openxmlformats.org/package/2006/relationships"><Relationship Id="rId2" Type="http://schemas.microsoft.com/office/2011/relationships/chartColorStyle" Target="colors40.xml"/><Relationship Id="rId1" Type="http://schemas.microsoft.com/office/2011/relationships/chartStyle" Target="style40.xml"/></Relationships>
</file>

<file path=xl/charts/_rels/chart41.xml.rels><?xml version="1.0" encoding="UTF-8" standalone="yes"?>
<Relationships xmlns="http://schemas.openxmlformats.org/package/2006/relationships"><Relationship Id="rId2" Type="http://schemas.microsoft.com/office/2011/relationships/chartColorStyle" Target="colors41.xml"/><Relationship Id="rId1" Type="http://schemas.microsoft.com/office/2011/relationships/chartStyle" Target="style41.xml"/></Relationships>
</file>

<file path=xl/charts/_rels/chart42.xml.rels><?xml version="1.0" encoding="UTF-8" standalone="yes"?>
<Relationships xmlns="http://schemas.openxmlformats.org/package/2006/relationships"><Relationship Id="rId2" Type="http://schemas.microsoft.com/office/2011/relationships/chartColorStyle" Target="colors42.xml"/><Relationship Id="rId1" Type="http://schemas.microsoft.com/office/2011/relationships/chartStyle" Target="style42.xml"/></Relationships>
</file>

<file path=xl/charts/_rels/chart43.xml.rels><?xml version="1.0" encoding="UTF-8" standalone="yes"?>
<Relationships xmlns="http://schemas.openxmlformats.org/package/2006/relationships"><Relationship Id="rId2" Type="http://schemas.microsoft.com/office/2011/relationships/chartColorStyle" Target="colors43.xml"/><Relationship Id="rId1" Type="http://schemas.microsoft.com/office/2011/relationships/chartStyle" Target="style43.xml"/></Relationships>
</file>

<file path=xl/charts/_rels/chart44.xml.rels><?xml version="1.0" encoding="UTF-8" standalone="yes"?>
<Relationships xmlns="http://schemas.openxmlformats.org/package/2006/relationships"><Relationship Id="rId2" Type="http://schemas.microsoft.com/office/2011/relationships/chartColorStyle" Target="colors44.xml"/><Relationship Id="rId1" Type="http://schemas.microsoft.com/office/2011/relationships/chartStyle" Target="style44.xml"/></Relationships>
</file>

<file path=xl/charts/_rels/chart45.xml.rels><?xml version="1.0" encoding="UTF-8" standalone="yes"?>
<Relationships xmlns="http://schemas.openxmlformats.org/package/2006/relationships"><Relationship Id="rId2" Type="http://schemas.microsoft.com/office/2011/relationships/chartColorStyle" Target="colors45.xml"/><Relationship Id="rId1" Type="http://schemas.microsoft.com/office/2011/relationships/chartStyle" Target="style45.xml"/></Relationships>
</file>

<file path=xl/charts/_rels/chart46.xml.rels><?xml version="1.0" encoding="UTF-8" standalone="yes"?>
<Relationships xmlns="http://schemas.openxmlformats.org/package/2006/relationships"><Relationship Id="rId2" Type="http://schemas.microsoft.com/office/2011/relationships/chartColorStyle" Target="colors46.xml"/><Relationship Id="rId1" Type="http://schemas.microsoft.com/office/2011/relationships/chartStyle" Target="style46.xml"/></Relationships>
</file>

<file path=xl/charts/_rels/chart47.xml.rels><?xml version="1.0" encoding="UTF-8" standalone="yes"?>
<Relationships xmlns="http://schemas.openxmlformats.org/package/2006/relationships"><Relationship Id="rId2" Type="http://schemas.microsoft.com/office/2011/relationships/chartColorStyle" Target="colors47.xml"/><Relationship Id="rId1" Type="http://schemas.microsoft.com/office/2011/relationships/chartStyle" Target="style47.xml"/></Relationships>
</file>

<file path=xl/charts/_rels/chart48.xml.rels><?xml version="1.0" encoding="UTF-8" standalone="yes"?>
<Relationships xmlns="http://schemas.openxmlformats.org/package/2006/relationships"><Relationship Id="rId2" Type="http://schemas.microsoft.com/office/2011/relationships/chartColorStyle" Target="colors48.xml"/><Relationship Id="rId1" Type="http://schemas.microsoft.com/office/2011/relationships/chartStyle" Target="style48.xml"/></Relationships>
</file>

<file path=xl/charts/_rels/chart49.xml.rels><?xml version="1.0" encoding="UTF-8" standalone="yes"?>
<Relationships xmlns="http://schemas.openxmlformats.org/package/2006/relationships"><Relationship Id="rId2" Type="http://schemas.microsoft.com/office/2011/relationships/chartColorStyle" Target="colors49.xml"/><Relationship Id="rId1" Type="http://schemas.microsoft.com/office/2011/relationships/chartStyle" Target="style49.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0.xml.rels><?xml version="1.0" encoding="UTF-8" standalone="yes"?>
<Relationships xmlns="http://schemas.openxmlformats.org/package/2006/relationships"><Relationship Id="rId2" Type="http://schemas.microsoft.com/office/2011/relationships/chartColorStyle" Target="colors50.xml"/><Relationship Id="rId1" Type="http://schemas.microsoft.com/office/2011/relationships/chartStyle" Target="style50.xml"/></Relationships>
</file>

<file path=xl/charts/_rels/chart51.xml.rels><?xml version="1.0" encoding="UTF-8" standalone="yes"?>
<Relationships xmlns="http://schemas.openxmlformats.org/package/2006/relationships"><Relationship Id="rId2" Type="http://schemas.microsoft.com/office/2011/relationships/chartColorStyle" Target="colors51.xml"/><Relationship Id="rId1" Type="http://schemas.microsoft.com/office/2011/relationships/chartStyle" Target="style51.xml"/></Relationships>
</file>

<file path=xl/charts/_rels/chart52.xml.rels><?xml version="1.0" encoding="UTF-8" standalone="yes"?>
<Relationships xmlns="http://schemas.openxmlformats.org/package/2006/relationships"><Relationship Id="rId2" Type="http://schemas.microsoft.com/office/2011/relationships/chartColorStyle" Target="colors52.xml"/><Relationship Id="rId1" Type="http://schemas.microsoft.com/office/2011/relationships/chartStyle" Target="style52.xml"/></Relationships>
</file>

<file path=xl/charts/_rels/chart53.xml.rels><?xml version="1.0" encoding="UTF-8" standalone="yes"?>
<Relationships xmlns="http://schemas.openxmlformats.org/package/2006/relationships"><Relationship Id="rId2" Type="http://schemas.microsoft.com/office/2011/relationships/chartColorStyle" Target="colors53.xml"/><Relationship Id="rId1" Type="http://schemas.microsoft.com/office/2011/relationships/chartStyle" Target="style53.xml"/></Relationships>
</file>

<file path=xl/charts/_rels/chart54.xml.rels><?xml version="1.0" encoding="UTF-8" standalone="yes"?>
<Relationships xmlns="http://schemas.openxmlformats.org/package/2006/relationships"><Relationship Id="rId2" Type="http://schemas.microsoft.com/office/2011/relationships/chartColorStyle" Target="colors54.xml"/><Relationship Id="rId1" Type="http://schemas.microsoft.com/office/2011/relationships/chartStyle" Target="style54.xml"/></Relationships>
</file>

<file path=xl/charts/_rels/chart55.xml.rels><?xml version="1.0" encoding="UTF-8" standalone="yes"?>
<Relationships xmlns="http://schemas.openxmlformats.org/package/2006/relationships"><Relationship Id="rId2" Type="http://schemas.microsoft.com/office/2011/relationships/chartColorStyle" Target="colors55.xml"/><Relationship Id="rId1" Type="http://schemas.microsoft.com/office/2011/relationships/chartStyle" Target="style55.xml"/></Relationships>
</file>

<file path=xl/charts/_rels/chart56.xml.rels><?xml version="1.0" encoding="UTF-8" standalone="yes"?>
<Relationships xmlns="http://schemas.openxmlformats.org/package/2006/relationships"><Relationship Id="rId2" Type="http://schemas.microsoft.com/office/2011/relationships/chartColorStyle" Target="colors56.xml"/><Relationship Id="rId1" Type="http://schemas.microsoft.com/office/2011/relationships/chartStyle" Target="style56.xml"/></Relationships>
</file>

<file path=xl/charts/_rels/chart57.xml.rels><?xml version="1.0" encoding="UTF-8" standalone="yes"?>
<Relationships xmlns="http://schemas.openxmlformats.org/package/2006/relationships"><Relationship Id="rId2" Type="http://schemas.microsoft.com/office/2011/relationships/chartColorStyle" Target="colors57.xml"/><Relationship Id="rId1" Type="http://schemas.microsoft.com/office/2011/relationships/chartStyle" Target="style57.xml"/></Relationships>
</file>

<file path=xl/charts/_rels/chart58.xml.rels><?xml version="1.0" encoding="UTF-8" standalone="yes"?>
<Relationships xmlns="http://schemas.openxmlformats.org/package/2006/relationships"><Relationship Id="rId2" Type="http://schemas.microsoft.com/office/2011/relationships/chartColorStyle" Target="colors58.xml"/><Relationship Id="rId1" Type="http://schemas.microsoft.com/office/2011/relationships/chartStyle" Target="style58.xml"/></Relationships>
</file>

<file path=xl/charts/_rels/chart59.xml.rels><?xml version="1.0" encoding="UTF-8" standalone="yes"?>
<Relationships xmlns="http://schemas.openxmlformats.org/package/2006/relationships"><Relationship Id="rId2" Type="http://schemas.microsoft.com/office/2011/relationships/chartColorStyle" Target="colors59.xml"/><Relationship Id="rId1" Type="http://schemas.microsoft.com/office/2011/relationships/chartStyle" Target="style59.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0.xml.rels><?xml version="1.0" encoding="UTF-8" standalone="yes"?>
<Relationships xmlns="http://schemas.openxmlformats.org/package/2006/relationships"><Relationship Id="rId2" Type="http://schemas.microsoft.com/office/2011/relationships/chartColorStyle" Target="colors60.xml"/><Relationship Id="rId1" Type="http://schemas.microsoft.com/office/2011/relationships/chartStyle" Target="style60.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CO-Q1</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0F-5E9E-4A91-823E-18B3C1C57428}"/>
              </c:ext>
            </c:extLst>
          </c:dPt>
          <c:dPt>
            <c:idx val="1"/>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10-5E9E-4A91-823E-18B3C1C57428}"/>
              </c:ext>
            </c:extLst>
          </c:dPt>
          <c:dPt>
            <c:idx val="2"/>
            <c:bubble3D val="0"/>
            <c:spPr>
              <a:solidFill>
                <a:srgbClr val="A6A6A6"/>
              </a:solidFill>
              <a:ln w="19050">
                <a:solidFill>
                  <a:schemeClr val="lt1"/>
                </a:solidFill>
              </a:ln>
              <a:effectLst/>
            </c:spPr>
            <c:extLst>
              <c:ext xmlns:c16="http://schemas.microsoft.com/office/drawing/2014/chart" uri="{C3380CC4-5D6E-409C-BE32-E72D297353CC}">
                <c16:uniqueId val="{00000011-5E9E-4A91-823E-18B3C1C57428}"/>
              </c:ext>
            </c:extLst>
          </c:dPt>
          <c:dPt>
            <c:idx val="3"/>
            <c:bubble3D val="0"/>
            <c:spPr>
              <a:solidFill>
                <a:srgbClr val="F4B183"/>
              </a:solidFill>
              <a:ln w="19050">
                <a:solidFill>
                  <a:schemeClr val="lt1"/>
                </a:solidFill>
              </a:ln>
              <a:effectLst/>
            </c:spPr>
            <c:extLst>
              <c:ext xmlns:c16="http://schemas.microsoft.com/office/drawing/2014/chart" uri="{C3380CC4-5D6E-409C-BE32-E72D297353CC}">
                <c16:uniqueId val="{0000000E-5E9E-4A91-823E-18B3C1C57428}"/>
              </c:ext>
            </c:extLst>
          </c:dPt>
          <c:dPt>
            <c:idx val="4"/>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06-5E9E-4A91-823E-18B3C1C57428}"/>
              </c:ext>
            </c:extLst>
          </c:dPt>
          <c:val>
            <c:numRef>
              <c:f>'All NarrativesQuality-Count'!$D$99:$D$103</c:f>
              <c:numCache>
                <c:formatCode>General</c:formatCode>
                <c:ptCount val="5"/>
                <c:pt idx="0">
                  <c:v>10</c:v>
                </c:pt>
                <c:pt idx="1">
                  <c:v>11</c:v>
                </c:pt>
                <c:pt idx="2">
                  <c:v>3</c:v>
                </c:pt>
                <c:pt idx="3">
                  <c:v>3</c:v>
                </c:pt>
                <c:pt idx="4">
                  <c:v>0</c:v>
                </c:pt>
              </c:numCache>
            </c:numRef>
          </c:val>
          <c:extLst>
            <c:ext xmlns:c16="http://schemas.microsoft.com/office/drawing/2014/chart" uri="{C3380CC4-5D6E-409C-BE32-E72D297353CC}">
              <c16:uniqueId val="{00000000-5E9E-4A91-823E-18B3C1C57428}"/>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CR-Q4</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04-EC06-45C9-AEE8-FBAB3EE469BA}"/>
              </c:ext>
            </c:extLst>
          </c:dPt>
          <c:dPt>
            <c:idx val="1"/>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05-EC06-45C9-AEE8-FBAB3EE469BA}"/>
              </c:ext>
            </c:extLst>
          </c:dPt>
          <c:dPt>
            <c:idx val="2"/>
            <c:bubble3D val="0"/>
            <c:spPr>
              <a:solidFill>
                <a:srgbClr val="F4B183"/>
              </a:solidFill>
              <a:ln w="19050">
                <a:solidFill>
                  <a:schemeClr val="lt1"/>
                </a:solidFill>
              </a:ln>
              <a:effectLst/>
            </c:spPr>
            <c:extLst>
              <c:ext xmlns:c16="http://schemas.microsoft.com/office/drawing/2014/chart" uri="{C3380CC4-5D6E-409C-BE32-E72D297353CC}">
                <c16:uniqueId val="{00000005-C9AE-4A43-97B7-CC6D6DC7C5A4}"/>
              </c:ext>
            </c:extLst>
          </c:dPt>
          <c:dPt>
            <c:idx val="3"/>
            <c:bubble3D val="0"/>
            <c:spPr>
              <a:solidFill>
                <a:srgbClr val="A6A6A6"/>
              </a:solidFill>
              <a:ln w="19050">
                <a:solidFill>
                  <a:schemeClr val="lt1"/>
                </a:solidFill>
              </a:ln>
              <a:effectLst/>
            </c:spPr>
            <c:extLst>
              <c:ext xmlns:c16="http://schemas.microsoft.com/office/drawing/2014/chart" uri="{C3380CC4-5D6E-409C-BE32-E72D297353CC}">
                <c16:uniqueId val="{00000006-EC06-45C9-AEE8-FBAB3EE469BA}"/>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C9AE-4A43-97B7-CC6D6DC7C5A4}"/>
              </c:ext>
            </c:extLst>
          </c:dPt>
          <c:val>
            <c:numRef>
              <c:f>'All NarrativesQuality-Count'!$G$105:$G$109</c:f>
              <c:numCache>
                <c:formatCode>General</c:formatCode>
                <c:ptCount val="5"/>
                <c:pt idx="0">
                  <c:v>22</c:v>
                </c:pt>
                <c:pt idx="1">
                  <c:v>11</c:v>
                </c:pt>
                <c:pt idx="2">
                  <c:v>4</c:v>
                </c:pt>
                <c:pt idx="3">
                  <c:v>2</c:v>
                </c:pt>
                <c:pt idx="4">
                  <c:v>0</c:v>
                </c:pt>
              </c:numCache>
            </c:numRef>
          </c:val>
          <c:extLst>
            <c:ext xmlns:c16="http://schemas.microsoft.com/office/drawing/2014/chart" uri="{C3380CC4-5D6E-409C-BE32-E72D297353CC}">
              <c16:uniqueId val="{00000000-EC06-45C9-AEE8-FBAB3EE469BA}"/>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CR-Q5</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01-CD27-4DF7-8CB7-C2B5E90B121F}"/>
              </c:ext>
            </c:extLst>
          </c:dPt>
          <c:dPt>
            <c:idx val="1"/>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02-CD27-4DF7-8CB7-C2B5E90B121F}"/>
              </c:ext>
            </c:extLst>
          </c:dPt>
          <c:dPt>
            <c:idx val="2"/>
            <c:bubble3D val="0"/>
            <c:spPr>
              <a:solidFill>
                <a:srgbClr val="F4B183"/>
              </a:solidFill>
              <a:ln w="19050">
                <a:solidFill>
                  <a:schemeClr val="lt1"/>
                </a:solidFill>
              </a:ln>
              <a:effectLst/>
            </c:spPr>
            <c:extLst>
              <c:ext xmlns:c16="http://schemas.microsoft.com/office/drawing/2014/chart" uri="{C3380CC4-5D6E-409C-BE32-E72D297353CC}">
                <c16:uniqueId val="{00000003-CD27-4DF7-8CB7-C2B5E90B121F}"/>
              </c:ext>
            </c:extLst>
          </c:dPt>
          <c:dPt>
            <c:idx val="3"/>
            <c:bubble3D val="0"/>
            <c:spPr>
              <a:solidFill>
                <a:srgbClr val="A6A6A6"/>
              </a:solidFill>
              <a:ln w="19050">
                <a:solidFill>
                  <a:schemeClr val="lt1"/>
                </a:solidFill>
              </a:ln>
              <a:effectLst/>
            </c:spPr>
            <c:extLst>
              <c:ext xmlns:c16="http://schemas.microsoft.com/office/drawing/2014/chart" uri="{C3380CC4-5D6E-409C-BE32-E72D297353CC}">
                <c16:uniqueId val="{00000007-5C5C-4FA1-96A1-6155DFA13EC7}"/>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5C5C-4FA1-96A1-6155DFA13EC7}"/>
              </c:ext>
            </c:extLst>
          </c:dPt>
          <c:dLbls>
            <c:delete val="1"/>
          </c:dLbls>
          <c:val>
            <c:numRef>
              <c:f>'All NarrativesQuality-Count'!$H$105:$H$109</c:f>
              <c:numCache>
                <c:formatCode>General</c:formatCode>
                <c:ptCount val="5"/>
                <c:pt idx="0">
                  <c:v>15</c:v>
                </c:pt>
                <c:pt idx="1">
                  <c:v>17</c:v>
                </c:pt>
                <c:pt idx="2">
                  <c:v>5</c:v>
                </c:pt>
                <c:pt idx="3">
                  <c:v>2</c:v>
                </c:pt>
                <c:pt idx="4">
                  <c:v>0</c:v>
                </c:pt>
              </c:numCache>
            </c:numRef>
          </c:val>
          <c:extLst>
            <c:ext xmlns:c16="http://schemas.microsoft.com/office/drawing/2014/chart" uri="{C3380CC4-5D6E-409C-BE32-E72D297353CC}">
              <c16:uniqueId val="{00000000-CD27-4DF7-8CB7-C2B5E90B121F}"/>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CR-Q6</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01-B25A-4776-9854-6EAD5EB65D2C}"/>
              </c:ext>
            </c:extLst>
          </c:dPt>
          <c:dPt>
            <c:idx val="1"/>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02-B25A-4776-9854-6EAD5EB65D2C}"/>
              </c:ext>
            </c:extLst>
          </c:dPt>
          <c:dPt>
            <c:idx val="2"/>
            <c:bubble3D val="0"/>
            <c:spPr>
              <a:solidFill>
                <a:srgbClr val="F4B183"/>
              </a:solidFill>
              <a:ln w="19050">
                <a:solidFill>
                  <a:schemeClr val="lt1"/>
                </a:solidFill>
              </a:ln>
              <a:effectLst/>
            </c:spPr>
            <c:extLst>
              <c:ext xmlns:c16="http://schemas.microsoft.com/office/drawing/2014/chart" uri="{C3380CC4-5D6E-409C-BE32-E72D297353CC}">
                <c16:uniqueId val="{00000005-4418-40EC-83A5-CADF8C79780D}"/>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4418-40EC-83A5-CADF8C79780D}"/>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4418-40EC-83A5-CADF8C79780D}"/>
              </c:ext>
            </c:extLst>
          </c:dPt>
          <c:dLbls>
            <c:delete val="1"/>
          </c:dLbls>
          <c:val>
            <c:numRef>
              <c:f>'All NarrativesQuality-Count'!$I$105:$I$109</c:f>
              <c:numCache>
                <c:formatCode>General</c:formatCode>
                <c:ptCount val="5"/>
                <c:pt idx="0">
                  <c:v>24</c:v>
                </c:pt>
                <c:pt idx="1">
                  <c:v>14</c:v>
                </c:pt>
                <c:pt idx="2">
                  <c:v>1</c:v>
                </c:pt>
                <c:pt idx="3">
                  <c:v>0</c:v>
                </c:pt>
                <c:pt idx="4">
                  <c:v>0</c:v>
                </c:pt>
              </c:numCache>
            </c:numRef>
          </c:val>
          <c:extLst>
            <c:ext xmlns:c16="http://schemas.microsoft.com/office/drawing/2014/chart" uri="{C3380CC4-5D6E-409C-BE32-E72D297353CC}">
              <c16:uniqueId val="{00000000-B25A-4776-9854-6EAD5EB65D2C}"/>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D-Q1</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01-17B4-47C4-B1F9-4EC3FF27D301}"/>
              </c:ext>
            </c:extLst>
          </c:dPt>
          <c:dPt>
            <c:idx val="1"/>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02-17B4-47C4-B1F9-4EC3FF27D301}"/>
              </c:ext>
            </c:extLst>
          </c:dPt>
          <c:dPt>
            <c:idx val="2"/>
            <c:bubble3D val="0"/>
            <c:spPr>
              <a:solidFill>
                <a:schemeClr val="bg1">
                  <a:lumMod val="65000"/>
                </a:schemeClr>
              </a:solidFill>
              <a:ln w="19050">
                <a:solidFill>
                  <a:schemeClr val="lt1"/>
                </a:solidFill>
              </a:ln>
              <a:effectLst/>
            </c:spPr>
            <c:extLst>
              <c:ext xmlns:c16="http://schemas.microsoft.com/office/drawing/2014/chart" uri="{C3380CC4-5D6E-409C-BE32-E72D297353CC}">
                <c16:uniqueId val="{00000003-17B4-47C4-B1F9-4EC3FF27D301}"/>
              </c:ext>
            </c:extLst>
          </c:dPt>
          <c:dPt>
            <c:idx val="3"/>
            <c:bubble3D val="0"/>
            <c:spPr>
              <a:solidFill>
                <a:srgbClr val="FFBC89"/>
              </a:solidFill>
              <a:ln w="19050">
                <a:solidFill>
                  <a:schemeClr val="lt1"/>
                </a:solidFill>
              </a:ln>
              <a:effectLst/>
            </c:spPr>
            <c:extLst>
              <c:ext xmlns:c16="http://schemas.microsoft.com/office/drawing/2014/chart" uri="{C3380CC4-5D6E-409C-BE32-E72D297353CC}">
                <c16:uniqueId val="{00000004-17B4-47C4-B1F9-4EC3FF27D301}"/>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4875-4083-9A30-4C989D2A928C}"/>
              </c:ext>
            </c:extLst>
          </c:dPt>
          <c:val>
            <c:numRef>
              <c:f>'All NarrativesQuality-Count'!$D$111:$D$115</c:f>
              <c:numCache>
                <c:formatCode>General</c:formatCode>
                <c:ptCount val="5"/>
                <c:pt idx="0">
                  <c:v>3</c:v>
                </c:pt>
                <c:pt idx="1">
                  <c:v>3</c:v>
                </c:pt>
                <c:pt idx="2">
                  <c:v>2</c:v>
                </c:pt>
                <c:pt idx="3">
                  <c:v>1</c:v>
                </c:pt>
                <c:pt idx="4">
                  <c:v>0</c:v>
                </c:pt>
              </c:numCache>
            </c:numRef>
          </c:val>
          <c:extLst>
            <c:ext xmlns:c16="http://schemas.microsoft.com/office/drawing/2014/chart" uri="{C3380CC4-5D6E-409C-BE32-E72D297353CC}">
              <c16:uniqueId val="{00000000-17B4-47C4-B1F9-4EC3FF27D301}"/>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D-Q2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01-16D7-46F1-9FAB-30A09ED033F4}"/>
              </c:ext>
            </c:extLst>
          </c:dPt>
          <c:dPt>
            <c:idx val="1"/>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02-16D7-46F1-9FAB-30A09ED033F4}"/>
              </c:ext>
            </c:extLst>
          </c:dPt>
          <c:dPt>
            <c:idx val="2"/>
            <c:bubble3D val="0"/>
            <c:spPr>
              <a:solidFill>
                <a:schemeClr val="bg1">
                  <a:lumMod val="65000"/>
                </a:schemeClr>
              </a:solidFill>
              <a:ln w="19050">
                <a:solidFill>
                  <a:schemeClr val="lt1"/>
                </a:solidFill>
              </a:ln>
              <a:effectLst/>
            </c:spPr>
            <c:extLst>
              <c:ext xmlns:c16="http://schemas.microsoft.com/office/drawing/2014/chart" uri="{C3380CC4-5D6E-409C-BE32-E72D297353CC}">
                <c16:uniqueId val="{00000003-16D7-46F1-9FAB-30A09ED033F4}"/>
              </c:ext>
            </c:extLst>
          </c:dPt>
          <c:dPt>
            <c:idx val="3"/>
            <c:bubble3D val="0"/>
            <c:spPr>
              <a:solidFill>
                <a:srgbClr val="FFBC89"/>
              </a:solidFill>
              <a:ln w="19050">
                <a:solidFill>
                  <a:schemeClr val="lt1"/>
                </a:solidFill>
              </a:ln>
              <a:effectLst/>
            </c:spPr>
            <c:extLst>
              <c:ext xmlns:c16="http://schemas.microsoft.com/office/drawing/2014/chart" uri="{C3380CC4-5D6E-409C-BE32-E72D297353CC}">
                <c16:uniqueId val="{00000004-16D7-46F1-9FAB-30A09ED033F4}"/>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2D6F-4B00-A28A-7DFED8EC39A5}"/>
              </c:ext>
            </c:extLst>
          </c:dPt>
          <c:val>
            <c:numRef>
              <c:f>'All NarrativesQuality-Count'!$E$111:$E$115</c:f>
              <c:numCache>
                <c:formatCode>General</c:formatCode>
                <c:ptCount val="5"/>
                <c:pt idx="0">
                  <c:v>3</c:v>
                </c:pt>
                <c:pt idx="1">
                  <c:v>4</c:v>
                </c:pt>
                <c:pt idx="2">
                  <c:v>1</c:v>
                </c:pt>
                <c:pt idx="3">
                  <c:v>1</c:v>
                </c:pt>
                <c:pt idx="4">
                  <c:v>0</c:v>
                </c:pt>
              </c:numCache>
            </c:numRef>
          </c:val>
          <c:extLst>
            <c:ext xmlns:c16="http://schemas.microsoft.com/office/drawing/2014/chart" uri="{C3380CC4-5D6E-409C-BE32-E72D297353CC}">
              <c16:uniqueId val="{00000000-16D7-46F1-9FAB-30A09ED033F4}"/>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D-Q3</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861-4FE1-B89A-DA55FB0E2436}"/>
              </c:ext>
            </c:extLst>
          </c:dPt>
          <c:dPt>
            <c:idx val="1"/>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01-7643-4EB9-AFAF-0AAFBF84E777}"/>
              </c:ext>
            </c:extLst>
          </c:dPt>
          <c:dPt>
            <c:idx val="2"/>
            <c:bubble3D val="0"/>
            <c:spPr>
              <a:solidFill>
                <a:schemeClr val="bg1">
                  <a:lumMod val="65000"/>
                </a:schemeClr>
              </a:solidFill>
              <a:ln w="19050">
                <a:solidFill>
                  <a:schemeClr val="lt1"/>
                </a:solidFill>
              </a:ln>
              <a:effectLst/>
            </c:spPr>
            <c:extLst>
              <c:ext xmlns:c16="http://schemas.microsoft.com/office/drawing/2014/chart" uri="{C3380CC4-5D6E-409C-BE32-E72D297353CC}">
                <c16:uniqueId val="{00000002-7643-4EB9-AFAF-0AAFBF84E777}"/>
              </c:ext>
            </c:extLst>
          </c:dPt>
          <c:dPt>
            <c:idx val="3"/>
            <c:bubble3D val="0"/>
            <c:spPr>
              <a:solidFill>
                <a:srgbClr val="FFBC89"/>
              </a:solidFill>
              <a:ln w="19050">
                <a:solidFill>
                  <a:schemeClr val="lt1"/>
                </a:solidFill>
              </a:ln>
              <a:effectLst/>
            </c:spPr>
            <c:extLst>
              <c:ext xmlns:c16="http://schemas.microsoft.com/office/drawing/2014/chart" uri="{C3380CC4-5D6E-409C-BE32-E72D297353CC}">
                <c16:uniqueId val="{00000003-7643-4EB9-AFAF-0AAFBF84E777}"/>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2861-4FE1-B89A-DA55FB0E2436}"/>
              </c:ext>
            </c:extLst>
          </c:dPt>
          <c:val>
            <c:numRef>
              <c:f>'All NarrativesQuality-Count'!$F$111:$F$115</c:f>
              <c:numCache>
                <c:formatCode>General</c:formatCode>
                <c:ptCount val="5"/>
                <c:pt idx="0">
                  <c:v>0</c:v>
                </c:pt>
                <c:pt idx="1">
                  <c:v>5</c:v>
                </c:pt>
                <c:pt idx="2">
                  <c:v>3</c:v>
                </c:pt>
                <c:pt idx="3">
                  <c:v>1</c:v>
                </c:pt>
                <c:pt idx="4">
                  <c:v>0</c:v>
                </c:pt>
              </c:numCache>
            </c:numRef>
          </c:val>
          <c:extLst>
            <c:ext xmlns:c16="http://schemas.microsoft.com/office/drawing/2014/chart" uri="{C3380CC4-5D6E-409C-BE32-E72D297353CC}">
              <c16:uniqueId val="{00000000-7643-4EB9-AFAF-0AAFBF84E777}"/>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D-Q4</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01-1A67-433D-86EB-6E4BA58856D7}"/>
              </c:ext>
            </c:extLst>
          </c:dPt>
          <c:dPt>
            <c:idx val="1"/>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02-1A67-433D-86EB-6E4BA58856D7}"/>
              </c:ext>
            </c:extLst>
          </c:dPt>
          <c:dPt>
            <c:idx val="2"/>
            <c:bubble3D val="0"/>
            <c:spPr>
              <a:solidFill>
                <a:schemeClr val="bg1">
                  <a:lumMod val="65000"/>
                </a:schemeClr>
              </a:solidFill>
              <a:ln w="19050">
                <a:solidFill>
                  <a:schemeClr val="lt1"/>
                </a:solidFill>
              </a:ln>
              <a:effectLst/>
            </c:spPr>
            <c:extLst>
              <c:ext xmlns:c16="http://schemas.microsoft.com/office/drawing/2014/chart" uri="{C3380CC4-5D6E-409C-BE32-E72D297353CC}">
                <c16:uniqueId val="{00000003-1A67-433D-86EB-6E4BA58856D7}"/>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DE24-4347-890F-730C37B7F5D1}"/>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DE24-4347-890F-730C37B7F5D1}"/>
              </c:ext>
            </c:extLst>
          </c:dPt>
          <c:val>
            <c:numRef>
              <c:f>'All NarrativesQuality-Count'!$G$111:$G$115</c:f>
              <c:numCache>
                <c:formatCode>General</c:formatCode>
                <c:ptCount val="5"/>
                <c:pt idx="0">
                  <c:v>5</c:v>
                </c:pt>
                <c:pt idx="1">
                  <c:v>3</c:v>
                </c:pt>
                <c:pt idx="2">
                  <c:v>1</c:v>
                </c:pt>
                <c:pt idx="3">
                  <c:v>0</c:v>
                </c:pt>
                <c:pt idx="4">
                  <c:v>0</c:v>
                </c:pt>
              </c:numCache>
            </c:numRef>
          </c:val>
          <c:extLst>
            <c:ext xmlns:c16="http://schemas.microsoft.com/office/drawing/2014/chart" uri="{C3380CC4-5D6E-409C-BE32-E72D297353CC}">
              <c16:uniqueId val="{00000000-1A67-433D-86EB-6E4BA58856D7}"/>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D-Q5</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2CD-41EC-A67F-EF46F79CFAD1}"/>
              </c:ext>
            </c:extLst>
          </c:dPt>
          <c:dPt>
            <c:idx val="1"/>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01-527C-49B1-90A3-317AAC1BC33C}"/>
              </c:ext>
            </c:extLst>
          </c:dPt>
          <c:dPt>
            <c:idx val="2"/>
            <c:bubble3D val="0"/>
            <c:spPr>
              <a:solidFill>
                <a:schemeClr val="bg1">
                  <a:lumMod val="65000"/>
                </a:schemeClr>
              </a:solidFill>
              <a:ln w="19050">
                <a:solidFill>
                  <a:schemeClr val="lt1"/>
                </a:solidFill>
              </a:ln>
              <a:effectLst/>
            </c:spPr>
            <c:extLst>
              <c:ext xmlns:c16="http://schemas.microsoft.com/office/drawing/2014/chart" uri="{C3380CC4-5D6E-409C-BE32-E72D297353CC}">
                <c16:uniqueId val="{00000002-527C-49B1-90A3-317AAC1BC33C}"/>
              </c:ext>
            </c:extLst>
          </c:dPt>
          <c:dPt>
            <c:idx val="3"/>
            <c:bubble3D val="0"/>
            <c:spPr>
              <a:solidFill>
                <a:srgbClr val="FFBC89"/>
              </a:solidFill>
              <a:ln w="19050">
                <a:solidFill>
                  <a:schemeClr val="lt1"/>
                </a:solidFill>
              </a:ln>
              <a:effectLst/>
            </c:spPr>
            <c:extLst>
              <c:ext xmlns:c16="http://schemas.microsoft.com/office/drawing/2014/chart" uri="{C3380CC4-5D6E-409C-BE32-E72D297353CC}">
                <c16:uniqueId val="{00000003-527C-49B1-90A3-317AAC1BC33C}"/>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72CD-41EC-A67F-EF46F79CFAD1}"/>
              </c:ext>
            </c:extLst>
          </c:dPt>
          <c:val>
            <c:numRef>
              <c:f>'All NarrativesQuality-Count'!$H$111:$H$115</c:f>
              <c:numCache>
                <c:formatCode>General</c:formatCode>
                <c:ptCount val="5"/>
                <c:pt idx="0">
                  <c:v>0</c:v>
                </c:pt>
                <c:pt idx="1">
                  <c:v>7</c:v>
                </c:pt>
                <c:pt idx="2">
                  <c:v>1</c:v>
                </c:pt>
                <c:pt idx="3">
                  <c:v>1</c:v>
                </c:pt>
                <c:pt idx="4">
                  <c:v>0</c:v>
                </c:pt>
              </c:numCache>
            </c:numRef>
          </c:val>
          <c:extLst>
            <c:ext xmlns:c16="http://schemas.microsoft.com/office/drawing/2014/chart" uri="{C3380CC4-5D6E-409C-BE32-E72D297353CC}">
              <c16:uniqueId val="{00000000-527C-49B1-90A3-317AAC1BC33C}"/>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D-Q6</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01-A9AF-4FC1-9D23-5CD20B0215ED}"/>
              </c:ext>
            </c:extLst>
          </c:dPt>
          <c:dPt>
            <c:idx val="1"/>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02-A9AF-4FC1-9D23-5CD20B0215E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253-4F08-9215-FBD6E91CD188}"/>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F253-4F08-9215-FBD6E91CD188}"/>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F253-4F08-9215-FBD6E91CD188}"/>
              </c:ext>
            </c:extLst>
          </c:dPt>
          <c:val>
            <c:numRef>
              <c:f>'All NarrativesQuality-Count'!$I$111:$I$115</c:f>
              <c:numCache>
                <c:formatCode>General</c:formatCode>
                <c:ptCount val="5"/>
                <c:pt idx="0">
                  <c:v>7</c:v>
                </c:pt>
                <c:pt idx="1">
                  <c:v>2</c:v>
                </c:pt>
                <c:pt idx="2">
                  <c:v>0</c:v>
                </c:pt>
                <c:pt idx="3">
                  <c:v>0</c:v>
                </c:pt>
                <c:pt idx="4">
                  <c:v>0</c:v>
                </c:pt>
              </c:numCache>
            </c:numRef>
          </c:val>
          <c:extLst>
            <c:ext xmlns:c16="http://schemas.microsoft.com/office/drawing/2014/chart" uri="{C3380CC4-5D6E-409C-BE32-E72D297353CC}">
              <c16:uniqueId val="{00000000-A9AF-4FC1-9D23-5CD20B0215ED}"/>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S-Q1</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80C-42FB-9F76-D3442A00B009}"/>
              </c:ext>
            </c:extLst>
          </c:dPt>
          <c:dPt>
            <c:idx val="1"/>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01-ABF0-4DD4-ADDE-D24CCE9EE98E}"/>
              </c:ext>
            </c:extLst>
          </c:dPt>
          <c:dPt>
            <c:idx val="2"/>
            <c:bubble3D val="0"/>
            <c:spPr>
              <a:solidFill>
                <a:schemeClr val="bg1">
                  <a:lumMod val="65000"/>
                </a:schemeClr>
              </a:solidFill>
              <a:ln w="19050">
                <a:solidFill>
                  <a:schemeClr val="lt1"/>
                </a:solidFill>
              </a:ln>
              <a:effectLst/>
            </c:spPr>
            <c:extLst>
              <c:ext xmlns:c16="http://schemas.microsoft.com/office/drawing/2014/chart" uri="{C3380CC4-5D6E-409C-BE32-E72D297353CC}">
                <c16:uniqueId val="{00000002-ABF0-4DD4-ADDE-D24CCE9EE98E}"/>
              </c:ext>
            </c:extLst>
          </c:dPt>
          <c:dPt>
            <c:idx val="3"/>
            <c:bubble3D val="0"/>
            <c:spPr>
              <a:solidFill>
                <a:srgbClr val="FFBC89"/>
              </a:solidFill>
              <a:ln w="19050">
                <a:solidFill>
                  <a:schemeClr val="lt1"/>
                </a:solidFill>
              </a:ln>
              <a:effectLst/>
            </c:spPr>
            <c:extLst>
              <c:ext xmlns:c16="http://schemas.microsoft.com/office/drawing/2014/chart" uri="{C3380CC4-5D6E-409C-BE32-E72D297353CC}">
                <c16:uniqueId val="{00000003-ABF0-4DD4-ADDE-D24CCE9EE98E}"/>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680C-42FB-9F76-D3442A00B009}"/>
              </c:ext>
            </c:extLst>
          </c:dPt>
          <c:val>
            <c:numRef>
              <c:f>'All NarrativesQuality-Count'!$D$117:$D$121</c:f>
              <c:numCache>
                <c:formatCode>General</c:formatCode>
                <c:ptCount val="5"/>
                <c:pt idx="0">
                  <c:v>0</c:v>
                </c:pt>
                <c:pt idx="1">
                  <c:v>6</c:v>
                </c:pt>
                <c:pt idx="2">
                  <c:v>2</c:v>
                </c:pt>
                <c:pt idx="3">
                  <c:v>1</c:v>
                </c:pt>
                <c:pt idx="4">
                  <c:v>0</c:v>
                </c:pt>
              </c:numCache>
            </c:numRef>
          </c:val>
          <c:extLst>
            <c:ext xmlns:c16="http://schemas.microsoft.com/office/drawing/2014/chart" uri="{C3380CC4-5D6E-409C-BE32-E72D297353CC}">
              <c16:uniqueId val="{00000000-ABF0-4DD4-ADDE-D24CCE9EE98E}"/>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CO-Q2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spPr>
            <a:solidFill>
              <a:schemeClr val="accent1">
                <a:lumMod val="50000"/>
              </a:schemeClr>
            </a:solidFill>
          </c:spPr>
          <c:dPt>
            <c:idx val="0"/>
            <c:bubble3D val="0"/>
            <c:spPr>
              <a:solidFill>
                <a:srgbClr val="093C92"/>
              </a:solidFill>
              <a:ln w="19050">
                <a:solidFill>
                  <a:schemeClr val="lt1"/>
                </a:solidFill>
              </a:ln>
              <a:effectLst/>
            </c:spPr>
            <c:extLst>
              <c:ext xmlns:c16="http://schemas.microsoft.com/office/drawing/2014/chart" uri="{C3380CC4-5D6E-409C-BE32-E72D297353CC}">
                <c16:uniqueId val="{00000001-8E4A-41AB-A374-95FBEFE7DC5F}"/>
              </c:ext>
            </c:extLst>
          </c:dPt>
          <c:dPt>
            <c:idx val="1"/>
            <c:bubble3D val="0"/>
            <c:spPr>
              <a:solidFill>
                <a:srgbClr val="0D5BDC"/>
              </a:solidFill>
              <a:ln w="19050">
                <a:solidFill>
                  <a:schemeClr val="lt1"/>
                </a:solidFill>
              </a:ln>
              <a:effectLst/>
            </c:spPr>
            <c:extLst>
              <c:ext xmlns:c16="http://schemas.microsoft.com/office/drawing/2014/chart" uri="{C3380CC4-5D6E-409C-BE32-E72D297353CC}">
                <c16:uniqueId val="{00000002-20A3-4E87-8514-048581344CE6}"/>
              </c:ext>
            </c:extLst>
          </c:dPt>
          <c:dPt>
            <c:idx val="2"/>
            <c:bubble3D val="0"/>
            <c:spPr>
              <a:solidFill>
                <a:srgbClr val="F4B183"/>
              </a:solidFill>
              <a:ln w="19050">
                <a:solidFill>
                  <a:schemeClr val="lt1"/>
                </a:solidFill>
              </a:ln>
              <a:effectLst/>
            </c:spPr>
            <c:extLst>
              <c:ext xmlns:c16="http://schemas.microsoft.com/office/drawing/2014/chart" uri="{C3380CC4-5D6E-409C-BE32-E72D297353CC}">
                <c16:uniqueId val="{00000001-20A3-4E87-8514-048581344CE6}"/>
              </c:ext>
            </c:extLst>
          </c:dPt>
          <c:dPt>
            <c:idx val="3"/>
            <c:bubble3D val="0"/>
            <c:spPr>
              <a:solidFill>
                <a:srgbClr val="A6A6A6"/>
              </a:solidFill>
              <a:ln w="19050">
                <a:solidFill>
                  <a:schemeClr val="lt1"/>
                </a:solidFill>
              </a:ln>
              <a:effectLst/>
            </c:spPr>
            <c:extLst>
              <c:ext xmlns:c16="http://schemas.microsoft.com/office/drawing/2014/chart" uri="{C3380CC4-5D6E-409C-BE32-E72D297353CC}">
                <c16:uniqueId val="{00000007-8E4A-41AB-A374-95FBEFE7DC5F}"/>
              </c:ext>
            </c:extLst>
          </c:dPt>
          <c:dPt>
            <c:idx val="4"/>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09-8E4A-41AB-A374-95FBEFE7DC5F}"/>
              </c:ext>
            </c:extLst>
          </c:dPt>
          <c:val>
            <c:numRef>
              <c:f>'All NarrativesQuality-Count'!$E$99:$E$103</c:f>
              <c:numCache>
                <c:formatCode>General</c:formatCode>
                <c:ptCount val="5"/>
                <c:pt idx="0">
                  <c:v>12</c:v>
                </c:pt>
                <c:pt idx="1">
                  <c:v>6</c:v>
                </c:pt>
                <c:pt idx="2">
                  <c:v>7</c:v>
                </c:pt>
                <c:pt idx="3">
                  <c:v>2</c:v>
                </c:pt>
                <c:pt idx="4">
                  <c:v>0</c:v>
                </c:pt>
              </c:numCache>
            </c:numRef>
          </c:val>
          <c:extLst>
            <c:ext xmlns:c16="http://schemas.microsoft.com/office/drawing/2014/chart" uri="{C3380CC4-5D6E-409C-BE32-E72D297353CC}">
              <c16:uniqueId val="{00000000-20A3-4E87-8514-048581344CE6}"/>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S-Q2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01-27FE-4643-947F-EDFAC5F507E9}"/>
              </c:ext>
            </c:extLst>
          </c:dPt>
          <c:dPt>
            <c:idx val="1"/>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02-27FE-4643-947F-EDFAC5F507E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BD2-4C77-B6AB-B151B320D28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ABD2-4C77-B6AB-B151B320D282}"/>
              </c:ext>
            </c:extLst>
          </c:dPt>
          <c:dPt>
            <c:idx val="4"/>
            <c:bubble3D val="0"/>
            <c:spPr>
              <a:solidFill>
                <a:srgbClr val="C00000"/>
              </a:solidFill>
              <a:ln w="19050">
                <a:solidFill>
                  <a:schemeClr val="lt1"/>
                </a:solidFill>
              </a:ln>
              <a:effectLst/>
            </c:spPr>
            <c:extLst>
              <c:ext xmlns:c16="http://schemas.microsoft.com/office/drawing/2014/chart" uri="{C3380CC4-5D6E-409C-BE32-E72D297353CC}">
                <c16:uniqueId val="{00000003-27FE-4643-947F-EDFAC5F507E9}"/>
              </c:ext>
            </c:extLst>
          </c:dPt>
          <c:val>
            <c:numRef>
              <c:f>'All NarrativesQuality-Count'!$E$117:$E$121</c:f>
              <c:numCache>
                <c:formatCode>General</c:formatCode>
                <c:ptCount val="5"/>
                <c:pt idx="0">
                  <c:v>3</c:v>
                </c:pt>
                <c:pt idx="1">
                  <c:v>6</c:v>
                </c:pt>
                <c:pt idx="2">
                  <c:v>0</c:v>
                </c:pt>
                <c:pt idx="3">
                  <c:v>0</c:v>
                </c:pt>
                <c:pt idx="4">
                  <c:v>0</c:v>
                </c:pt>
              </c:numCache>
            </c:numRef>
          </c:val>
          <c:extLst>
            <c:ext xmlns:c16="http://schemas.microsoft.com/office/drawing/2014/chart" uri="{C3380CC4-5D6E-409C-BE32-E72D297353CC}">
              <c16:uniqueId val="{00000000-27FE-4643-947F-EDFAC5F507E9}"/>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S-Q3</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C9D-49F7-B5D2-3A8B046C3C96}"/>
              </c:ext>
            </c:extLst>
          </c:dPt>
          <c:dPt>
            <c:idx val="1"/>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01-464C-4634-8418-1F3C8B5C4634}"/>
              </c:ext>
            </c:extLst>
          </c:dPt>
          <c:dPt>
            <c:idx val="2"/>
            <c:bubble3D val="0"/>
            <c:spPr>
              <a:solidFill>
                <a:schemeClr val="bg1">
                  <a:lumMod val="65000"/>
                </a:schemeClr>
              </a:solidFill>
              <a:ln w="19050">
                <a:solidFill>
                  <a:schemeClr val="lt1"/>
                </a:solidFill>
              </a:ln>
              <a:effectLst/>
            </c:spPr>
            <c:extLst>
              <c:ext xmlns:c16="http://schemas.microsoft.com/office/drawing/2014/chart" uri="{C3380CC4-5D6E-409C-BE32-E72D297353CC}">
                <c16:uniqueId val="{00000002-464C-4634-8418-1F3C8B5C4634}"/>
              </c:ext>
            </c:extLst>
          </c:dPt>
          <c:dPt>
            <c:idx val="3"/>
            <c:bubble3D val="0"/>
            <c:spPr>
              <a:solidFill>
                <a:srgbClr val="FFBC89"/>
              </a:solidFill>
              <a:ln w="19050">
                <a:solidFill>
                  <a:schemeClr val="lt1"/>
                </a:solidFill>
              </a:ln>
              <a:effectLst/>
            </c:spPr>
            <c:extLst>
              <c:ext xmlns:c16="http://schemas.microsoft.com/office/drawing/2014/chart" uri="{C3380CC4-5D6E-409C-BE32-E72D297353CC}">
                <c16:uniqueId val="{00000003-464C-4634-8418-1F3C8B5C4634}"/>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6C9D-49F7-B5D2-3A8B046C3C96}"/>
              </c:ext>
            </c:extLst>
          </c:dPt>
          <c:val>
            <c:numRef>
              <c:f>'All NarrativesQuality-Count'!$F$117:$F$121</c:f>
              <c:numCache>
                <c:formatCode>General</c:formatCode>
                <c:ptCount val="5"/>
                <c:pt idx="0">
                  <c:v>0</c:v>
                </c:pt>
                <c:pt idx="1">
                  <c:v>7</c:v>
                </c:pt>
                <c:pt idx="2">
                  <c:v>1</c:v>
                </c:pt>
                <c:pt idx="3">
                  <c:v>1</c:v>
                </c:pt>
                <c:pt idx="4">
                  <c:v>0</c:v>
                </c:pt>
              </c:numCache>
            </c:numRef>
          </c:val>
          <c:extLst>
            <c:ext xmlns:c16="http://schemas.microsoft.com/office/drawing/2014/chart" uri="{C3380CC4-5D6E-409C-BE32-E72D297353CC}">
              <c16:uniqueId val="{00000000-464C-4634-8418-1F3C8B5C4634}"/>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S-Q4</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spPr>
            <a:solidFill>
              <a:schemeClr val="accent1">
                <a:lumMod val="50000"/>
              </a:schemeClr>
            </a:solidFill>
          </c:spPr>
          <c:dPt>
            <c:idx val="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01-0A4F-4B7A-AFF9-01122D0C3D24}"/>
              </c:ext>
            </c:extLst>
          </c:dPt>
          <c:dPt>
            <c:idx val="1"/>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01-E749-4FFD-9C4F-A52D94E9C313}"/>
              </c:ext>
            </c:extLst>
          </c:dPt>
          <c:dPt>
            <c:idx val="2"/>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05-0A4F-4B7A-AFF9-01122D0C3D24}"/>
              </c:ext>
            </c:extLst>
          </c:dPt>
          <c:dPt>
            <c:idx val="3"/>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07-0A4F-4B7A-AFF9-01122D0C3D24}"/>
              </c:ext>
            </c:extLst>
          </c:dPt>
          <c:dPt>
            <c:idx val="4"/>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09-0A4F-4B7A-AFF9-01122D0C3D24}"/>
              </c:ext>
            </c:extLst>
          </c:dPt>
          <c:val>
            <c:numRef>
              <c:f>'All NarrativesQuality-Count'!$G$117:$G$121</c:f>
              <c:numCache>
                <c:formatCode>General</c:formatCode>
                <c:ptCount val="5"/>
                <c:pt idx="0">
                  <c:v>4</c:v>
                </c:pt>
                <c:pt idx="1">
                  <c:v>5</c:v>
                </c:pt>
                <c:pt idx="2">
                  <c:v>0</c:v>
                </c:pt>
                <c:pt idx="3">
                  <c:v>0</c:v>
                </c:pt>
                <c:pt idx="4">
                  <c:v>0</c:v>
                </c:pt>
              </c:numCache>
            </c:numRef>
          </c:val>
          <c:extLst>
            <c:ext xmlns:c16="http://schemas.microsoft.com/office/drawing/2014/chart" uri="{C3380CC4-5D6E-409C-BE32-E72D297353CC}">
              <c16:uniqueId val="{00000000-E749-4FFD-9C4F-A52D94E9C313}"/>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S-Q5</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01-5C72-48BA-ADB7-F39C4F04FA5C}"/>
              </c:ext>
            </c:extLst>
          </c:dPt>
          <c:dPt>
            <c:idx val="1"/>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02-5C72-48BA-ADB7-F39C4F04FA5C}"/>
              </c:ext>
            </c:extLst>
          </c:dPt>
          <c:dPt>
            <c:idx val="2"/>
            <c:bubble3D val="0"/>
            <c:spPr>
              <a:solidFill>
                <a:schemeClr val="bg1">
                  <a:lumMod val="65000"/>
                </a:schemeClr>
              </a:solidFill>
              <a:ln w="19050">
                <a:solidFill>
                  <a:schemeClr val="lt1"/>
                </a:solidFill>
              </a:ln>
              <a:effectLst/>
            </c:spPr>
            <c:extLst>
              <c:ext xmlns:c16="http://schemas.microsoft.com/office/drawing/2014/chart" uri="{C3380CC4-5D6E-409C-BE32-E72D297353CC}">
                <c16:uniqueId val="{00000003-5C72-48BA-ADB7-F39C4F04FA5C}"/>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205A-4765-8C98-CBAE73ABD035}"/>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205A-4765-8C98-CBAE73ABD035}"/>
              </c:ext>
            </c:extLst>
          </c:dPt>
          <c:val>
            <c:numRef>
              <c:f>'All NarrativesQuality-Count'!$H$117:$H$121</c:f>
              <c:numCache>
                <c:formatCode>General</c:formatCode>
                <c:ptCount val="5"/>
                <c:pt idx="0">
                  <c:v>1</c:v>
                </c:pt>
                <c:pt idx="1">
                  <c:v>6</c:v>
                </c:pt>
                <c:pt idx="2">
                  <c:v>2</c:v>
                </c:pt>
                <c:pt idx="3">
                  <c:v>0</c:v>
                </c:pt>
                <c:pt idx="4">
                  <c:v>0</c:v>
                </c:pt>
              </c:numCache>
            </c:numRef>
          </c:val>
          <c:extLst>
            <c:ext xmlns:c16="http://schemas.microsoft.com/office/drawing/2014/chart" uri="{C3380CC4-5D6E-409C-BE32-E72D297353CC}">
              <c16:uniqueId val="{00000000-5C72-48BA-ADB7-F39C4F04FA5C}"/>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S-Q6</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01-35C0-47EE-85A9-C536C5DE5B8E}"/>
              </c:ext>
            </c:extLst>
          </c:dPt>
          <c:dPt>
            <c:idx val="1"/>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02-35C0-47EE-85A9-C536C5DE5B8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507-45E7-A6F3-FF72A2972BD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6507-45E7-A6F3-FF72A2972BD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6507-45E7-A6F3-FF72A2972BD9}"/>
              </c:ext>
            </c:extLst>
          </c:dPt>
          <c:val>
            <c:numRef>
              <c:f>'All NarrativesQuality-Count'!$I$117:$I$121</c:f>
              <c:numCache>
                <c:formatCode>General</c:formatCode>
                <c:ptCount val="5"/>
                <c:pt idx="0">
                  <c:v>6</c:v>
                </c:pt>
                <c:pt idx="1">
                  <c:v>3</c:v>
                </c:pt>
                <c:pt idx="2">
                  <c:v>0</c:v>
                </c:pt>
                <c:pt idx="3">
                  <c:v>0</c:v>
                </c:pt>
                <c:pt idx="4">
                  <c:v>0</c:v>
                </c:pt>
              </c:numCache>
            </c:numRef>
          </c:val>
          <c:extLst>
            <c:ext xmlns:c16="http://schemas.microsoft.com/office/drawing/2014/chart" uri="{C3380CC4-5D6E-409C-BE32-E72D297353CC}">
              <c16:uniqueId val="{00000000-35C0-47EE-85A9-C536C5DE5B8E}"/>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All- Q1</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rgbClr val="093C92"/>
              </a:solidFill>
              <a:ln w="19050">
                <a:solidFill>
                  <a:schemeClr val="lt1"/>
                </a:solidFill>
              </a:ln>
              <a:effectLst/>
            </c:spPr>
            <c:extLst>
              <c:ext xmlns:c16="http://schemas.microsoft.com/office/drawing/2014/chart" uri="{C3380CC4-5D6E-409C-BE32-E72D297353CC}">
                <c16:uniqueId val="{00000001-615E-4679-B660-1FA1922196D8}"/>
              </c:ext>
            </c:extLst>
          </c:dPt>
          <c:dPt>
            <c:idx val="1"/>
            <c:bubble3D val="0"/>
            <c:spPr>
              <a:solidFill>
                <a:srgbClr val="0D5BDC"/>
              </a:solidFill>
              <a:ln w="19050">
                <a:solidFill>
                  <a:schemeClr val="lt1"/>
                </a:solidFill>
              </a:ln>
              <a:effectLst/>
            </c:spPr>
            <c:extLst>
              <c:ext xmlns:c16="http://schemas.microsoft.com/office/drawing/2014/chart" uri="{C3380CC4-5D6E-409C-BE32-E72D297353CC}">
                <c16:uniqueId val="{00000002-615E-4679-B660-1FA1922196D8}"/>
              </c:ext>
            </c:extLst>
          </c:dPt>
          <c:dPt>
            <c:idx val="2"/>
            <c:bubble3D val="0"/>
            <c:spPr>
              <a:solidFill>
                <a:srgbClr val="F4B183"/>
              </a:solidFill>
              <a:ln w="19050">
                <a:solidFill>
                  <a:schemeClr val="lt1"/>
                </a:solidFill>
              </a:ln>
              <a:effectLst/>
            </c:spPr>
            <c:extLst>
              <c:ext xmlns:c16="http://schemas.microsoft.com/office/drawing/2014/chart" uri="{C3380CC4-5D6E-409C-BE32-E72D297353CC}">
                <c16:uniqueId val="{00000003-615E-4679-B660-1FA1922196D8}"/>
              </c:ext>
            </c:extLst>
          </c:dPt>
          <c:dPt>
            <c:idx val="3"/>
            <c:bubble3D val="0"/>
            <c:spPr>
              <a:solidFill>
                <a:srgbClr val="A6A6A6"/>
              </a:solidFill>
              <a:ln w="19050">
                <a:solidFill>
                  <a:schemeClr val="lt1"/>
                </a:solidFill>
              </a:ln>
              <a:effectLst/>
            </c:spPr>
            <c:extLst>
              <c:ext xmlns:c16="http://schemas.microsoft.com/office/drawing/2014/chart" uri="{C3380CC4-5D6E-409C-BE32-E72D297353CC}">
                <c16:uniqueId val="{00000004-615E-4679-B660-1FA1922196D8}"/>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1E94-4198-8431-F5710D0FC162}"/>
              </c:ext>
            </c:extLst>
          </c:dPt>
          <c:val>
            <c:numRef>
              <c:f>'All NarrativesQuality-Count'!$D$123:$D$127</c:f>
              <c:numCache>
                <c:formatCode>General</c:formatCode>
                <c:ptCount val="5"/>
                <c:pt idx="0">
                  <c:v>32</c:v>
                </c:pt>
                <c:pt idx="1">
                  <c:v>33</c:v>
                </c:pt>
                <c:pt idx="2">
                  <c:v>12</c:v>
                </c:pt>
                <c:pt idx="3">
                  <c:v>7</c:v>
                </c:pt>
                <c:pt idx="4">
                  <c:v>0</c:v>
                </c:pt>
              </c:numCache>
            </c:numRef>
          </c:val>
          <c:extLst>
            <c:ext xmlns:c16="http://schemas.microsoft.com/office/drawing/2014/chart" uri="{C3380CC4-5D6E-409C-BE32-E72D297353CC}">
              <c16:uniqueId val="{00000000-615E-4679-B660-1FA1922196D8}"/>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All-Q2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rgbClr val="093C92"/>
              </a:solidFill>
              <a:ln w="19050">
                <a:solidFill>
                  <a:schemeClr val="lt1"/>
                </a:solidFill>
              </a:ln>
              <a:effectLst/>
            </c:spPr>
            <c:extLst>
              <c:ext xmlns:c16="http://schemas.microsoft.com/office/drawing/2014/chart" uri="{C3380CC4-5D6E-409C-BE32-E72D297353CC}">
                <c16:uniqueId val="{00000001-AAC8-43FE-82D2-C13D6062BA97}"/>
              </c:ext>
            </c:extLst>
          </c:dPt>
          <c:dPt>
            <c:idx val="1"/>
            <c:bubble3D val="0"/>
            <c:spPr>
              <a:solidFill>
                <a:srgbClr val="0D5BDC"/>
              </a:solidFill>
              <a:ln w="19050">
                <a:solidFill>
                  <a:schemeClr val="lt1"/>
                </a:solidFill>
              </a:ln>
              <a:effectLst/>
            </c:spPr>
            <c:extLst>
              <c:ext xmlns:c16="http://schemas.microsoft.com/office/drawing/2014/chart" uri="{C3380CC4-5D6E-409C-BE32-E72D297353CC}">
                <c16:uniqueId val="{00000002-AAC8-43FE-82D2-C13D6062BA97}"/>
              </c:ext>
            </c:extLst>
          </c:dPt>
          <c:dPt>
            <c:idx val="2"/>
            <c:bubble3D val="0"/>
            <c:spPr>
              <a:solidFill>
                <a:srgbClr val="F4B183"/>
              </a:solidFill>
              <a:ln w="19050">
                <a:solidFill>
                  <a:schemeClr val="lt1"/>
                </a:solidFill>
              </a:ln>
              <a:effectLst/>
            </c:spPr>
            <c:extLst>
              <c:ext xmlns:c16="http://schemas.microsoft.com/office/drawing/2014/chart" uri="{C3380CC4-5D6E-409C-BE32-E72D297353CC}">
                <c16:uniqueId val="{00000003-AAC8-43FE-82D2-C13D6062BA97}"/>
              </c:ext>
            </c:extLst>
          </c:dPt>
          <c:dPt>
            <c:idx val="3"/>
            <c:bubble3D val="0"/>
            <c:spPr>
              <a:solidFill>
                <a:srgbClr val="A6A6A6"/>
              </a:solidFill>
              <a:ln w="19050">
                <a:solidFill>
                  <a:schemeClr val="lt1"/>
                </a:solidFill>
              </a:ln>
              <a:effectLst/>
            </c:spPr>
            <c:extLst>
              <c:ext xmlns:c16="http://schemas.microsoft.com/office/drawing/2014/chart" uri="{C3380CC4-5D6E-409C-BE32-E72D297353CC}">
                <c16:uniqueId val="{00000004-AAC8-43FE-82D2-C13D6062BA97}"/>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C3D8-4AD3-B927-DFDEABB50A27}"/>
              </c:ext>
            </c:extLst>
          </c:dPt>
          <c:val>
            <c:numRef>
              <c:f>'All NarrativesQuality-Count'!$E$123:$E$127</c:f>
              <c:numCache>
                <c:formatCode>General</c:formatCode>
                <c:ptCount val="5"/>
                <c:pt idx="0">
                  <c:v>34</c:v>
                </c:pt>
                <c:pt idx="1">
                  <c:v>30</c:v>
                </c:pt>
                <c:pt idx="2">
                  <c:v>13</c:v>
                </c:pt>
                <c:pt idx="3">
                  <c:v>7</c:v>
                </c:pt>
                <c:pt idx="4">
                  <c:v>0</c:v>
                </c:pt>
              </c:numCache>
            </c:numRef>
          </c:val>
          <c:extLst>
            <c:ext xmlns:c16="http://schemas.microsoft.com/office/drawing/2014/chart" uri="{C3380CC4-5D6E-409C-BE32-E72D297353CC}">
              <c16:uniqueId val="{00000000-AAC8-43FE-82D2-C13D6062BA97}"/>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All-Q3</a:t>
            </a:r>
          </a:p>
        </c:rich>
      </c:tx>
      <c:layout>
        <c:manualLayout>
          <c:xMode val="edge"/>
          <c:yMode val="edge"/>
          <c:x val="0.3891804461942257"/>
          <c:y val="3.24074074074074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rgbClr val="093C92"/>
              </a:solidFill>
              <a:ln w="19050">
                <a:solidFill>
                  <a:schemeClr val="lt1"/>
                </a:solidFill>
              </a:ln>
              <a:effectLst/>
            </c:spPr>
            <c:extLst>
              <c:ext xmlns:c16="http://schemas.microsoft.com/office/drawing/2014/chart" uri="{C3380CC4-5D6E-409C-BE32-E72D297353CC}">
                <c16:uniqueId val="{00000001-0D3F-418E-9C36-DD9CD9DA321B}"/>
              </c:ext>
            </c:extLst>
          </c:dPt>
          <c:dPt>
            <c:idx val="1"/>
            <c:bubble3D val="0"/>
            <c:spPr>
              <a:solidFill>
                <a:srgbClr val="0D5BDC"/>
              </a:solidFill>
              <a:ln w="19050">
                <a:solidFill>
                  <a:schemeClr val="lt1"/>
                </a:solidFill>
              </a:ln>
              <a:effectLst/>
            </c:spPr>
            <c:extLst>
              <c:ext xmlns:c16="http://schemas.microsoft.com/office/drawing/2014/chart" uri="{C3380CC4-5D6E-409C-BE32-E72D297353CC}">
                <c16:uniqueId val="{00000002-0D3F-418E-9C36-DD9CD9DA321B}"/>
              </c:ext>
            </c:extLst>
          </c:dPt>
          <c:dPt>
            <c:idx val="2"/>
            <c:bubble3D val="0"/>
            <c:spPr>
              <a:solidFill>
                <a:srgbClr val="F4B183"/>
              </a:solidFill>
              <a:ln w="19050">
                <a:solidFill>
                  <a:schemeClr val="lt1"/>
                </a:solidFill>
              </a:ln>
              <a:effectLst/>
            </c:spPr>
            <c:extLst>
              <c:ext xmlns:c16="http://schemas.microsoft.com/office/drawing/2014/chart" uri="{C3380CC4-5D6E-409C-BE32-E72D297353CC}">
                <c16:uniqueId val="{00000003-0D3F-418E-9C36-DD9CD9DA321B}"/>
              </c:ext>
            </c:extLst>
          </c:dPt>
          <c:dPt>
            <c:idx val="3"/>
            <c:bubble3D val="0"/>
            <c:spPr>
              <a:solidFill>
                <a:srgbClr val="A6A6A6"/>
              </a:solidFill>
              <a:ln w="19050">
                <a:solidFill>
                  <a:schemeClr val="lt1"/>
                </a:solidFill>
              </a:ln>
              <a:effectLst/>
            </c:spPr>
            <c:extLst>
              <c:ext xmlns:c16="http://schemas.microsoft.com/office/drawing/2014/chart" uri="{C3380CC4-5D6E-409C-BE32-E72D297353CC}">
                <c16:uniqueId val="{00000004-0D3F-418E-9C36-DD9CD9DA321B}"/>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A73E-4F4D-9763-8AB02874D139}"/>
              </c:ext>
            </c:extLst>
          </c:dPt>
          <c:val>
            <c:numRef>
              <c:f>'All NarrativesQuality-Count'!$F$123:$F$127</c:f>
              <c:numCache>
                <c:formatCode>General</c:formatCode>
                <c:ptCount val="5"/>
                <c:pt idx="0">
                  <c:v>29</c:v>
                </c:pt>
                <c:pt idx="1">
                  <c:v>31</c:v>
                </c:pt>
                <c:pt idx="2">
                  <c:v>19</c:v>
                </c:pt>
                <c:pt idx="3">
                  <c:v>5</c:v>
                </c:pt>
                <c:pt idx="4">
                  <c:v>0</c:v>
                </c:pt>
              </c:numCache>
            </c:numRef>
          </c:val>
          <c:extLst>
            <c:ext xmlns:c16="http://schemas.microsoft.com/office/drawing/2014/chart" uri="{C3380CC4-5D6E-409C-BE32-E72D297353CC}">
              <c16:uniqueId val="{00000000-0D3F-418E-9C36-DD9CD9DA321B}"/>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All-Q4</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rgbClr val="093C92"/>
              </a:solidFill>
              <a:ln w="19050">
                <a:solidFill>
                  <a:schemeClr val="lt1"/>
                </a:solidFill>
              </a:ln>
              <a:effectLst/>
            </c:spPr>
            <c:extLst>
              <c:ext xmlns:c16="http://schemas.microsoft.com/office/drawing/2014/chart" uri="{C3380CC4-5D6E-409C-BE32-E72D297353CC}">
                <c16:uniqueId val="{00000001-3A35-4076-9E97-34F7E3A1280F}"/>
              </c:ext>
            </c:extLst>
          </c:dPt>
          <c:dPt>
            <c:idx val="1"/>
            <c:bubble3D val="0"/>
            <c:spPr>
              <a:solidFill>
                <a:srgbClr val="0D5BDC"/>
              </a:solidFill>
              <a:ln w="19050">
                <a:solidFill>
                  <a:schemeClr val="lt1"/>
                </a:solidFill>
              </a:ln>
              <a:effectLst/>
            </c:spPr>
            <c:extLst>
              <c:ext xmlns:c16="http://schemas.microsoft.com/office/drawing/2014/chart" uri="{C3380CC4-5D6E-409C-BE32-E72D297353CC}">
                <c16:uniqueId val="{00000002-3A35-4076-9E97-34F7E3A1280F}"/>
              </c:ext>
            </c:extLst>
          </c:dPt>
          <c:dPt>
            <c:idx val="2"/>
            <c:bubble3D val="0"/>
            <c:spPr>
              <a:solidFill>
                <a:srgbClr val="F4B183"/>
              </a:solidFill>
              <a:ln w="19050">
                <a:solidFill>
                  <a:schemeClr val="lt1"/>
                </a:solidFill>
              </a:ln>
              <a:effectLst/>
            </c:spPr>
            <c:extLst>
              <c:ext xmlns:c16="http://schemas.microsoft.com/office/drawing/2014/chart" uri="{C3380CC4-5D6E-409C-BE32-E72D297353CC}">
                <c16:uniqueId val="{00000003-3A35-4076-9E97-34F7E3A1280F}"/>
              </c:ext>
            </c:extLst>
          </c:dPt>
          <c:dPt>
            <c:idx val="3"/>
            <c:bubble3D val="0"/>
            <c:spPr>
              <a:solidFill>
                <a:srgbClr val="A6A6A6"/>
              </a:solidFill>
              <a:ln w="19050">
                <a:solidFill>
                  <a:schemeClr val="lt1"/>
                </a:solidFill>
              </a:ln>
              <a:effectLst/>
            </c:spPr>
            <c:extLst>
              <c:ext xmlns:c16="http://schemas.microsoft.com/office/drawing/2014/chart" uri="{C3380CC4-5D6E-409C-BE32-E72D297353CC}">
                <c16:uniqueId val="{00000004-3A35-4076-9E97-34F7E3A1280F}"/>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0B93-4DAF-9ED7-EF64E3DA2F9A}"/>
              </c:ext>
            </c:extLst>
          </c:dPt>
          <c:val>
            <c:numRef>
              <c:f>'All NarrativesQuality-Count'!$G$123:$G$127</c:f>
              <c:numCache>
                <c:formatCode>General</c:formatCode>
                <c:ptCount val="5"/>
                <c:pt idx="0">
                  <c:v>44</c:v>
                </c:pt>
                <c:pt idx="1">
                  <c:v>25</c:v>
                </c:pt>
                <c:pt idx="2">
                  <c:v>7</c:v>
                </c:pt>
                <c:pt idx="3">
                  <c:v>8</c:v>
                </c:pt>
                <c:pt idx="4">
                  <c:v>0</c:v>
                </c:pt>
              </c:numCache>
            </c:numRef>
          </c:val>
          <c:extLst>
            <c:ext xmlns:c16="http://schemas.microsoft.com/office/drawing/2014/chart" uri="{C3380CC4-5D6E-409C-BE32-E72D297353CC}">
              <c16:uniqueId val="{00000000-3A35-4076-9E97-34F7E3A1280F}"/>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All-Q5</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rgbClr val="093C92"/>
              </a:solidFill>
              <a:ln w="19050">
                <a:solidFill>
                  <a:schemeClr val="lt1"/>
                </a:solidFill>
              </a:ln>
              <a:effectLst/>
            </c:spPr>
            <c:extLst>
              <c:ext xmlns:c16="http://schemas.microsoft.com/office/drawing/2014/chart" uri="{C3380CC4-5D6E-409C-BE32-E72D297353CC}">
                <c16:uniqueId val="{00000001-CE33-4FF2-9E2B-01EFC5AC9EAF}"/>
              </c:ext>
            </c:extLst>
          </c:dPt>
          <c:dPt>
            <c:idx val="1"/>
            <c:bubble3D val="0"/>
            <c:spPr>
              <a:solidFill>
                <a:srgbClr val="0D5BDC"/>
              </a:solidFill>
              <a:ln w="19050">
                <a:solidFill>
                  <a:schemeClr val="lt1"/>
                </a:solidFill>
              </a:ln>
              <a:effectLst/>
            </c:spPr>
            <c:extLst>
              <c:ext xmlns:c16="http://schemas.microsoft.com/office/drawing/2014/chart" uri="{C3380CC4-5D6E-409C-BE32-E72D297353CC}">
                <c16:uniqueId val="{00000002-CE33-4FF2-9E2B-01EFC5AC9EAF}"/>
              </c:ext>
            </c:extLst>
          </c:dPt>
          <c:dPt>
            <c:idx val="2"/>
            <c:bubble3D val="0"/>
            <c:spPr>
              <a:solidFill>
                <a:srgbClr val="F4B183"/>
              </a:solidFill>
              <a:ln w="19050">
                <a:solidFill>
                  <a:schemeClr val="lt1"/>
                </a:solidFill>
              </a:ln>
              <a:effectLst/>
            </c:spPr>
            <c:extLst>
              <c:ext xmlns:c16="http://schemas.microsoft.com/office/drawing/2014/chart" uri="{C3380CC4-5D6E-409C-BE32-E72D297353CC}">
                <c16:uniqueId val="{00000003-CE33-4FF2-9E2B-01EFC5AC9EAF}"/>
              </c:ext>
            </c:extLst>
          </c:dPt>
          <c:dPt>
            <c:idx val="3"/>
            <c:bubble3D val="0"/>
            <c:spPr>
              <a:solidFill>
                <a:srgbClr val="A6A6A6"/>
              </a:solidFill>
              <a:ln w="19050">
                <a:solidFill>
                  <a:schemeClr val="lt1"/>
                </a:solidFill>
              </a:ln>
              <a:effectLst/>
            </c:spPr>
            <c:extLst>
              <c:ext xmlns:c16="http://schemas.microsoft.com/office/drawing/2014/chart" uri="{C3380CC4-5D6E-409C-BE32-E72D297353CC}">
                <c16:uniqueId val="{00000004-CE33-4FF2-9E2B-01EFC5AC9EAF}"/>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5ACB-4DA6-A8D8-EB8A1D6BE512}"/>
              </c:ext>
            </c:extLst>
          </c:dPt>
          <c:val>
            <c:numRef>
              <c:f>'All NarrativesQuality-Count'!$H$123:$H$127</c:f>
              <c:numCache>
                <c:formatCode>General</c:formatCode>
                <c:ptCount val="5"/>
                <c:pt idx="0">
                  <c:v>22</c:v>
                </c:pt>
                <c:pt idx="1">
                  <c:v>43</c:v>
                </c:pt>
                <c:pt idx="2">
                  <c:v>13</c:v>
                </c:pt>
                <c:pt idx="3">
                  <c:v>6</c:v>
                </c:pt>
                <c:pt idx="4">
                  <c:v>0</c:v>
                </c:pt>
              </c:numCache>
            </c:numRef>
          </c:val>
          <c:extLst>
            <c:ext xmlns:c16="http://schemas.microsoft.com/office/drawing/2014/chart" uri="{C3380CC4-5D6E-409C-BE32-E72D297353CC}">
              <c16:uniqueId val="{00000000-CE33-4FF2-9E2B-01EFC5AC9EAF}"/>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CO-Q3</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rgbClr val="093C92"/>
              </a:solidFill>
              <a:ln w="19050">
                <a:solidFill>
                  <a:schemeClr val="lt1"/>
                </a:solidFill>
              </a:ln>
              <a:effectLst/>
            </c:spPr>
            <c:extLst>
              <c:ext xmlns:c16="http://schemas.microsoft.com/office/drawing/2014/chart" uri="{C3380CC4-5D6E-409C-BE32-E72D297353CC}">
                <c16:uniqueId val="{00000001-BC60-40EE-91A1-CBD6587B7E4E}"/>
              </c:ext>
            </c:extLst>
          </c:dPt>
          <c:dPt>
            <c:idx val="1"/>
            <c:bubble3D val="0"/>
            <c:spPr>
              <a:solidFill>
                <a:srgbClr val="0D5BDC"/>
              </a:solidFill>
              <a:ln w="19050">
                <a:solidFill>
                  <a:schemeClr val="lt1"/>
                </a:solidFill>
              </a:ln>
              <a:effectLst/>
            </c:spPr>
            <c:extLst>
              <c:ext xmlns:c16="http://schemas.microsoft.com/office/drawing/2014/chart" uri="{C3380CC4-5D6E-409C-BE32-E72D297353CC}">
                <c16:uniqueId val="{00000002-BC60-40EE-91A1-CBD6587B7E4E}"/>
              </c:ext>
            </c:extLst>
          </c:dPt>
          <c:dPt>
            <c:idx val="2"/>
            <c:bubble3D val="0"/>
            <c:spPr>
              <a:solidFill>
                <a:srgbClr val="F4B183"/>
              </a:solidFill>
              <a:ln w="19050">
                <a:solidFill>
                  <a:schemeClr val="lt1"/>
                </a:solidFill>
              </a:ln>
              <a:effectLst/>
            </c:spPr>
            <c:extLst>
              <c:ext xmlns:c16="http://schemas.microsoft.com/office/drawing/2014/chart" uri="{C3380CC4-5D6E-409C-BE32-E72D297353CC}">
                <c16:uniqueId val="{00000003-BC60-40EE-91A1-CBD6587B7E4E}"/>
              </c:ext>
            </c:extLst>
          </c:dPt>
          <c:dPt>
            <c:idx val="3"/>
            <c:bubble3D val="0"/>
            <c:spPr>
              <a:solidFill>
                <a:srgbClr val="A6A6A6"/>
              </a:solidFill>
              <a:ln w="19050">
                <a:solidFill>
                  <a:schemeClr val="lt1"/>
                </a:solidFill>
              </a:ln>
              <a:effectLst/>
            </c:spPr>
            <c:extLst>
              <c:ext xmlns:c16="http://schemas.microsoft.com/office/drawing/2014/chart" uri="{C3380CC4-5D6E-409C-BE32-E72D297353CC}">
                <c16:uniqueId val="{00000004-BC60-40EE-91A1-CBD6587B7E4E}"/>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93ED-4BE1-AE4F-BEA55140D26C}"/>
              </c:ext>
            </c:extLst>
          </c:dPt>
          <c:val>
            <c:numRef>
              <c:f>'All NarrativesQuality-Count'!$F$99:$F$103</c:f>
              <c:numCache>
                <c:formatCode>General</c:formatCode>
                <c:ptCount val="5"/>
                <c:pt idx="0">
                  <c:v>6</c:v>
                </c:pt>
                <c:pt idx="1">
                  <c:v>10</c:v>
                </c:pt>
                <c:pt idx="2">
                  <c:v>8</c:v>
                </c:pt>
                <c:pt idx="3">
                  <c:v>3</c:v>
                </c:pt>
                <c:pt idx="4">
                  <c:v>0</c:v>
                </c:pt>
              </c:numCache>
            </c:numRef>
          </c:val>
          <c:extLst>
            <c:ext xmlns:c16="http://schemas.microsoft.com/office/drawing/2014/chart" uri="{C3380CC4-5D6E-409C-BE32-E72D297353CC}">
              <c16:uniqueId val="{00000000-BC60-40EE-91A1-CBD6587B7E4E}"/>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All-Q6</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rgbClr val="093C92"/>
              </a:solidFill>
              <a:ln w="19050">
                <a:solidFill>
                  <a:schemeClr val="lt1"/>
                </a:solidFill>
              </a:ln>
              <a:effectLst/>
            </c:spPr>
            <c:extLst>
              <c:ext xmlns:c16="http://schemas.microsoft.com/office/drawing/2014/chart" uri="{C3380CC4-5D6E-409C-BE32-E72D297353CC}">
                <c16:uniqueId val="{00000001-29CB-4436-83E1-00580CA69E44}"/>
              </c:ext>
            </c:extLst>
          </c:dPt>
          <c:dPt>
            <c:idx val="1"/>
            <c:bubble3D val="0"/>
            <c:spPr>
              <a:solidFill>
                <a:srgbClr val="0D5BDC"/>
              </a:solidFill>
              <a:ln w="19050">
                <a:solidFill>
                  <a:schemeClr val="lt1"/>
                </a:solidFill>
              </a:ln>
              <a:effectLst/>
            </c:spPr>
            <c:extLst>
              <c:ext xmlns:c16="http://schemas.microsoft.com/office/drawing/2014/chart" uri="{C3380CC4-5D6E-409C-BE32-E72D297353CC}">
                <c16:uniqueId val="{00000002-29CB-4436-83E1-00580CA69E44}"/>
              </c:ext>
            </c:extLst>
          </c:dPt>
          <c:dPt>
            <c:idx val="2"/>
            <c:bubble3D val="0"/>
            <c:spPr>
              <a:solidFill>
                <a:srgbClr val="F4B183"/>
              </a:solidFill>
              <a:ln w="19050">
                <a:solidFill>
                  <a:schemeClr val="lt1"/>
                </a:solidFill>
              </a:ln>
              <a:effectLst/>
            </c:spPr>
            <c:extLst>
              <c:ext xmlns:c16="http://schemas.microsoft.com/office/drawing/2014/chart" uri="{C3380CC4-5D6E-409C-BE32-E72D297353CC}">
                <c16:uniqueId val="{00000003-29CB-4436-83E1-00580CA69E44}"/>
              </c:ext>
            </c:extLst>
          </c:dPt>
          <c:dPt>
            <c:idx val="3"/>
            <c:bubble3D val="0"/>
            <c:spPr>
              <a:solidFill>
                <a:srgbClr val="A6A6A6"/>
              </a:solidFill>
              <a:ln w="19050">
                <a:solidFill>
                  <a:schemeClr val="lt1"/>
                </a:solidFill>
              </a:ln>
              <a:effectLst/>
            </c:spPr>
            <c:extLst>
              <c:ext xmlns:c16="http://schemas.microsoft.com/office/drawing/2014/chart" uri="{C3380CC4-5D6E-409C-BE32-E72D297353CC}">
                <c16:uniqueId val="{00000004-29CB-4436-83E1-00580CA69E44}"/>
              </c:ext>
            </c:extLst>
          </c:dPt>
          <c:dPt>
            <c:idx val="4"/>
            <c:bubble3D val="0"/>
            <c:spPr>
              <a:solidFill>
                <a:srgbClr val="C00000"/>
              </a:solidFill>
              <a:ln w="19050">
                <a:solidFill>
                  <a:schemeClr val="lt1"/>
                </a:solidFill>
              </a:ln>
              <a:effectLst/>
            </c:spPr>
            <c:extLst>
              <c:ext xmlns:c16="http://schemas.microsoft.com/office/drawing/2014/chart" uri="{C3380CC4-5D6E-409C-BE32-E72D297353CC}">
                <c16:uniqueId val="{00000005-29CB-4436-83E1-00580CA69E44}"/>
              </c:ext>
            </c:extLst>
          </c:dPt>
          <c:val>
            <c:numRef>
              <c:f>'All NarrativesQuality-Count'!$I$123:$I$127</c:f>
              <c:numCache>
                <c:formatCode>General</c:formatCode>
                <c:ptCount val="5"/>
                <c:pt idx="0">
                  <c:v>55</c:v>
                </c:pt>
                <c:pt idx="1">
                  <c:v>22</c:v>
                </c:pt>
                <c:pt idx="2">
                  <c:v>5</c:v>
                </c:pt>
                <c:pt idx="3">
                  <c:v>1</c:v>
                </c:pt>
                <c:pt idx="4">
                  <c:v>1</c:v>
                </c:pt>
              </c:numCache>
            </c:numRef>
          </c:val>
          <c:extLst>
            <c:ext xmlns:c16="http://schemas.microsoft.com/office/drawing/2014/chart" uri="{C3380CC4-5D6E-409C-BE32-E72D297353CC}">
              <c16:uniqueId val="{00000000-29CB-4436-83E1-00580CA69E44}"/>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Overall- CO</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rgbClr val="093C92"/>
              </a:solidFill>
              <a:ln w="19050">
                <a:solidFill>
                  <a:schemeClr val="lt1"/>
                </a:solidFill>
              </a:ln>
              <a:effectLst/>
            </c:spPr>
            <c:extLst>
              <c:ext xmlns:c16="http://schemas.microsoft.com/office/drawing/2014/chart" uri="{C3380CC4-5D6E-409C-BE32-E72D297353CC}">
                <c16:uniqueId val="{00000001-0ACE-4A4B-93D7-E91D937CA0A4}"/>
              </c:ext>
            </c:extLst>
          </c:dPt>
          <c:dPt>
            <c:idx val="1"/>
            <c:bubble3D val="0"/>
            <c:spPr>
              <a:solidFill>
                <a:srgbClr val="0D5BDC"/>
              </a:solidFill>
              <a:ln w="19050">
                <a:solidFill>
                  <a:schemeClr val="lt1"/>
                </a:solidFill>
              </a:ln>
              <a:effectLst/>
            </c:spPr>
            <c:extLst>
              <c:ext xmlns:c16="http://schemas.microsoft.com/office/drawing/2014/chart" uri="{C3380CC4-5D6E-409C-BE32-E72D297353CC}">
                <c16:uniqueId val="{00000002-0ACE-4A4B-93D7-E91D937CA0A4}"/>
              </c:ext>
            </c:extLst>
          </c:dPt>
          <c:dPt>
            <c:idx val="2"/>
            <c:bubble3D val="0"/>
            <c:spPr>
              <a:solidFill>
                <a:srgbClr val="F4B183"/>
              </a:solidFill>
              <a:ln w="19050">
                <a:solidFill>
                  <a:schemeClr val="lt1"/>
                </a:solidFill>
              </a:ln>
              <a:effectLst/>
            </c:spPr>
            <c:extLst>
              <c:ext xmlns:c16="http://schemas.microsoft.com/office/drawing/2014/chart" uri="{C3380CC4-5D6E-409C-BE32-E72D297353CC}">
                <c16:uniqueId val="{00000003-0ACE-4A4B-93D7-E91D937CA0A4}"/>
              </c:ext>
            </c:extLst>
          </c:dPt>
          <c:dPt>
            <c:idx val="3"/>
            <c:bubble3D val="0"/>
            <c:spPr>
              <a:solidFill>
                <a:srgbClr val="A6A6A6"/>
              </a:solidFill>
              <a:ln w="19050">
                <a:solidFill>
                  <a:schemeClr val="lt1"/>
                </a:solidFill>
              </a:ln>
              <a:effectLst/>
            </c:spPr>
            <c:extLst>
              <c:ext xmlns:c16="http://schemas.microsoft.com/office/drawing/2014/chart" uri="{C3380CC4-5D6E-409C-BE32-E72D297353CC}">
                <c16:uniqueId val="{00000004-0ACE-4A4B-93D7-E91D937CA0A4}"/>
              </c:ext>
            </c:extLst>
          </c:dPt>
          <c:dPt>
            <c:idx val="4"/>
            <c:bubble3D val="0"/>
            <c:spPr>
              <a:solidFill>
                <a:srgbClr val="C00000"/>
              </a:solidFill>
              <a:ln w="19050">
                <a:solidFill>
                  <a:schemeClr val="lt1"/>
                </a:solidFill>
              </a:ln>
              <a:effectLst/>
            </c:spPr>
            <c:extLst>
              <c:ext xmlns:c16="http://schemas.microsoft.com/office/drawing/2014/chart" uri="{C3380CC4-5D6E-409C-BE32-E72D297353CC}">
                <c16:uniqueId val="{00000005-0ACE-4A4B-93D7-E91D937CA0A4}"/>
              </c:ext>
            </c:extLst>
          </c:dPt>
          <c:val>
            <c:numRef>
              <c:f>'All NarrativesQuality-Count'!$J$99:$J$103</c:f>
              <c:numCache>
                <c:formatCode>0.00</c:formatCode>
                <c:ptCount val="5"/>
                <c:pt idx="0">
                  <c:v>10.833333333333334</c:v>
                </c:pt>
                <c:pt idx="1">
                  <c:v>8.1666666666666661</c:v>
                </c:pt>
                <c:pt idx="2">
                  <c:v>4.833333333333333</c:v>
                </c:pt>
                <c:pt idx="3">
                  <c:v>3</c:v>
                </c:pt>
                <c:pt idx="4">
                  <c:v>0.16666666666666666</c:v>
                </c:pt>
              </c:numCache>
            </c:numRef>
          </c:val>
          <c:extLst>
            <c:ext xmlns:c16="http://schemas.microsoft.com/office/drawing/2014/chart" uri="{C3380CC4-5D6E-409C-BE32-E72D297353CC}">
              <c16:uniqueId val="{00000000-0ACE-4A4B-93D7-E91D937CA0A4}"/>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Overall- CR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rgbClr val="093C92"/>
              </a:solidFill>
              <a:ln w="19050">
                <a:solidFill>
                  <a:schemeClr val="lt1"/>
                </a:solidFill>
              </a:ln>
              <a:effectLst/>
            </c:spPr>
            <c:extLst>
              <c:ext xmlns:c16="http://schemas.microsoft.com/office/drawing/2014/chart" uri="{C3380CC4-5D6E-409C-BE32-E72D297353CC}">
                <c16:uniqueId val="{00000001-53BC-4D35-938B-9E117DF1182B}"/>
              </c:ext>
            </c:extLst>
          </c:dPt>
          <c:dPt>
            <c:idx val="1"/>
            <c:bubble3D val="0"/>
            <c:spPr>
              <a:solidFill>
                <a:srgbClr val="0D5BDC"/>
              </a:solidFill>
              <a:ln w="19050">
                <a:solidFill>
                  <a:schemeClr val="lt1"/>
                </a:solidFill>
              </a:ln>
              <a:effectLst/>
            </c:spPr>
            <c:extLst>
              <c:ext xmlns:c16="http://schemas.microsoft.com/office/drawing/2014/chart" uri="{C3380CC4-5D6E-409C-BE32-E72D297353CC}">
                <c16:uniqueId val="{00000002-53BC-4D35-938B-9E117DF1182B}"/>
              </c:ext>
            </c:extLst>
          </c:dPt>
          <c:dPt>
            <c:idx val="2"/>
            <c:bubble3D val="0"/>
            <c:spPr>
              <a:solidFill>
                <a:srgbClr val="F4B183"/>
              </a:solidFill>
              <a:ln w="19050">
                <a:solidFill>
                  <a:schemeClr val="lt1"/>
                </a:solidFill>
              </a:ln>
              <a:effectLst/>
            </c:spPr>
            <c:extLst>
              <c:ext xmlns:c16="http://schemas.microsoft.com/office/drawing/2014/chart" uri="{C3380CC4-5D6E-409C-BE32-E72D297353CC}">
                <c16:uniqueId val="{00000003-53BC-4D35-938B-9E117DF1182B}"/>
              </c:ext>
            </c:extLst>
          </c:dPt>
          <c:dPt>
            <c:idx val="3"/>
            <c:bubble3D val="0"/>
            <c:spPr>
              <a:solidFill>
                <a:srgbClr val="A6A6A6"/>
              </a:solidFill>
              <a:ln w="19050">
                <a:solidFill>
                  <a:schemeClr val="lt1"/>
                </a:solidFill>
              </a:ln>
              <a:effectLst/>
            </c:spPr>
            <c:extLst>
              <c:ext xmlns:c16="http://schemas.microsoft.com/office/drawing/2014/chart" uri="{C3380CC4-5D6E-409C-BE32-E72D297353CC}">
                <c16:uniqueId val="{00000004-53BC-4D35-938B-9E117DF1182B}"/>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3C46-4605-BD6A-B08F2D692361}"/>
              </c:ext>
            </c:extLst>
          </c:dPt>
          <c:val>
            <c:numRef>
              <c:f>'All NarrativesQuality-Count'!$J$105:$J$109</c:f>
              <c:numCache>
                <c:formatCode>0.00</c:formatCode>
                <c:ptCount val="5"/>
                <c:pt idx="0">
                  <c:v>19.833333333333332</c:v>
                </c:pt>
                <c:pt idx="1">
                  <c:v>13</c:v>
                </c:pt>
                <c:pt idx="2">
                  <c:v>4.5</c:v>
                </c:pt>
                <c:pt idx="3">
                  <c:v>1.6666666666666667</c:v>
                </c:pt>
                <c:pt idx="4">
                  <c:v>0</c:v>
                </c:pt>
              </c:numCache>
            </c:numRef>
          </c:val>
          <c:extLst>
            <c:ext xmlns:c16="http://schemas.microsoft.com/office/drawing/2014/chart" uri="{C3380CC4-5D6E-409C-BE32-E72D297353CC}">
              <c16:uniqueId val="{00000000-53BC-4D35-938B-9E117DF1182B}"/>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Overall-D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rgbClr val="093C92"/>
              </a:solidFill>
              <a:ln w="19050">
                <a:solidFill>
                  <a:schemeClr val="lt1"/>
                </a:solidFill>
              </a:ln>
              <a:effectLst/>
            </c:spPr>
            <c:extLst>
              <c:ext xmlns:c16="http://schemas.microsoft.com/office/drawing/2014/chart" uri="{C3380CC4-5D6E-409C-BE32-E72D297353CC}">
                <c16:uniqueId val="{00000001-D96E-4421-B6B9-3FB1B0264E77}"/>
              </c:ext>
            </c:extLst>
          </c:dPt>
          <c:dPt>
            <c:idx val="1"/>
            <c:bubble3D val="0"/>
            <c:spPr>
              <a:solidFill>
                <a:srgbClr val="0D5BDC"/>
              </a:solidFill>
              <a:ln w="19050">
                <a:solidFill>
                  <a:schemeClr val="lt1"/>
                </a:solidFill>
              </a:ln>
              <a:effectLst/>
            </c:spPr>
            <c:extLst>
              <c:ext xmlns:c16="http://schemas.microsoft.com/office/drawing/2014/chart" uri="{C3380CC4-5D6E-409C-BE32-E72D297353CC}">
                <c16:uniqueId val="{00000002-D96E-4421-B6B9-3FB1B0264E77}"/>
              </c:ext>
            </c:extLst>
          </c:dPt>
          <c:dPt>
            <c:idx val="2"/>
            <c:bubble3D val="0"/>
            <c:spPr>
              <a:solidFill>
                <a:srgbClr val="F4B183"/>
              </a:solidFill>
              <a:ln w="19050">
                <a:solidFill>
                  <a:schemeClr val="lt1"/>
                </a:solidFill>
              </a:ln>
              <a:effectLst/>
            </c:spPr>
            <c:extLst>
              <c:ext xmlns:c16="http://schemas.microsoft.com/office/drawing/2014/chart" uri="{C3380CC4-5D6E-409C-BE32-E72D297353CC}">
                <c16:uniqueId val="{00000003-D96E-4421-B6B9-3FB1B0264E77}"/>
              </c:ext>
            </c:extLst>
          </c:dPt>
          <c:dPt>
            <c:idx val="3"/>
            <c:bubble3D val="0"/>
            <c:spPr>
              <a:solidFill>
                <a:srgbClr val="A6A6A6"/>
              </a:solidFill>
              <a:ln w="19050">
                <a:solidFill>
                  <a:schemeClr val="lt1"/>
                </a:solidFill>
              </a:ln>
              <a:effectLst/>
            </c:spPr>
            <c:extLst>
              <c:ext xmlns:c16="http://schemas.microsoft.com/office/drawing/2014/chart" uri="{C3380CC4-5D6E-409C-BE32-E72D297353CC}">
                <c16:uniqueId val="{00000004-D96E-4421-B6B9-3FB1B0264E77}"/>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D3A0-4C0E-8B9E-2C241455685B}"/>
              </c:ext>
            </c:extLst>
          </c:dPt>
          <c:val>
            <c:numRef>
              <c:f>'All NarrativesQuality-Count'!$J$111:$J$115</c:f>
              <c:numCache>
                <c:formatCode>0.00</c:formatCode>
                <c:ptCount val="5"/>
                <c:pt idx="0">
                  <c:v>3</c:v>
                </c:pt>
                <c:pt idx="1">
                  <c:v>4</c:v>
                </c:pt>
                <c:pt idx="2">
                  <c:v>1.3333333333333333</c:v>
                </c:pt>
                <c:pt idx="3">
                  <c:v>0.66666666666666663</c:v>
                </c:pt>
                <c:pt idx="4">
                  <c:v>0</c:v>
                </c:pt>
              </c:numCache>
            </c:numRef>
          </c:val>
          <c:extLst>
            <c:ext xmlns:c16="http://schemas.microsoft.com/office/drawing/2014/chart" uri="{C3380CC4-5D6E-409C-BE32-E72D297353CC}">
              <c16:uniqueId val="{00000000-D96E-4421-B6B9-3FB1B0264E77}"/>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Overall-S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rgbClr val="093C92"/>
              </a:solidFill>
              <a:ln w="19050">
                <a:solidFill>
                  <a:schemeClr val="lt1"/>
                </a:solidFill>
              </a:ln>
              <a:effectLst/>
            </c:spPr>
            <c:extLst>
              <c:ext xmlns:c16="http://schemas.microsoft.com/office/drawing/2014/chart" uri="{C3380CC4-5D6E-409C-BE32-E72D297353CC}">
                <c16:uniqueId val="{00000001-70F5-4CDE-84FE-01C82697D2AA}"/>
              </c:ext>
            </c:extLst>
          </c:dPt>
          <c:dPt>
            <c:idx val="1"/>
            <c:bubble3D val="0"/>
            <c:spPr>
              <a:solidFill>
                <a:srgbClr val="0D5BDC"/>
              </a:solidFill>
              <a:ln w="19050">
                <a:solidFill>
                  <a:schemeClr val="lt1"/>
                </a:solidFill>
              </a:ln>
              <a:effectLst/>
            </c:spPr>
            <c:extLst>
              <c:ext xmlns:c16="http://schemas.microsoft.com/office/drawing/2014/chart" uri="{C3380CC4-5D6E-409C-BE32-E72D297353CC}">
                <c16:uniqueId val="{00000002-70F5-4CDE-84FE-01C82697D2AA}"/>
              </c:ext>
            </c:extLst>
          </c:dPt>
          <c:dPt>
            <c:idx val="2"/>
            <c:bubble3D val="0"/>
            <c:spPr>
              <a:solidFill>
                <a:srgbClr val="F4B183"/>
              </a:solidFill>
              <a:ln w="19050">
                <a:solidFill>
                  <a:schemeClr val="lt1"/>
                </a:solidFill>
              </a:ln>
              <a:effectLst/>
            </c:spPr>
            <c:extLst>
              <c:ext xmlns:c16="http://schemas.microsoft.com/office/drawing/2014/chart" uri="{C3380CC4-5D6E-409C-BE32-E72D297353CC}">
                <c16:uniqueId val="{00000003-70F5-4CDE-84FE-01C82697D2AA}"/>
              </c:ext>
            </c:extLst>
          </c:dPt>
          <c:dPt>
            <c:idx val="3"/>
            <c:bubble3D val="0"/>
            <c:spPr>
              <a:solidFill>
                <a:srgbClr val="A6A6A6"/>
              </a:solidFill>
              <a:ln w="19050">
                <a:solidFill>
                  <a:schemeClr val="lt1"/>
                </a:solidFill>
              </a:ln>
              <a:effectLst/>
            </c:spPr>
            <c:extLst>
              <c:ext xmlns:c16="http://schemas.microsoft.com/office/drawing/2014/chart" uri="{C3380CC4-5D6E-409C-BE32-E72D297353CC}">
                <c16:uniqueId val="{00000004-70F5-4CDE-84FE-01C82697D2AA}"/>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CBA3-4FE8-93D2-0D8FB84DF2B0}"/>
              </c:ext>
            </c:extLst>
          </c:dPt>
          <c:val>
            <c:numRef>
              <c:f>'All NarrativesQuality-Count'!$J$117:$J$121</c:f>
              <c:numCache>
                <c:formatCode>0.00</c:formatCode>
                <c:ptCount val="5"/>
                <c:pt idx="0">
                  <c:v>2.3333333333333335</c:v>
                </c:pt>
                <c:pt idx="1">
                  <c:v>5.5</c:v>
                </c:pt>
                <c:pt idx="2">
                  <c:v>0.83333333333333337</c:v>
                </c:pt>
                <c:pt idx="3">
                  <c:v>0.33333333333333331</c:v>
                </c:pt>
                <c:pt idx="4">
                  <c:v>0</c:v>
                </c:pt>
              </c:numCache>
            </c:numRef>
          </c:val>
          <c:extLst>
            <c:ext xmlns:c16="http://schemas.microsoft.com/office/drawing/2014/chart" uri="{C3380CC4-5D6E-409C-BE32-E72D297353CC}">
              <c16:uniqueId val="{00000000-70F5-4CDE-84FE-01C82697D2AA}"/>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Overll-All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rgbClr val="093C92"/>
              </a:solidFill>
              <a:ln w="19050">
                <a:solidFill>
                  <a:schemeClr val="lt1"/>
                </a:solidFill>
              </a:ln>
              <a:effectLst/>
            </c:spPr>
            <c:extLst>
              <c:ext xmlns:c16="http://schemas.microsoft.com/office/drawing/2014/chart" uri="{C3380CC4-5D6E-409C-BE32-E72D297353CC}">
                <c16:uniqueId val="{00000001-DB39-42FB-B773-E4CDECC5CC61}"/>
              </c:ext>
            </c:extLst>
          </c:dPt>
          <c:dPt>
            <c:idx val="1"/>
            <c:bubble3D val="0"/>
            <c:spPr>
              <a:solidFill>
                <a:srgbClr val="0D5BDC"/>
              </a:solidFill>
              <a:ln w="19050">
                <a:solidFill>
                  <a:schemeClr val="lt1"/>
                </a:solidFill>
              </a:ln>
              <a:effectLst/>
            </c:spPr>
            <c:extLst>
              <c:ext xmlns:c16="http://schemas.microsoft.com/office/drawing/2014/chart" uri="{C3380CC4-5D6E-409C-BE32-E72D297353CC}">
                <c16:uniqueId val="{00000002-DB39-42FB-B773-E4CDECC5CC61}"/>
              </c:ext>
            </c:extLst>
          </c:dPt>
          <c:dPt>
            <c:idx val="2"/>
            <c:bubble3D val="0"/>
            <c:spPr>
              <a:solidFill>
                <a:srgbClr val="F4B183"/>
              </a:solidFill>
              <a:ln w="19050">
                <a:solidFill>
                  <a:schemeClr val="lt1"/>
                </a:solidFill>
              </a:ln>
              <a:effectLst/>
            </c:spPr>
            <c:extLst>
              <c:ext xmlns:c16="http://schemas.microsoft.com/office/drawing/2014/chart" uri="{C3380CC4-5D6E-409C-BE32-E72D297353CC}">
                <c16:uniqueId val="{00000003-DB39-42FB-B773-E4CDECC5CC61}"/>
              </c:ext>
            </c:extLst>
          </c:dPt>
          <c:dPt>
            <c:idx val="3"/>
            <c:bubble3D val="0"/>
            <c:spPr>
              <a:solidFill>
                <a:srgbClr val="A6A6A6"/>
              </a:solidFill>
              <a:ln w="19050">
                <a:solidFill>
                  <a:schemeClr val="lt1"/>
                </a:solidFill>
              </a:ln>
              <a:effectLst/>
            </c:spPr>
            <c:extLst>
              <c:ext xmlns:c16="http://schemas.microsoft.com/office/drawing/2014/chart" uri="{C3380CC4-5D6E-409C-BE32-E72D297353CC}">
                <c16:uniqueId val="{00000004-DB39-42FB-B773-E4CDECC5CC61}"/>
              </c:ext>
            </c:extLst>
          </c:dPt>
          <c:dPt>
            <c:idx val="4"/>
            <c:bubble3D val="0"/>
            <c:spPr>
              <a:solidFill>
                <a:srgbClr val="C00000"/>
              </a:solidFill>
              <a:ln w="19050">
                <a:solidFill>
                  <a:schemeClr val="lt1"/>
                </a:solidFill>
              </a:ln>
              <a:effectLst/>
            </c:spPr>
            <c:extLst>
              <c:ext xmlns:c16="http://schemas.microsoft.com/office/drawing/2014/chart" uri="{C3380CC4-5D6E-409C-BE32-E72D297353CC}">
                <c16:uniqueId val="{00000005-DB39-42FB-B773-E4CDECC5CC61}"/>
              </c:ext>
            </c:extLst>
          </c:dPt>
          <c:val>
            <c:numRef>
              <c:f>'All NarrativesQuality-Count'!$J$123:$J$127</c:f>
              <c:numCache>
                <c:formatCode>0.00</c:formatCode>
                <c:ptCount val="5"/>
                <c:pt idx="0">
                  <c:v>36</c:v>
                </c:pt>
                <c:pt idx="1">
                  <c:v>30.666666666666668</c:v>
                </c:pt>
                <c:pt idx="2">
                  <c:v>11.5</c:v>
                </c:pt>
                <c:pt idx="3">
                  <c:v>5.666666666666667</c:v>
                </c:pt>
                <c:pt idx="4">
                  <c:v>0.16666666666666666</c:v>
                </c:pt>
              </c:numCache>
            </c:numRef>
          </c:val>
          <c:extLst>
            <c:ext xmlns:c16="http://schemas.microsoft.com/office/drawing/2014/chart" uri="{C3380CC4-5D6E-409C-BE32-E72D297353CC}">
              <c16:uniqueId val="{00000000-DB39-42FB-B773-E4CDECC5CC61}"/>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CO-PU1</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rgbClr val="093C92"/>
              </a:solidFill>
              <a:ln w="19050">
                <a:solidFill>
                  <a:schemeClr val="lt1"/>
                </a:solidFill>
              </a:ln>
              <a:effectLst/>
            </c:spPr>
            <c:extLst>
              <c:ext xmlns:c16="http://schemas.microsoft.com/office/drawing/2014/chart" uri="{C3380CC4-5D6E-409C-BE32-E72D297353CC}">
                <c16:uniqueId val="{00000001-0691-46C9-98FC-23027F730650}"/>
              </c:ext>
            </c:extLst>
          </c:dPt>
          <c:dPt>
            <c:idx val="1"/>
            <c:bubble3D val="0"/>
            <c:spPr>
              <a:solidFill>
                <a:srgbClr val="0D5BDC"/>
              </a:solidFill>
              <a:ln w="19050">
                <a:solidFill>
                  <a:schemeClr val="lt1"/>
                </a:solidFill>
              </a:ln>
              <a:effectLst/>
            </c:spPr>
            <c:extLst>
              <c:ext xmlns:c16="http://schemas.microsoft.com/office/drawing/2014/chart" uri="{C3380CC4-5D6E-409C-BE32-E72D297353CC}">
                <c16:uniqueId val="{00000002-0691-46C9-98FC-23027F730650}"/>
              </c:ext>
            </c:extLst>
          </c:dPt>
          <c:dPt>
            <c:idx val="2"/>
            <c:bubble3D val="0"/>
            <c:spPr>
              <a:solidFill>
                <a:srgbClr val="33A8FF"/>
              </a:solidFill>
              <a:ln w="19050">
                <a:solidFill>
                  <a:schemeClr val="lt1"/>
                </a:solidFill>
              </a:ln>
              <a:effectLst/>
            </c:spPr>
            <c:extLst>
              <c:ext xmlns:c16="http://schemas.microsoft.com/office/drawing/2014/chart" uri="{C3380CC4-5D6E-409C-BE32-E72D297353CC}">
                <c16:uniqueId val="{00000003-0691-46C9-98FC-23027F730650}"/>
              </c:ext>
            </c:extLst>
          </c:dPt>
          <c:dPt>
            <c:idx val="3"/>
            <c:bubble3D val="0"/>
            <c:spPr>
              <a:solidFill>
                <a:srgbClr val="F4B183"/>
              </a:solidFill>
              <a:ln w="19050">
                <a:solidFill>
                  <a:schemeClr val="lt1"/>
                </a:solidFill>
              </a:ln>
              <a:effectLst/>
            </c:spPr>
            <c:extLst>
              <c:ext xmlns:c16="http://schemas.microsoft.com/office/drawing/2014/chart" uri="{C3380CC4-5D6E-409C-BE32-E72D297353CC}">
                <c16:uniqueId val="{00000004-0691-46C9-98FC-23027F730650}"/>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2CF4-4CB2-B444-D565C6FA56EE}"/>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2CF4-4CB2-B444-D565C6FA56EE}"/>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2CF4-4CB2-B444-D565C6FA56EE}"/>
              </c:ext>
            </c:extLst>
          </c:dPt>
          <c:val>
            <c:numRef>
              <c:f>'AllNarratives-Usefullness-Raw'!$C$60:$C$66</c:f>
              <c:numCache>
                <c:formatCode>General</c:formatCode>
                <c:ptCount val="7"/>
                <c:pt idx="0">
                  <c:v>2</c:v>
                </c:pt>
                <c:pt idx="1">
                  <c:v>2</c:v>
                </c:pt>
                <c:pt idx="2">
                  <c:v>1</c:v>
                </c:pt>
                <c:pt idx="3">
                  <c:v>1</c:v>
                </c:pt>
                <c:pt idx="4">
                  <c:v>0</c:v>
                </c:pt>
                <c:pt idx="5">
                  <c:v>0</c:v>
                </c:pt>
                <c:pt idx="6">
                  <c:v>0</c:v>
                </c:pt>
              </c:numCache>
            </c:numRef>
          </c:val>
          <c:extLst>
            <c:ext xmlns:c16="http://schemas.microsoft.com/office/drawing/2014/chart" uri="{C3380CC4-5D6E-409C-BE32-E72D297353CC}">
              <c16:uniqueId val="{00000000-0691-46C9-98FC-23027F730650}"/>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CO-PU2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rgbClr val="093C92"/>
              </a:solidFill>
              <a:ln w="19050">
                <a:solidFill>
                  <a:schemeClr val="lt1"/>
                </a:solidFill>
              </a:ln>
              <a:effectLst/>
            </c:spPr>
            <c:extLst>
              <c:ext xmlns:c16="http://schemas.microsoft.com/office/drawing/2014/chart" uri="{C3380CC4-5D6E-409C-BE32-E72D297353CC}">
                <c16:uniqueId val="{00000001-B871-4BF6-A1B2-AA59871C04D7}"/>
              </c:ext>
            </c:extLst>
          </c:dPt>
          <c:dPt>
            <c:idx val="1"/>
            <c:bubble3D val="0"/>
            <c:spPr>
              <a:solidFill>
                <a:srgbClr val="0D5BDC"/>
              </a:solidFill>
              <a:ln w="19050">
                <a:solidFill>
                  <a:schemeClr val="lt1"/>
                </a:solidFill>
              </a:ln>
              <a:effectLst/>
            </c:spPr>
            <c:extLst>
              <c:ext xmlns:c16="http://schemas.microsoft.com/office/drawing/2014/chart" uri="{C3380CC4-5D6E-409C-BE32-E72D297353CC}">
                <c16:uniqueId val="{00000002-B871-4BF6-A1B2-AA59871C04D7}"/>
              </c:ext>
            </c:extLst>
          </c:dPt>
          <c:dPt>
            <c:idx val="2"/>
            <c:bubble3D val="0"/>
            <c:spPr>
              <a:solidFill>
                <a:srgbClr val="33A8FF"/>
              </a:solidFill>
              <a:ln w="19050">
                <a:solidFill>
                  <a:schemeClr val="lt1"/>
                </a:solidFill>
              </a:ln>
              <a:effectLst/>
            </c:spPr>
            <c:extLst>
              <c:ext xmlns:c16="http://schemas.microsoft.com/office/drawing/2014/chart" uri="{C3380CC4-5D6E-409C-BE32-E72D297353CC}">
                <c16:uniqueId val="{00000003-B871-4BF6-A1B2-AA59871C04D7}"/>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8EB9-4690-94F0-6821C362E7BA}"/>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8EB9-4690-94F0-6821C362E7BA}"/>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8EB9-4690-94F0-6821C362E7BA}"/>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8EB9-4690-94F0-6821C362E7BA}"/>
              </c:ext>
            </c:extLst>
          </c:dPt>
          <c:dLbls>
            <c:delete val="1"/>
          </c:dLbls>
          <c:val>
            <c:numRef>
              <c:f>'AllNarratives-Usefullness-Raw'!$D$60:$D$66</c:f>
              <c:numCache>
                <c:formatCode>General</c:formatCode>
                <c:ptCount val="7"/>
                <c:pt idx="0">
                  <c:v>1</c:v>
                </c:pt>
                <c:pt idx="1">
                  <c:v>3</c:v>
                </c:pt>
                <c:pt idx="2">
                  <c:v>2</c:v>
                </c:pt>
                <c:pt idx="3">
                  <c:v>0</c:v>
                </c:pt>
                <c:pt idx="4">
                  <c:v>0</c:v>
                </c:pt>
                <c:pt idx="5">
                  <c:v>0</c:v>
                </c:pt>
                <c:pt idx="6">
                  <c:v>0</c:v>
                </c:pt>
              </c:numCache>
            </c:numRef>
          </c:val>
          <c:extLst>
            <c:ext xmlns:c16="http://schemas.microsoft.com/office/drawing/2014/chart" uri="{C3380CC4-5D6E-409C-BE32-E72D297353CC}">
              <c16:uniqueId val="{00000000-B871-4BF6-A1B2-AA59871C04D7}"/>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CO-PU3</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rgbClr val="093C92"/>
              </a:solidFill>
              <a:ln w="19050">
                <a:solidFill>
                  <a:schemeClr val="lt1"/>
                </a:solidFill>
              </a:ln>
              <a:effectLst/>
            </c:spPr>
            <c:extLst>
              <c:ext xmlns:c16="http://schemas.microsoft.com/office/drawing/2014/chart" uri="{C3380CC4-5D6E-409C-BE32-E72D297353CC}">
                <c16:uniqueId val="{00000001-C016-4014-BC11-2D061475EE2A}"/>
              </c:ext>
            </c:extLst>
          </c:dPt>
          <c:dPt>
            <c:idx val="1"/>
            <c:bubble3D val="0"/>
            <c:spPr>
              <a:solidFill>
                <a:srgbClr val="0D5BDC"/>
              </a:solidFill>
              <a:ln w="19050">
                <a:solidFill>
                  <a:schemeClr val="lt1"/>
                </a:solidFill>
              </a:ln>
              <a:effectLst/>
            </c:spPr>
            <c:extLst>
              <c:ext xmlns:c16="http://schemas.microsoft.com/office/drawing/2014/chart" uri="{C3380CC4-5D6E-409C-BE32-E72D297353CC}">
                <c16:uniqueId val="{00000002-C016-4014-BC11-2D061475EE2A}"/>
              </c:ext>
            </c:extLst>
          </c:dPt>
          <c:dPt>
            <c:idx val="2"/>
            <c:bubble3D val="0"/>
            <c:spPr>
              <a:solidFill>
                <a:srgbClr val="33A8FF"/>
              </a:solidFill>
              <a:ln w="19050">
                <a:solidFill>
                  <a:schemeClr val="lt1"/>
                </a:solidFill>
              </a:ln>
              <a:effectLst/>
            </c:spPr>
            <c:extLst>
              <c:ext xmlns:c16="http://schemas.microsoft.com/office/drawing/2014/chart" uri="{C3380CC4-5D6E-409C-BE32-E72D297353CC}">
                <c16:uniqueId val="{00000003-C016-4014-BC11-2D061475EE2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D46C-4C0E-A2DE-BDF630F46F2D}"/>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D46C-4C0E-A2DE-BDF630F46F2D}"/>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D46C-4C0E-A2DE-BDF630F46F2D}"/>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D46C-4C0E-A2DE-BDF630F46F2D}"/>
              </c:ext>
            </c:extLst>
          </c:dPt>
          <c:val>
            <c:numRef>
              <c:f>'AllNarratives-Usefullness-Raw'!$E$60:$E$66</c:f>
              <c:numCache>
                <c:formatCode>General</c:formatCode>
                <c:ptCount val="7"/>
                <c:pt idx="0">
                  <c:v>2</c:v>
                </c:pt>
                <c:pt idx="1">
                  <c:v>2</c:v>
                </c:pt>
                <c:pt idx="2">
                  <c:v>2</c:v>
                </c:pt>
                <c:pt idx="3">
                  <c:v>0</c:v>
                </c:pt>
                <c:pt idx="4">
                  <c:v>0</c:v>
                </c:pt>
                <c:pt idx="5">
                  <c:v>0</c:v>
                </c:pt>
                <c:pt idx="6">
                  <c:v>0</c:v>
                </c:pt>
              </c:numCache>
            </c:numRef>
          </c:val>
          <c:extLst>
            <c:ext xmlns:c16="http://schemas.microsoft.com/office/drawing/2014/chart" uri="{C3380CC4-5D6E-409C-BE32-E72D297353CC}">
              <c16:uniqueId val="{00000000-C016-4014-BC11-2D061475EE2A}"/>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CO-PU4</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rgbClr val="093C92"/>
              </a:solidFill>
              <a:ln w="19050">
                <a:solidFill>
                  <a:schemeClr val="lt1"/>
                </a:solidFill>
              </a:ln>
              <a:effectLst/>
            </c:spPr>
            <c:extLst>
              <c:ext xmlns:c16="http://schemas.microsoft.com/office/drawing/2014/chart" uri="{C3380CC4-5D6E-409C-BE32-E72D297353CC}">
                <c16:uniqueId val="{00000001-440C-42F9-9040-90B394DCAAFE}"/>
              </c:ext>
            </c:extLst>
          </c:dPt>
          <c:dPt>
            <c:idx val="1"/>
            <c:bubble3D val="0"/>
            <c:spPr>
              <a:solidFill>
                <a:srgbClr val="0D5BDC"/>
              </a:solidFill>
              <a:ln w="19050">
                <a:solidFill>
                  <a:schemeClr val="lt1"/>
                </a:solidFill>
              </a:ln>
              <a:effectLst/>
            </c:spPr>
            <c:extLst>
              <c:ext xmlns:c16="http://schemas.microsoft.com/office/drawing/2014/chart" uri="{C3380CC4-5D6E-409C-BE32-E72D297353CC}">
                <c16:uniqueId val="{00000002-440C-42F9-9040-90B394DCAAFE}"/>
              </c:ext>
            </c:extLst>
          </c:dPt>
          <c:dPt>
            <c:idx val="2"/>
            <c:bubble3D val="0"/>
            <c:spPr>
              <a:solidFill>
                <a:srgbClr val="33A8FF"/>
              </a:solidFill>
              <a:ln w="19050">
                <a:solidFill>
                  <a:schemeClr val="lt1"/>
                </a:solidFill>
              </a:ln>
              <a:effectLst/>
            </c:spPr>
            <c:extLst>
              <c:ext xmlns:c16="http://schemas.microsoft.com/office/drawing/2014/chart" uri="{C3380CC4-5D6E-409C-BE32-E72D297353CC}">
                <c16:uniqueId val="{00000003-440C-42F9-9040-90B394DCAAFE}"/>
              </c:ext>
            </c:extLst>
          </c:dPt>
          <c:dPt>
            <c:idx val="3"/>
            <c:bubble3D val="0"/>
            <c:spPr>
              <a:solidFill>
                <a:srgbClr val="F4B183"/>
              </a:solidFill>
              <a:ln w="19050">
                <a:solidFill>
                  <a:schemeClr val="lt1"/>
                </a:solidFill>
              </a:ln>
              <a:effectLst/>
            </c:spPr>
            <c:extLst>
              <c:ext xmlns:c16="http://schemas.microsoft.com/office/drawing/2014/chart" uri="{C3380CC4-5D6E-409C-BE32-E72D297353CC}">
                <c16:uniqueId val="{00000004-440C-42F9-9040-90B394DCAAFE}"/>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6779-4016-9075-D222FBC9C42F}"/>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6779-4016-9075-D222FBC9C42F}"/>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6779-4016-9075-D222FBC9C42F}"/>
              </c:ext>
            </c:extLst>
          </c:dPt>
          <c:val>
            <c:numRef>
              <c:f>'AllNarratives-Usefullness-Raw'!$F$60:$F$66</c:f>
              <c:numCache>
                <c:formatCode>General</c:formatCode>
                <c:ptCount val="7"/>
                <c:pt idx="0">
                  <c:v>3</c:v>
                </c:pt>
                <c:pt idx="1">
                  <c:v>1</c:v>
                </c:pt>
                <c:pt idx="2">
                  <c:v>1</c:v>
                </c:pt>
                <c:pt idx="3">
                  <c:v>1</c:v>
                </c:pt>
                <c:pt idx="4">
                  <c:v>0</c:v>
                </c:pt>
                <c:pt idx="5">
                  <c:v>0</c:v>
                </c:pt>
                <c:pt idx="6">
                  <c:v>0</c:v>
                </c:pt>
              </c:numCache>
            </c:numRef>
          </c:val>
          <c:extLst>
            <c:ext xmlns:c16="http://schemas.microsoft.com/office/drawing/2014/chart" uri="{C3380CC4-5D6E-409C-BE32-E72D297353CC}">
              <c16:uniqueId val="{00000000-440C-42F9-9040-90B394DCAAFE}"/>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CO-Q4</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01-ADAB-4751-A628-A2DBA73EC13F}"/>
              </c:ext>
            </c:extLst>
          </c:dPt>
          <c:dPt>
            <c:idx val="1"/>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02-ADAB-4751-A628-A2DBA73EC13F}"/>
              </c:ext>
            </c:extLst>
          </c:dPt>
          <c:dPt>
            <c:idx val="2"/>
            <c:bubble3D val="0"/>
            <c:spPr>
              <a:solidFill>
                <a:srgbClr val="F4B183"/>
              </a:solidFill>
              <a:ln w="19050">
                <a:solidFill>
                  <a:schemeClr val="lt1"/>
                </a:solidFill>
              </a:ln>
              <a:effectLst/>
            </c:spPr>
            <c:extLst>
              <c:ext xmlns:c16="http://schemas.microsoft.com/office/drawing/2014/chart" uri="{C3380CC4-5D6E-409C-BE32-E72D297353CC}">
                <c16:uniqueId val="{00000003-ADAB-4751-A628-A2DBA73EC13F}"/>
              </c:ext>
            </c:extLst>
          </c:dPt>
          <c:dPt>
            <c:idx val="3"/>
            <c:bubble3D val="0"/>
            <c:spPr>
              <a:solidFill>
                <a:srgbClr val="A6A6A6"/>
              </a:solidFill>
              <a:ln w="19050">
                <a:solidFill>
                  <a:schemeClr val="lt1"/>
                </a:solidFill>
              </a:ln>
              <a:effectLst/>
            </c:spPr>
            <c:extLst>
              <c:ext xmlns:c16="http://schemas.microsoft.com/office/drawing/2014/chart" uri="{C3380CC4-5D6E-409C-BE32-E72D297353CC}">
                <c16:uniqueId val="{00000004-ADAB-4751-A628-A2DBA73EC13F}"/>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BCFE-48C5-97E6-A4D815EAB92E}"/>
              </c:ext>
            </c:extLst>
          </c:dPt>
          <c:dLbls>
            <c:delete val="1"/>
          </c:dLbls>
          <c:val>
            <c:numRef>
              <c:f>'All NarrativesQuality-Count'!$G$99:$G$103</c:f>
              <c:numCache>
                <c:formatCode>General</c:formatCode>
                <c:ptCount val="5"/>
                <c:pt idx="0">
                  <c:v>13</c:v>
                </c:pt>
                <c:pt idx="1">
                  <c:v>6</c:v>
                </c:pt>
                <c:pt idx="2">
                  <c:v>2</c:v>
                </c:pt>
                <c:pt idx="3">
                  <c:v>6</c:v>
                </c:pt>
                <c:pt idx="4">
                  <c:v>0</c:v>
                </c:pt>
              </c:numCache>
            </c:numRef>
          </c:val>
          <c:extLst>
            <c:ext xmlns:c16="http://schemas.microsoft.com/office/drawing/2014/chart" uri="{C3380CC4-5D6E-409C-BE32-E72D297353CC}">
              <c16:uniqueId val="{00000000-ADAB-4751-A628-A2DBA73EC13F}"/>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CR-PU1</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rgbClr val="093C92"/>
              </a:solidFill>
              <a:ln w="19050">
                <a:solidFill>
                  <a:schemeClr val="lt1"/>
                </a:solidFill>
              </a:ln>
              <a:effectLst/>
            </c:spPr>
            <c:extLst>
              <c:ext xmlns:c16="http://schemas.microsoft.com/office/drawing/2014/chart" uri="{C3380CC4-5D6E-409C-BE32-E72D297353CC}">
                <c16:uniqueId val="{00000001-9AC8-4E9C-AB59-8AA25206CAE6}"/>
              </c:ext>
            </c:extLst>
          </c:dPt>
          <c:dPt>
            <c:idx val="1"/>
            <c:bubble3D val="0"/>
            <c:spPr>
              <a:solidFill>
                <a:srgbClr val="0D5BDC"/>
              </a:solidFill>
              <a:ln w="19050">
                <a:solidFill>
                  <a:schemeClr val="lt1"/>
                </a:solidFill>
              </a:ln>
              <a:effectLst/>
            </c:spPr>
            <c:extLst>
              <c:ext xmlns:c16="http://schemas.microsoft.com/office/drawing/2014/chart" uri="{C3380CC4-5D6E-409C-BE32-E72D297353CC}">
                <c16:uniqueId val="{00000002-9AC8-4E9C-AB59-8AA25206CAE6}"/>
              </c:ext>
            </c:extLst>
          </c:dPt>
          <c:dPt>
            <c:idx val="2"/>
            <c:bubble3D val="0"/>
            <c:spPr>
              <a:solidFill>
                <a:srgbClr val="33A8FF"/>
              </a:solidFill>
              <a:ln w="19050">
                <a:solidFill>
                  <a:schemeClr val="lt1"/>
                </a:solidFill>
              </a:ln>
              <a:effectLst/>
            </c:spPr>
            <c:extLst>
              <c:ext xmlns:c16="http://schemas.microsoft.com/office/drawing/2014/chart" uri="{C3380CC4-5D6E-409C-BE32-E72D297353CC}">
                <c16:uniqueId val="{00000003-9AC8-4E9C-AB59-8AA25206CAE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0F12-4919-933C-5F2C619F9D4A}"/>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0F12-4919-933C-5F2C619F9D4A}"/>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0F12-4919-933C-5F2C619F9D4A}"/>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0F12-4919-933C-5F2C619F9D4A}"/>
              </c:ext>
            </c:extLst>
          </c:dPt>
          <c:val>
            <c:numRef>
              <c:f>'AllNarratives-Usefullness-Raw'!$C$67:$C$73</c:f>
              <c:numCache>
                <c:formatCode>General</c:formatCode>
                <c:ptCount val="7"/>
                <c:pt idx="0">
                  <c:v>3</c:v>
                </c:pt>
                <c:pt idx="1">
                  <c:v>2</c:v>
                </c:pt>
                <c:pt idx="2">
                  <c:v>1</c:v>
                </c:pt>
                <c:pt idx="3">
                  <c:v>0</c:v>
                </c:pt>
                <c:pt idx="4">
                  <c:v>0</c:v>
                </c:pt>
                <c:pt idx="5">
                  <c:v>0</c:v>
                </c:pt>
                <c:pt idx="6">
                  <c:v>0</c:v>
                </c:pt>
              </c:numCache>
            </c:numRef>
          </c:val>
          <c:extLst>
            <c:ext xmlns:c16="http://schemas.microsoft.com/office/drawing/2014/chart" uri="{C3380CC4-5D6E-409C-BE32-E72D297353CC}">
              <c16:uniqueId val="{00000000-9AC8-4E9C-AB59-8AA25206CAE6}"/>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CR-PU2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B1B-4272-AC2F-91011F16DBDB}"/>
              </c:ext>
            </c:extLst>
          </c:dPt>
          <c:dPt>
            <c:idx val="1"/>
            <c:bubble3D val="0"/>
            <c:spPr>
              <a:solidFill>
                <a:srgbClr val="0D5BDC"/>
              </a:solidFill>
              <a:ln w="19050">
                <a:solidFill>
                  <a:schemeClr val="lt1"/>
                </a:solidFill>
              </a:ln>
              <a:effectLst/>
            </c:spPr>
            <c:extLst>
              <c:ext xmlns:c16="http://schemas.microsoft.com/office/drawing/2014/chart" uri="{C3380CC4-5D6E-409C-BE32-E72D297353CC}">
                <c16:uniqueId val="{00000001-D628-41AF-A8FF-DA5F046747F2}"/>
              </c:ext>
            </c:extLst>
          </c:dPt>
          <c:dPt>
            <c:idx val="2"/>
            <c:bubble3D val="0"/>
            <c:spPr>
              <a:solidFill>
                <a:srgbClr val="33A8FF"/>
              </a:solidFill>
              <a:ln w="19050">
                <a:solidFill>
                  <a:schemeClr val="lt1"/>
                </a:solidFill>
              </a:ln>
              <a:effectLst/>
            </c:spPr>
            <c:extLst>
              <c:ext xmlns:c16="http://schemas.microsoft.com/office/drawing/2014/chart" uri="{C3380CC4-5D6E-409C-BE32-E72D297353CC}">
                <c16:uniqueId val="{00000002-D628-41AF-A8FF-DA5F046747F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3B1B-4272-AC2F-91011F16DBDB}"/>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3B1B-4272-AC2F-91011F16DBDB}"/>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3B1B-4272-AC2F-91011F16DBDB}"/>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3B1B-4272-AC2F-91011F16DBDB}"/>
              </c:ext>
            </c:extLst>
          </c:dPt>
          <c:val>
            <c:numRef>
              <c:f>'AllNarratives-Usefullness-Raw'!$D$67:$D$73</c:f>
              <c:numCache>
                <c:formatCode>General</c:formatCode>
                <c:ptCount val="7"/>
                <c:pt idx="0">
                  <c:v>0</c:v>
                </c:pt>
                <c:pt idx="1">
                  <c:v>5</c:v>
                </c:pt>
                <c:pt idx="2">
                  <c:v>1</c:v>
                </c:pt>
                <c:pt idx="3">
                  <c:v>0</c:v>
                </c:pt>
                <c:pt idx="4">
                  <c:v>0</c:v>
                </c:pt>
                <c:pt idx="5">
                  <c:v>0</c:v>
                </c:pt>
                <c:pt idx="6">
                  <c:v>0</c:v>
                </c:pt>
              </c:numCache>
            </c:numRef>
          </c:val>
          <c:extLst>
            <c:ext xmlns:c16="http://schemas.microsoft.com/office/drawing/2014/chart" uri="{C3380CC4-5D6E-409C-BE32-E72D297353CC}">
              <c16:uniqueId val="{00000000-D628-41AF-A8FF-DA5F046747F2}"/>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CR-PU3</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rgbClr val="093C92"/>
              </a:solidFill>
              <a:ln w="19050">
                <a:solidFill>
                  <a:schemeClr val="lt1"/>
                </a:solidFill>
              </a:ln>
              <a:effectLst/>
            </c:spPr>
            <c:extLst>
              <c:ext xmlns:c16="http://schemas.microsoft.com/office/drawing/2014/chart" uri="{C3380CC4-5D6E-409C-BE32-E72D297353CC}">
                <c16:uniqueId val="{00000001-5916-4E11-BCB9-D59950BC2533}"/>
              </c:ext>
            </c:extLst>
          </c:dPt>
          <c:dPt>
            <c:idx val="1"/>
            <c:bubble3D val="0"/>
            <c:spPr>
              <a:solidFill>
                <a:srgbClr val="0D5BDC"/>
              </a:solidFill>
              <a:ln w="19050">
                <a:solidFill>
                  <a:schemeClr val="lt1"/>
                </a:solidFill>
              </a:ln>
              <a:effectLst/>
            </c:spPr>
            <c:extLst>
              <c:ext xmlns:c16="http://schemas.microsoft.com/office/drawing/2014/chart" uri="{C3380CC4-5D6E-409C-BE32-E72D297353CC}">
                <c16:uniqueId val="{00000002-5916-4E11-BCB9-D59950BC253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314-4B87-895C-B91095FAD72E}"/>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C314-4B87-895C-B91095FAD72E}"/>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C314-4B87-895C-B91095FAD72E}"/>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C314-4B87-895C-B91095FAD72E}"/>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C314-4B87-895C-B91095FAD72E}"/>
              </c:ext>
            </c:extLst>
          </c:dPt>
          <c:val>
            <c:numRef>
              <c:f>'AllNarratives-Usefullness-Raw'!$E$67:$E$73</c:f>
              <c:numCache>
                <c:formatCode>General</c:formatCode>
                <c:ptCount val="7"/>
                <c:pt idx="0">
                  <c:v>3</c:v>
                </c:pt>
                <c:pt idx="1">
                  <c:v>3</c:v>
                </c:pt>
                <c:pt idx="2">
                  <c:v>0</c:v>
                </c:pt>
                <c:pt idx="3">
                  <c:v>0</c:v>
                </c:pt>
                <c:pt idx="4">
                  <c:v>0</c:v>
                </c:pt>
                <c:pt idx="5">
                  <c:v>0</c:v>
                </c:pt>
                <c:pt idx="6">
                  <c:v>0</c:v>
                </c:pt>
              </c:numCache>
            </c:numRef>
          </c:val>
          <c:extLst>
            <c:ext xmlns:c16="http://schemas.microsoft.com/office/drawing/2014/chart" uri="{C3380CC4-5D6E-409C-BE32-E72D297353CC}">
              <c16:uniqueId val="{00000000-5916-4E11-BCB9-D59950BC2533}"/>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CR-PU4</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rgbClr val="093C92"/>
              </a:solidFill>
              <a:ln w="19050">
                <a:solidFill>
                  <a:schemeClr val="lt1"/>
                </a:solidFill>
              </a:ln>
              <a:effectLst/>
            </c:spPr>
            <c:extLst>
              <c:ext xmlns:c16="http://schemas.microsoft.com/office/drawing/2014/chart" uri="{C3380CC4-5D6E-409C-BE32-E72D297353CC}">
                <c16:uniqueId val="{00000001-9F5E-47CF-A547-54970AC49F94}"/>
              </c:ext>
            </c:extLst>
          </c:dPt>
          <c:dPt>
            <c:idx val="1"/>
            <c:bubble3D val="0"/>
            <c:spPr>
              <a:solidFill>
                <a:srgbClr val="0D5BDC"/>
              </a:solidFill>
              <a:ln w="19050">
                <a:solidFill>
                  <a:schemeClr val="lt1"/>
                </a:solidFill>
              </a:ln>
              <a:effectLst/>
            </c:spPr>
            <c:extLst>
              <c:ext xmlns:c16="http://schemas.microsoft.com/office/drawing/2014/chart" uri="{C3380CC4-5D6E-409C-BE32-E72D297353CC}">
                <c16:uniqueId val="{00000002-9F5E-47CF-A547-54970AC49F9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5D4-4074-B610-C23FF902A6E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95D4-4074-B610-C23FF902A6E3}"/>
              </c:ext>
            </c:extLst>
          </c:dPt>
          <c:dPt>
            <c:idx val="4"/>
            <c:bubble3D val="0"/>
            <c:spPr>
              <a:solidFill>
                <a:srgbClr val="A6A6A6"/>
              </a:solidFill>
              <a:ln w="19050">
                <a:solidFill>
                  <a:schemeClr val="lt1"/>
                </a:solidFill>
              </a:ln>
              <a:effectLst/>
            </c:spPr>
            <c:extLst>
              <c:ext xmlns:c16="http://schemas.microsoft.com/office/drawing/2014/chart" uri="{C3380CC4-5D6E-409C-BE32-E72D297353CC}">
                <c16:uniqueId val="{00000003-9F5E-47CF-A547-54970AC49F94}"/>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95D4-4074-B610-C23FF902A6E3}"/>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95D4-4074-B610-C23FF902A6E3}"/>
              </c:ext>
            </c:extLst>
          </c:dPt>
          <c:val>
            <c:numRef>
              <c:f>'AllNarratives-Usefullness-Raw'!$F$67:$F$73</c:f>
              <c:numCache>
                <c:formatCode>General</c:formatCode>
                <c:ptCount val="7"/>
                <c:pt idx="0">
                  <c:v>2</c:v>
                </c:pt>
                <c:pt idx="1">
                  <c:v>3</c:v>
                </c:pt>
                <c:pt idx="2">
                  <c:v>0</c:v>
                </c:pt>
                <c:pt idx="3">
                  <c:v>0</c:v>
                </c:pt>
                <c:pt idx="4">
                  <c:v>1</c:v>
                </c:pt>
                <c:pt idx="5">
                  <c:v>0</c:v>
                </c:pt>
                <c:pt idx="6">
                  <c:v>0</c:v>
                </c:pt>
              </c:numCache>
            </c:numRef>
          </c:val>
          <c:extLst>
            <c:ext xmlns:c16="http://schemas.microsoft.com/office/drawing/2014/chart" uri="{C3380CC4-5D6E-409C-BE32-E72D297353CC}">
              <c16:uniqueId val="{00000000-9F5E-47CF-A547-54970AC49F94}"/>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D-PU1</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spPr>
            <a:solidFill>
              <a:srgbClr val="093C92"/>
            </a:solidFill>
          </c:spPr>
          <c:dPt>
            <c:idx val="0"/>
            <c:bubble3D val="0"/>
            <c:spPr>
              <a:solidFill>
                <a:srgbClr val="093C92"/>
              </a:solidFill>
              <a:ln w="19050">
                <a:solidFill>
                  <a:schemeClr val="lt1"/>
                </a:solidFill>
              </a:ln>
              <a:effectLst/>
            </c:spPr>
            <c:extLst>
              <c:ext xmlns:c16="http://schemas.microsoft.com/office/drawing/2014/chart" uri="{C3380CC4-5D6E-409C-BE32-E72D297353CC}">
                <c16:uniqueId val="{00000001-FD2E-4164-8A5D-5C3F5EEC0C00}"/>
              </c:ext>
            </c:extLst>
          </c:dPt>
          <c:dPt>
            <c:idx val="1"/>
            <c:bubble3D val="0"/>
            <c:spPr>
              <a:solidFill>
                <a:srgbClr val="0D5BDC"/>
              </a:solidFill>
              <a:ln w="19050">
                <a:solidFill>
                  <a:schemeClr val="lt1"/>
                </a:solidFill>
              </a:ln>
              <a:effectLst/>
            </c:spPr>
            <c:extLst>
              <c:ext xmlns:c16="http://schemas.microsoft.com/office/drawing/2014/chart" uri="{C3380CC4-5D6E-409C-BE32-E72D297353CC}">
                <c16:uniqueId val="{00000002-FD2E-4164-8A5D-5C3F5EEC0C00}"/>
              </c:ext>
            </c:extLst>
          </c:dPt>
          <c:dPt>
            <c:idx val="2"/>
            <c:bubble3D val="0"/>
            <c:spPr>
              <a:solidFill>
                <a:srgbClr val="093C92"/>
              </a:solidFill>
              <a:ln w="19050">
                <a:solidFill>
                  <a:schemeClr val="lt1"/>
                </a:solidFill>
              </a:ln>
              <a:effectLst/>
            </c:spPr>
            <c:extLst>
              <c:ext xmlns:c16="http://schemas.microsoft.com/office/drawing/2014/chart" uri="{C3380CC4-5D6E-409C-BE32-E72D297353CC}">
                <c16:uniqueId val="{00000005-002D-498D-8C0F-A4F3C962D9EB}"/>
              </c:ext>
            </c:extLst>
          </c:dPt>
          <c:dPt>
            <c:idx val="3"/>
            <c:bubble3D val="0"/>
            <c:spPr>
              <a:solidFill>
                <a:srgbClr val="093C92"/>
              </a:solidFill>
              <a:ln w="19050">
                <a:solidFill>
                  <a:schemeClr val="lt1"/>
                </a:solidFill>
              </a:ln>
              <a:effectLst/>
            </c:spPr>
            <c:extLst>
              <c:ext xmlns:c16="http://schemas.microsoft.com/office/drawing/2014/chart" uri="{C3380CC4-5D6E-409C-BE32-E72D297353CC}">
                <c16:uniqueId val="{00000007-002D-498D-8C0F-A4F3C962D9EB}"/>
              </c:ext>
            </c:extLst>
          </c:dPt>
          <c:dPt>
            <c:idx val="4"/>
            <c:bubble3D val="0"/>
            <c:spPr>
              <a:solidFill>
                <a:srgbClr val="093C92"/>
              </a:solidFill>
              <a:ln w="19050">
                <a:solidFill>
                  <a:schemeClr val="lt1"/>
                </a:solidFill>
              </a:ln>
              <a:effectLst/>
            </c:spPr>
            <c:extLst>
              <c:ext xmlns:c16="http://schemas.microsoft.com/office/drawing/2014/chart" uri="{C3380CC4-5D6E-409C-BE32-E72D297353CC}">
                <c16:uniqueId val="{00000009-002D-498D-8C0F-A4F3C962D9EB}"/>
              </c:ext>
            </c:extLst>
          </c:dPt>
          <c:dPt>
            <c:idx val="5"/>
            <c:bubble3D val="0"/>
            <c:spPr>
              <a:solidFill>
                <a:srgbClr val="093C92"/>
              </a:solidFill>
              <a:ln w="19050">
                <a:solidFill>
                  <a:schemeClr val="lt1"/>
                </a:solidFill>
              </a:ln>
              <a:effectLst/>
            </c:spPr>
            <c:extLst>
              <c:ext xmlns:c16="http://schemas.microsoft.com/office/drawing/2014/chart" uri="{C3380CC4-5D6E-409C-BE32-E72D297353CC}">
                <c16:uniqueId val="{0000000B-002D-498D-8C0F-A4F3C962D9EB}"/>
              </c:ext>
            </c:extLst>
          </c:dPt>
          <c:dPt>
            <c:idx val="6"/>
            <c:bubble3D val="0"/>
            <c:spPr>
              <a:solidFill>
                <a:srgbClr val="093C92"/>
              </a:solidFill>
              <a:ln w="19050">
                <a:solidFill>
                  <a:schemeClr val="lt1"/>
                </a:solidFill>
              </a:ln>
              <a:effectLst/>
            </c:spPr>
            <c:extLst>
              <c:ext xmlns:c16="http://schemas.microsoft.com/office/drawing/2014/chart" uri="{C3380CC4-5D6E-409C-BE32-E72D297353CC}">
                <c16:uniqueId val="{0000000D-002D-498D-8C0F-A4F3C962D9EB}"/>
              </c:ext>
            </c:extLst>
          </c:dPt>
          <c:val>
            <c:numRef>
              <c:f>'AllNarratives-Usefullness-Raw'!$C$74:$C$80</c:f>
              <c:numCache>
                <c:formatCode>General</c:formatCode>
                <c:ptCount val="7"/>
                <c:pt idx="0">
                  <c:v>2</c:v>
                </c:pt>
                <c:pt idx="1">
                  <c:v>1</c:v>
                </c:pt>
                <c:pt idx="2">
                  <c:v>0</c:v>
                </c:pt>
                <c:pt idx="3">
                  <c:v>0</c:v>
                </c:pt>
                <c:pt idx="4">
                  <c:v>0</c:v>
                </c:pt>
                <c:pt idx="5">
                  <c:v>0</c:v>
                </c:pt>
                <c:pt idx="6">
                  <c:v>0</c:v>
                </c:pt>
              </c:numCache>
            </c:numRef>
          </c:val>
          <c:extLst>
            <c:ext xmlns:c16="http://schemas.microsoft.com/office/drawing/2014/chart" uri="{C3380CC4-5D6E-409C-BE32-E72D297353CC}">
              <c16:uniqueId val="{00000000-FD2E-4164-8A5D-5C3F5EEC0C00}"/>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D-PU2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AF7-4C68-BC1D-95639F10157E}"/>
              </c:ext>
            </c:extLst>
          </c:dPt>
          <c:dPt>
            <c:idx val="1"/>
            <c:bubble3D val="0"/>
            <c:spPr>
              <a:solidFill>
                <a:srgbClr val="0D5BDC"/>
              </a:solidFill>
              <a:ln w="19050">
                <a:solidFill>
                  <a:schemeClr val="lt1"/>
                </a:solidFill>
              </a:ln>
              <a:effectLst/>
            </c:spPr>
            <c:extLst>
              <c:ext xmlns:c16="http://schemas.microsoft.com/office/drawing/2014/chart" uri="{C3380CC4-5D6E-409C-BE32-E72D297353CC}">
                <c16:uniqueId val="{00000001-0357-4A0E-A65E-B95930686B7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0AF7-4C68-BC1D-95639F10157E}"/>
              </c:ext>
            </c:extLst>
          </c:dPt>
          <c:dPt>
            <c:idx val="3"/>
            <c:bubble3D val="0"/>
            <c:spPr>
              <a:solidFill>
                <a:srgbClr val="F4B183"/>
              </a:solidFill>
              <a:ln w="19050">
                <a:solidFill>
                  <a:schemeClr val="lt1"/>
                </a:solidFill>
              </a:ln>
              <a:effectLst/>
            </c:spPr>
            <c:extLst>
              <c:ext xmlns:c16="http://schemas.microsoft.com/office/drawing/2014/chart" uri="{C3380CC4-5D6E-409C-BE32-E72D297353CC}">
                <c16:uniqueId val="{00000002-0357-4A0E-A65E-B95930686B7C}"/>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0AF7-4C68-BC1D-95639F10157E}"/>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0AF7-4C68-BC1D-95639F10157E}"/>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0AF7-4C68-BC1D-95639F10157E}"/>
              </c:ext>
            </c:extLst>
          </c:dPt>
          <c:val>
            <c:numRef>
              <c:f>'AllNarratives-Usefullness-Raw'!$D$74:$D$80</c:f>
              <c:numCache>
                <c:formatCode>General</c:formatCode>
                <c:ptCount val="7"/>
                <c:pt idx="0">
                  <c:v>0</c:v>
                </c:pt>
                <c:pt idx="1">
                  <c:v>2</c:v>
                </c:pt>
                <c:pt idx="2">
                  <c:v>0</c:v>
                </c:pt>
                <c:pt idx="3">
                  <c:v>1</c:v>
                </c:pt>
                <c:pt idx="4">
                  <c:v>0</c:v>
                </c:pt>
                <c:pt idx="5">
                  <c:v>0</c:v>
                </c:pt>
                <c:pt idx="6">
                  <c:v>0</c:v>
                </c:pt>
              </c:numCache>
            </c:numRef>
          </c:val>
          <c:extLst>
            <c:ext xmlns:c16="http://schemas.microsoft.com/office/drawing/2014/chart" uri="{C3380CC4-5D6E-409C-BE32-E72D297353CC}">
              <c16:uniqueId val="{00000000-0357-4A0E-A65E-B95930686B7C}"/>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D-PU3</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rgbClr val="093C92"/>
              </a:solidFill>
              <a:ln w="19050">
                <a:solidFill>
                  <a:schemeClr val="lt1"/>
                </a:solidFill>
              </a:ln>
              <a:effectLst/>
            </c:spPr>
            <c:extLst>
              <c:ext xmlns:c16="http://schemas.microsoft.com/office/drawing/2014/chart" uri="{C3380CC4-5D6E-409C-BE32-E72D297353CC}">
                <c16:uniqueId val="{00000001-5494-4E35-8B19-98BA53E499C0}"/>
              </c:ext>
            </c:extLst>
          </c:dPt>
          <c:dPt>
            <c:idx val="1"/>
            <c:bubble3D val="0"/>
            <c:spPr>
              <a:solidFill>
                <a:srgbClr val="0D5BDC"/>
              </a:solidFill>
              <a:ln w="19050">
                <a:solidFill>
                  <a:schemeClr val="lt1"/>
                </a:solidFill>
              </a:ln>
              <a:effectLst/>
            </c:spPr>
            <c:extLst>
              <c:ext xmlns:c16="http://schemas.microsoft.com/office/drawing/2014/chart" uri="{C3380CC4-5D6E-409C-BE32-E72D297353CC}">
                <c16:uniqueId val="{00000002-5494-4E35-8B19-98BA53E499C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B99-45D7-B9B6-B6F5C686A22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4B99-45D7-B9B6-B6F5C686A226}"/>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4B99-45D7-B9B6-B6F5C686A226}"/>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4B99-45D7-B9B6-B6F5C686A226}"/>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4B99-45D7-B9B6-B6F5C686A226}"/>
              </c:ext>
            </c:extLst>
          </c:dPt>
          <c:val>
            <c:numRef>
              <c:f>'AllNarratives-Usefullness-Raw'!$E$74:$E$80</c:f>
              <c:numCache>
                <c:formatCode>General</c:formatCode>
                <c:ptCount val="7"/>
                <c:pt idx="0">
                  <c:v>2</c:v>
                </c:pt>
                <c:pt idx="1">
                  <c:v>1</c:v>
                </c:pt>
                <c:pt idx="2">
                  <c:v>0</c:v>
                </c:pt>
                <c:pt idx="3">
                  <c:v>0</c:v>
                </c:pt>
                <c:pt idx="4">
                  <c:v>0</c:v>
                </c:pt>
                <c:pt idx="5">
                  <c:v>0</c:v>
                </c:pt>
                <c:pt idx="6">
                  <c:v>0</c:v>
                </c:pt>
              </c:numCache>
            </c:numRef>
          </c:val>
          <c:extLst>
            <c:ext xmlns:c16="http://schemas.microsoft.com/office/drawing/2014/chart" uri="{C3380CC4-5D6E-409C-BE32-E72D297353CC}">
              <c16:uniqueId val="{00000000-5494-4E35-8B19-98BA53E499C0}"/>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D-PU4</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FEE-4AE8-A390-F5B381B7FF9F}"/>
              </c:ext>
            </c:extLst>
          </c:dPt>
          <c:dPt>
            <c:idx val="1"/>
            <c:bubble3D val="0"/>
            <c:spPr>
              <a:solidFill>
                <a:srgbClr val="0D5BDC"/>
              </a:solidFill>
              <a:ln w="19050">
                <a:solidFill>
                  <a:schemeClr val="lt1"/>
                </a:solidFill>
              </a:ln>
              <a:effectLst/>
            </c:spPr>
            <c:extLst>
              <c:ext xmlns:c16="http://schemas.microsoft.com/office/drawing/2014/chart" uri="{C3380CC4-5D6E-409C-BE32-E72D297353CC}">
                <c16:uniqueId val="{00000001-E60C-49F0-9E76-D0415381AFE4}"/>
              </c:ext>
            </c:extLst>
          </c:dPt>
          <c:dPt>
            <c:idx val="2"/>
            <c:bubble3D val="0"/>
            <c:spPr>
              <a:solidFill>
                <a:srgbClr val="33A8FF"/>
              </a:solidFill>
              <a:ln w="19050">
                <a:solidFill>
                  <a:schemeClr val="lt1"/>
                </a:solidFill>
              </a:ln>
              <a:effectLst/>
            </c:spPr>
            <c:extLst>
              <c:ext xmlns:c16="http://schemas.microsoft.com/office/drawing/2014/chart" uri="{C3380CC4-5D6E-409C-BE32-E72D297353CC}">
                <c16:uniqueId val="{00000002-E60C-49F0-9E76-D0415381AFE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6FEE-4AE8-A390-F5B381B7FF9F}"/>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6FEE-4AE8-A390-F5B381B7FF9F}"/>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6FEE-4AE8-A390-F5B381B7FF9F}"/>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6FEE-4AE8-A390-F5B381B7FF9F}"/>
              </c:ext>
            </c:extLst>
          </c:dPt>
          <c:val>
            <c:numRef>
              <c:f>'AllNarratives-Usefullness-Raw'!$F$74:$F$80</c:f>
              <c:numCache>
                <c:formatCode>General</c:formatCode>
                <c:ptCount val="7"/>
                <c:pt idx="0">
                  <c:v>0</c:v>
                </c:pt>
                <c:pt idx="1">
                  <c:v>2</c:v>
                </c:pt>
                <c:pt idx="2">
                  <c:v>1</c:v>
                </c:pt>
                <c:pt idx="3">
                  <c:v>0</c:v>
                </c:pt>
                <c:pt idx="4">
                  <c:v>0</c:v>
                </c:pt>
                <c:pt idx="5">
                  <c:v>0</c:v>
                </c:pt>
                <c:pt idx="6">
                  <c:v>0</c:v>
                </c:pt>
              </c:numCache>
            </c:numRef>
          </c:val>
          <c:extLst>
            <c:ext xmlns:c16="http://schemas.microsoft.com/office/drawing/2014/chart" uri="{C3380CC4-5D6E-409C-BE32-E72D297353CC}">
              <c16:uniqueId val="{00000000-E60C-49F0-9E76-D0415381AFE4}"/>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S-PU1</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rgbClr val="093C92"/>
              </a:solidFill>
              <a:ln w="19050">
                <a:solidFill>
                  <a:schemeClr val="lt1"/>
                </a:solidFill>
              </a:ln>
              <a:effectLst/>
            </c:spPr>
            <c:extLst>
              <c:ext xmlns:c16="http://schemas.microsoft.com/office/drawing/2014/chart" uri="{C3380CC4-5D6E-409C-BE32-E72D297353CC}">
                <c16:uniqueId val="{00000001-C3B0-48DC-A856-0E03F8793504}"/>
              </c:ext>
            </c:extLst>
          </c:dPt>
          <c:dPt>
            <c:idx val="1"/>
            <c:bubble3D val="0"/>
            <c:spPr>
              <a:solidFill>
                <a:srgbClr val="0D5BDC"/>
              </a:solidFill>
              <a:ln w="19050">
                <a:solidFill>
                  <a:schemeClr val="lt1"/>
                </a:solidFill>
              </a:ln>
              <a:effectLst/>
            </c:spPr>
            <c:extLst>
              <c:ext xmlns:c16="http://schemas.microsoft.com/office/drawing/2014/chart" uri="{C3380CC4-5D6E-409C-BE32-E72D297353CC}">
                <c16:uniqueId val="{00000002-C3B0-48DC-A856-0E03F879350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B8E-472C-AA42-237F4B512887}"/>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4B8E-472C-AA42-237F4B512887}"/>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4B8E-472C-AA42-237F4B512887}"/>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4B8E-472C-AA42-237F4B512887}"/>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4B8E-472C-AA42-237F4B512887}"/>
              </c:ext>
            </c:extLst>
          </c:dPt>
          <c:val>
            <c:numRef>
              <c:f>'AllNarratives-Usefullness-Raw'!$C$81:$C$87</c:f>
              <c:numCache>
                <c:formatCode>General</c:formatCode>
                <c:ptCount val="7"/>
                <c:pt idx="0">
                  <c:v>2</c:v>
                </c:pt>
                <c:pt idx="1">
                  <c:v>1</c:v>
                </c:pt>
                <c:pt idx="2">
                  <c:v>0</c:v>
                </c:pt>
                <c:pt idx="3">
                  <c:v>0</c:v>
                </c:pt>
                <c:pt idx="4">
                  <c:v>0</c:v>
                </c:pt>
                <c:pt idx="5">
                  <c:v>0</c:v>
                </c:pt>
                <c:pt idx="6">
                  <c:v>0</c:v>
                </c:pt>
              </c:numCache>
            </c:numRef>
          </c:val>
          <c:extLst>
            <c:ext xmlns:c16="http://schemas.microsoft.com/office/drawing/2014/chart" uri="{C3380CC4-5D6E-409C-BE32-E72D297353CC}">
              <c16:uniqueId val="{00000000-C3B0-48DC-A856-0E03F8793504}"/>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S-PU2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FF2-45B5-8C3E-BE9F2BFEB5AB}"/>
              </c:ext>
            </c:extLst>
          </c:dPt>
          <c:dPt>
            <c:idx val="1"/>
            <c:bubble3D val="0"/>
            <c:spPr>
              <a:solidFill>
                <a:srgbClr val="0D5BDC"/>
              </a:solidFill>
              <a:ln w="19050">
                <a:solidFill>
                  <a:schemeClr val="lt1"/>
                </a:solidFill>
              </a:ln>
              <a:effectLst/>
            </c:spPr>
            <c:extLst>
              <c:ext xmlns:c16="http://schemas.microsoft.com/office/drawing/2014/chart" uri="{C3380CC4-5D6E-409C-BE32-E72D297353CC}">
                <c16:uniqueId val="{00000001-0204-4B16-8798-BE7D55D5412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FF2-45B5-8C3E-BE9F2BFEB5AB}"/>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BFF2-45B5-8C3E-BE9F2BFEB5AB}"/>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BFF2-45B5-8C3E-BE9F2BFEB5AB}"/>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BFF2-45B5-8C3E-BE9F2BFEB5AB}"/>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BFF2-45B5-8C3E-BE9F2BFEB5AB}"/>
              </c:ext>
            </c:extLst>
          </c:dPt>
          <c:val>
            <c:numRef>
              <c:f>'AllNarratives-Usefullness-Raw'!$D$81:$D$87</c:f>
              <c:numCache>
                <c:formatCode>General</c:formatCode>
                <c:ptCount val="7"/>
                <c:pt idx="0">
                  <c:v>0</c:v>
                </c:pt>
                <c:pt idx="1">
                  <c:v>3</c:v>
                </c:pt>
                <c:pt idx="2">
                  <c:v>0</c:v>
                </c:pt>
                <c:pt idx="3">
                  <c:v>0</c:v>
                </c:pt>
                <c:pt idx="4">
                  <c:v>0</c:v>
                </c:pt>
                <c:pt idx="5">
                  <c:v>0</c:v>
                </c:pt>
                <c:pt idx="6">
                  <c:v>0</c:v>
                </c:pt>
              </c:numCache>
            </c:numRef>
          </c:val>
          <c:extLst>
            <c:ext xmlns:c16="http://schemas.microsoft.com/office/drawing/2014/chart" uri="{C3380CC4-5D6E-409C-BE32-E72D297353CC}">
              <c16:uniqueId val="{00000000-0204-4B16-8798-BE7D55D5412C}"/>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CO-Q5</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01-96E0-40AD-A13D-9DA5774AC9A7}"/>
              </c:ext>
            </c:extLst>
          </c:dPt>
          <c:dPt>
            <c:idx val="1"/>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02-96E0-40AD-A13D-9DA5774AC9A7}"/>
              </c:ext>
            </c:extLst>
          </c:dPt>
          <c:dPt>
            <c:idx val="2"/>
            <c:bubble3D val="0"/>
            <c:spPr>
              <a:solidFill>
                <a:srgbClr val="F4B183"/>
              </a:solidFill>
              <a:ln w="19050">
                <a:solidFill>
                  <a:schemeClr val="lt1"/>
                </a:solidFill>
              </a:ln>
              <a:effectLst/>
            </c:spPr>
            <c:extLst>
              <c:ext xmlns:c16="http://schemas.microsoft.com/office/drawing/2014/chart" uri="{C3380CC4-5D6E-409C-BE32-E72D297353CC}">
                <c16:uniqueId val="{00000003-96E0-40AD-A13D-9DA5774AC9A7}"/>
              </c:ext>
            </c:extLst>
          </c:dPt>
          <c:dPt>
            <c:idx val="3"/>
            <c:bubble3D val="0"/>
            <c:spPr>
              <a:solidFill>
                <a:srgbClr val="A6A6A6"/>
              </a:solidFill>
              <a:ln w="19050">
                <a:solidFill>
                  <a:schemeClr val="lt1"/>
                </a:solidFill>
              </a:ln>
              <a:effectLst/>
            </c:spPr>
            <c:extLst>
              <c:ext xmlns:c16="http://schemas.microsoft.com/office/drawing/2014/chart" uri="{C3380CC4-5D6E-409C-BE32-E72D297353CC}">
                <c16:uniqueId val="{00000004-96E0-40AD-A13D-9DA5774AC9A7}"/>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7672-4039-A4D7-31AC6A3C9062}"/>
              </c:ext>
            </c:extLst>
          </c:dPt>
          <c:dLbls>
            <c:delete val="1"/>
          </c:dLbls>
          <c:val>
            <c:numRef>
              <c:f>'All NarrativesQuality-Count'!$H$99:$H$103</c:f>
              <c:numCache>
                <c:formatCode>General</c:formatCode>
                <c:ptCount val="5"/>
                <c:pt idx="0">
                  <c:v>6</c:v>
                </c:pt>
                <c:pt idx="1">
                  <c:v>13</c:v>
                </c:pt>
                <c:pt idx="2">
                  <c:v>5</c:v>
                </c:pt>
                <c:pt idx="3">
                  <c:v>3</c:v>
                </c:pt>
                <c:pt idx="4">
                  <c:v>0</c:v>
                </c:pt>
              </c:numCache>
            </c:numRef>
          </c:val>
          <c:extLst>
            <c:ext xmlns:c16="http://schemas.microsoft.com/office/drawing/2014/chart" uri="{C3380CC4-5D6E-409C-BE32-E72D297353CC}">
              <c16:uniqueId val="{00000000-96E0-40AD-A13D-9DA5774AC9A7}"/>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S-PU3</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rgbClr val="093C92"/>
              </a:solidFill>
              <a:ln w="19050">
                <a:solidFill>
                  <a:schemeClr val="lt1"/>
                </a:solidFill>
              </a:ln>
              <a:effectLst/>
            </c:spPr>
            <c:extLst>
              <c:ext xmlns:c16="http://schemas.microsoft.com/office/drawing/2014/chart" uri="{C3380CC4-5D6E-409C-BE32-E72D297353CC}">
                <c16:uniqueId val="{00000001-F5DC-46C9-AB8F-34D5687043A9}"/>
              </c:ext>
            </c:extLst>
          </c:dPt>
          <c:dPt>
            <c:idx val="1"/>
            <c:bubble3D val="0"/>
            <c:spPr>
              <a:solidFill>
                <a:srgbClr val="0D5BDC"/>
              </a:solidFill>
              <a:ln w="19050">
                <a:solidFill>
                  <a:schemeClr val="lt1"/>
                </a:solidFill>
              </a:ln>
              <a:effectLst/>
            </c:spPr>
            <c:extLst>
              <c:ext xmlns:c16="http://schemas.microsoft.com/office/drawing/2014/chart" uri="{C3380CC4-5D6E-409C-BE32-E72D297353CC}">
                <c16:uniqueId val="{00000002-F5DC-46C9-AB8F-34D5687043A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06DF-4039-8A6A-8BEFC38D419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06DF-4039-8A6A-8BEFC38D4192}"/>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06DF-4039-8A6A-8BEFC38D4192}"/>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06DF-4039-8A6A-8BEFC38D4192}"/>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06DF-4039-8A6A-8BEFC38D4192}"/>
              </c:ext>
            </c:extLst>
          </c:dPt>
          <c:val>
            <c:numRef>
              <c:f>'AllNarratives-Usefullness-Raw'!$E$81:$E$87</c:f>
              <c:numCache>
                <c:formatCode>General</c:formatCode>
                <c:ptCount val="7"/>
                <c:pt idx="0">
                  <c:v>2</c:v>
                </c:pt>
                <c:pt idx="1">
                  <c:v>1</c:v>
                </c:pt>
                <c:pt idx="2">
                  <c:v>0</c:v>
                </c:pt>
                <c:pt idx="3">
                  <c:v>0</c:v>
                </c:pt>
                <c:pt idx="4">
                  <c:v>0</c:v>
                </c:pt>
                <c:pt idx="5">
                  <c:v>0</c:v>
                </c:pt>
                <c:pt idx="6">
                  <c:v>0</c:v>
                </c:pt>
              </c:numCache>
            </c:numRef>
          </c:val>
          <c:extLst>
            <c:ext xmlns:c16="http://schemas.microsoft.com/office/drawing/2014/chart" uri="{C3380CC4-5D6E-409C-BE32-E72D297353CC}">
              <c16:uniqueId val="{00000000-F5DC-46C9-AB8F-34D5687043A9}"/>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S-PU4</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3E3-47B3-BCD0-1B18155F12E0}"/>
              </c:ext>
            </c:extLst>
          </c:dPt>
          <c:dPt>
            <c:idx val="1"/>
            <c:bubble3D val="0"/>
            <c:spPr>
              <a:solidFill>
                <a:srgbClr val="0D5BDC"/>
              </a:solidFill>
              <a:ln w="19050">
                <a:solidFill>
                  <a:schemeClr val="lt1"/>
                </a:solidFill>
              </a:ln>
              <a:effectLst/>
            </c:spPr>
            <c:extLst>
              <c:ext xmlns:c16="http://schemas.microsoft.com/office/drawing/2014/chart" uri="{C3380CC4-5D6E-409C-BE32-E72D297353CC}">
                <c16:uniqueId val="{00000001-E7C9-4DB2-A034-6E76BBE6380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3E3-47B3-BCD0-1B18155F12E0}"/>
              </c:ext>
            </c:extLst>
          </c:dPt>
          <c:dPt>
            <c:idx val="3"/>
            <c:bubble3D val="0"/>
            <c:spPr>
              <a:solidFill>
                <a:srgbClr val="F4B183"/>
              </a:solidFill>
              <a:ln w="19050">
                <a:solidFill>
                  <a:schemeClr val="lt1"/>
                </a:solidFill>
              </a:ln>
              <a:effectLst/>
            </c:spPr>
            <c:extLst>
              <c:ext xmlns:c16="http://schemas.microsoft.com/office/drawing/2014/chart" uri="{C3380CC4-5D6E-409C-BE32-E72D297353CC}">
                <c16:uniqueId val="{00000002-E7C9-4DB2-A034-6E76BBE63806}"/>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C3E3-47B3-BCD0-1B18155F12E0}"/>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C3E3-47B3-BCD0-1B18155F12E0}"/>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C3E3-47B3-BCD0-1B18155F12E0}"/>
              </c:ext>
            </c:extLst>
          </c:dPt>
          <c:val>
            <c:numRef>
              <c:f>'AllNarratives-Usefullness-Raw'!$F$81:$F$87</c:f>
              <c:numCache>
                <c:formatCode>General</c:formatCode>
                <c:ptCount val="7"/>
                <c:pt idx="0">
                  <c:v>0</c:v>
                </c:pt>
                <c:pt idx="1">
                  <c:v>2</c:v>
                </c:pt>
                <c:pt idx="2">
                  <c:v>0</c:v>
                </c:pt>
                <c:pt idx="3">
                  <c:v>1</c:v>
                </c:pt>
                <c:pt idx="4">
                  <c:v>0</c:v>
                </c:pt>
                <c:pt idx="5">
                  <c:v>0</c:v>
                </c:pt>
                <c:pt idx="6">
                  <c:v>0</c:v>
                </c:pt>
              </c:numCache>
            </c:numRef>
          </c:val>
          <c:extLst>
            <c:ext xmlns:c16="http://schemas.microsoft.com/office/drawing/2014/chart" uri="{C3380CC4-5D6E-409C-BE32-E72D297353CC}">
              <c16:uniqueId val="{00000000-E7C9-4DB2-A034-6E76BBE63806}"/>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ALL-PU1</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rgbClr val="093C92"/>
              </a:solidFill>
              <a:ln w="19050">
                <a:solidFill>
                  <a:schemeClr val="lt1"/>
                </a:solidFill>
              </a:ln>
              <a:effectLst/>
            </c:spPr>
            <c:extLst>
              <c:ext xmlns:c16="http://schemas.microsoft.com/office/drawing/2014/chart" uri="{C3380CC4-5D6E-409C-BE32-E72D297353CC}">
                <c16:uniqueId val="{00000001-FBCB-4DBD-A80B-B682E6C0F047}"/>
              </c:ext>
            </c:extLst>
          </c:dPt>
          <c:dPt>
            <c:idx val="1"/>
            <c:bubble3D val="0"/>
            <c:spPr>
              <a:solidFill>
                <a:srgbClr val="0D5BDC"/>
              </a:solidFill>
              <a:ln w="19050">
                <a:solidFill>
                  <a:schemeClr val="lt1"/>
                </a:solidFill>
              </a:ln>
              <a:effectLst/>
            </c:spPr>
            <c:extLst>
              <c:ext xmlns:c16="http://schemas.microsoft.com/office/drawing/2014/chart" uri="{C3380CC4-5D6E-409C-BE32-E72D297353CC}">
                <c16:uniqueId val="{00000002-FBCB-4DBD-A80B-B682E6C0F047}"/>
              </c:ext>
            </c:extLst>
          </c:dPt>
          <c:dPt>
            <c:idx val="2"/>
            <c:bubble3D val="0"/>
            <c:spPr>
              <a:solidFill>
                <a:srgbClr val="33A8FF"/>
              </a:solidFill>
              <a:ln w="19050">
                <a:solidFill>
                  <a:schemeClr val="lt1"/>
                </a:solidFill>
              </a:ln>
              <a:effectLst/>
            </c:spPr>
            <c:extLst>
              <c:ext xmlns:c16="http://schemas.microsoft.com/office/drawing/2014/chart" uri="{C3380CC4-5D6E-409C-BE32-E72D297353CC}">
                <c16:uniqueId val="{00000003-FBCB-4DBD-A80B-B682E6C0F047}"/>
              </c:ext>
            </c:extLst>
          </c:dPt>
          <c:dPt>
            <c:idx val="3"/>
            <c:bubble3D val="0"/>
            <c:spPr>
              <a:solidFill>
                <a:srgbClr val="F4B183"/>
              </a:solidFill>
              <a:ln w="19050">
                <a:solidFill>
                  <a:schemeClr val="lt1"/>
                </a:solidFill>
              </a:ln>
              <a:effectLst/>
            </c:spPr>
            <c:extLst>
              <c:ext xmlns:c16="http://schemas.microsoft.com/office/drawing/2014/chart" uri="{C3380CC4-5D6E-409C-BE32-E72D297353CC}">
                <c16:uniqueId val="{00000004-FBCB-4DBD-A80B-B682E6C0F047}"/>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E839-44CE-B997-6604898E5CE1}"/>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E839-44CE-B997-6604898E5CE1}"/>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E839-44CE-B997-6604898E5CE1}"/>
              </c:ext>
            </c:extLst>
          </c:dPt>
          <c:val>
            <c:numRef>
              <c:f>'AllNarratives-Usefullness-Raw'!$C$88:$C$94</c:f>
              <c:numCache>
                <c:formatCode>General</c:formatCode>
                <c:ptCount val="7"/>
                <c:pt idx="0">
                  <c:v>9</c:v>
                </c:pt>
                <c:pt idx="1">
                  <c:v>6</c:v>
                </c:pt>
                <c:pt idx="2">
                  <c:v>2</c:v>
                </c:pt>
                <c:pt idx="3">
                  <c:v>1</c:v>
                </c:pt>
                <c:pt idx="4">
                  <c:v>0</c:v>
                </c:pt>
                <c:pt idx="5">
                  <c:v>0</c:v>
                </c:pt>
                <c:pt idx="6">
                  <c:v>0</c:v>
                </c:pt>
              </c:numCache>
            </c:numRef>
          </c:val>
          <c:extLst>
            <c:ext xmlns:c16="http://schemas.microsoft.com/office/drawing/2014/chart" uri="{C3380CC4-5D6E-409C-BE32-E72D297353CC}">
              <c16:uniqueId val="{00000000-FBCB-4DBD-A80B-B682E6C0F047}"/>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All-PU2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rgbClr val="093C92"/>
              </a:solidFill>
              <a:ln w="19050">
                <a:solidFill>
                  <a:schemeClr val="lt1"/>
                </a:solidFill>
              </a:ln>
              <a:effectLst/>
            </c:spPr>
            <c:extLst>
              <c:ext xmlns:c16="http://schemas.microsoft.com/office/drawing/2014/chart" uri="{C3380CC4-5D6E-409C-BE32-E72D297353CC}">
                <c16:uniqueId val="{00000001-26CD-40FE-89CA-FA5157B82DD2}"/>
              </c:ext>
            </c:extLst>
          </c:dPt>
          <c:dPt>
            <c:idx val="1"/>
            <c:bubble3D val="0"/>
            <c:spPr>
              <a:solidFill>
                <a:srgbClr val="0D5BDC"/>
              </a:solidFill>
              <a:ln w="19050">
                <a:solidFill>
                  <a:schemeClr val="lt1"/>
                </a:solidFill>
              </a:ln>
              <a:effectLst/>
            </c:spPr>
            <c:extLst>
              <c:ext xmlns:c16="http://schemas.microsoft.com/office/drawing/2014/chart" uri="{C3380CC4-5D6E-409C-BE32-E72D297353CC}">
                <c16:uniqueId val="{00000002-26CD-40FE-89CA-FA5157B82DD2}"/>
              </c:ext>
            </c:extLst>
          </c:dPt>
          <c:dPt>
            <c:idx val="2"/>
            <c:bubble3D val="0"/>
            <c:spPr>
              <a:solidFill>
                <a:srgbClr val="33A8FF"/>
              </a:solidFill>
              <a:ln w="19050">
                <a:solidFill>
                  <a:schemeClr val="lt1"/>
                </a:solidFill>
              </a:ln>
              <a:effectLst/>
            </c:spPr>
            <c:extLst>
              <c:ext xmlns:c16="http://schemas.microsoft.com/office/drawing/2014/chart" uri="{C3380CC4-5D6E-409C-BE32-E72D297353CC}">
                <c16:uniqueId val="{00000003-26CD-40FE-89CA-FA5157B82DD2}"/>
              </c:ext>
            </c:extLst>
          </c:dPt>
          <c:dPt>
            <c:idx val="3"/>
            <c:bubble3D val="0"/>
            <c:spPr>
              <a:solidFill>
                <a:srgbClr val="F4B183"/>
              </a:solidFill>
              <a:ln w="19050">
                <a:solidFill>
                  <a:schemeClr val="lt1"/>
                </a:solidFill>
              </a:ln>
              <a:effectLst/>
            </c:spPr>
            <c:extLst>
              <c:ext xmlns:c16="http://schemas.microsoft.com/office/drawing/2014/chart" uri="{C3380CC4-5D6E-409C-BE32-E72D297353CC}">
                <c16:uniqueId val="{00000004-26CD-40FE-89CA-FA5157B82DD2}"/>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7358-4889-9838-4313BFE424A0}"/>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7358-4889-9838-4313BFE424A0}"/>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7358-4889-9838-4313BFE424A0}"/>
              </c:ext>
            </c:extLst>
          </c:dPt>
          <c:val>
            <c:numRef>
              <c:f>'AllNarratives-Usefullness-Raw'!$D$88:$D$94</c:f>
              <c:numCache>
                <c:formatCode>General</c:formatCode>
                <c:ptCount val="7"/>
                <c:pt idx="0">
                  <c:v>1</c:v>
                </c:pt>
                <c:pt idx="1">
                  <c:v>13</c:v>
                </c:pt>
                <c:pt idx="2">
                  <c:v>3</c:v>
                </c:pt>
                <c:pt idx="3">
                  <c:v>1</c:v>
                </c:pt>
                <c:pt idx="4">
                  <c:v>0</c:v>
                </c:pt>
                <c:pt idx="5">
                  <c:v>0</c:v>
                </c:pt>
                <c:pt idx="6">
                  <c:v>0</c:v>
                </c:pt>
              </c:numCache>
            </c:numRef>
          </c:val>
          <c:extLst>
            <c:ext xmlns:c16="http://schemas.microsoft.com/office/drawing/2014/chart" uri="{C3380CC4-5D6E-409C-BE32-E72D297353CC}">
              <c16:uniqueId val="{00000000-26CD-40FE-89CA-FA5157B82DD2}"/>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All-PU3</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rgbClr val="093C92"/>
              </a:solidFill>
              <a:ln w="19050">
                <a:solidFill>
                  <a:schemeClr val="lt1"/>
                </a:solidFill>
              </a:ln>
              <a:effectLst/>
            </c:spPr>
            <c:extLst>
              <c:ext xmlns:c16="http://schemas.microsoft.com/office/drawing/2014/chart" uri="{C3380CC4-5D6E-409C-BE32-E72D297353CC}">
                <c16:uniqueId val="{00000001-F577-466B-91BD-227A70BB24F4}"/>
              </c:ext>
            </c:extLst>
          </c:dPt>
          <c:dPt>
            <c:idx val="1"/>
            <c:bubble3D val="0"/>
            <c:spPr>
              <a:solidFill>
                <a:srgbClr val="0D5BDC"/>
              </a:solidFill>
              <a:ln w="19050">
                <a:solidFill>
                  <a:schemeClr val="lt1"/>
                </a:solidFill>
              </a:ln>
              <a:effectLst/>
            </c:spPr>
            <c:extLst>
              <c:ext xmlns:c16="http://schemas.microsoft.com/office/drawing/2014/chart" uri="{C3380CC4-5D6E-409C-BE32-E72D297353CC}">
                <c16:uniqueId val="{00000002-F577-466B-91BD-227A70BB24F4}"/>
              </c:ext>
            </c:extLst>
          </c:dPt>
          <c:dPt>
            <c:idx val="2"/>
            <c:bubble3D val="0"/>
            <c:spPr>
              <a:solidFill>
                <a:srgbClr val="33A8FF"/>
              </a:solidFill>
              <a:ln w="19050">
                <a:solidFill>
                  <a:schemeClr val="lt1"/>
                </a:solidFill>
              </a:ln>
              <a:effectLst/>
            </c:spPr>
            <c:extLst>
              <c:ext xmlns:c16="http://schemas.microsoft.com/office/drawing/2014/chart" uri="{C3380CC4-5D6E-409C-BE32-E72D297353CC}">
                <c16:uniqueId val="{00000003-F577-466B-91BD-227A70BB24F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F5D2-46B1-B3A6-6D9FC237BC2D}"/>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F5D2-46B1-B3A6-6D9FC237BC2D}"/>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F5D2-46B1-B3A6-6D9FC237BC2D}"/>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F5D2-46B1-B3A6-6D9FC237BC2D}"/>
              </c:ext>
            </c:extLst>
          </c:dPt>
          <c:val>
            <c:numRef>
              <c:f>'AllNarratives-Usefullness-Raw'!$E$88:$E$94</c:f>
              <c:numCache>
                <c:formatCode>General</c:formatCode>
                <c:ptCount val="7"/>
                <c:pt idx="0">
                  <c:v>9</c:v>
                </c:pt>
                <c:pt idx="1">
                  <c:v>7</c:v>
                </c:pt>
                <c:pt idx="2">
                  <c:v>2</c:v>
                </c:pt>
                <c:pt idx="3">
                  <c:v>0</c:v>
                </c:pt>
                <c:pt idx="4">
                  <c:v>0</c:v>
                </c:pt>
                <c:pt idx="5">
                  <c:v>0</c:v>
                </c:pt>
                <c:pt idx="6">
                  <c:v>0</c:v>
                </c:pt>
              </c:numCache>
            </c:numRef>
          </c:val>
          <c:extLst>
            <c:ext xmlns:c16="http://schemas.microsoft.com/office/drawing/2014/chart" uri="{C3380CC4-5D6E-409C-BE32-E72D297353CC}">
              <c16:uniqueId val="{00000000-F577-466B-91BD-227A70BB24F4}"/>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All-PU4</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rgbClr val="093C92"/>
              </a:solidFill>
              <a:ln w="19050">
                <a:solidFill>
                  <a:schemeClr val="lt1"/>
                </a:solidFill>
              </a:ln>
              <a:effectLst/>
            </c:spPr>
            <c:extLst>
              <c:ext xmlns:c16="http://schemas.microsoft.com/office/drawing/2014/chart" uri="{C3380CC4-5D6E-409C-BE32-E72D297353CC}">
                <c16:uniqueId val="{00000001-3978-4F2C-8026-6F019A7ACA72}"/>
              </c:ext>
            </c:extLst>
          </c:dPt>
          <c:dPt>
            <c:idx val="1"/>
            <c:bubble3D val="0"/>
            <c:spPr>
              <a:solidFill>
                <a:srgbClr val="0D5BDC"/>
              </a:solidFill>
              <a:ln w="19050">
                <a:solidFill>
                  <a:schemeClr val="lt1"/>
                </a:solidFill>
              </a:ln>
              <a:effectLst/>
            </c:spPr>
            <c:extLst>
              <c:ext xmlns:c16="http://schemas.microsoft.com/office/drawing/2014/chart" uri="{C3380CC4-5D6E-409C-BE32-E72D297353CC}">
                <c16:uniqueId val="{00000002-3978-4F2C-8026-6F019A7ACA72}"/>
              </c:ext>
            </c:extLst>
          </c:dPt>
          <c:dPt>
            <c:idx val="2"/>
            <c:bubble3D val="0"/>
            <c:spPr>
              <a:solidFill>
                <a:srgbClr val="33A8FF"/>
              </a:solidFill>
              <a:ln w="19050">
                <a:solidFill>
                  <a:schemeClr val="lt1"/>
                </a:solidFill>
              </a:ln>
              <a:effectLst/>
            </c:spPr>
            <c:extLst>
              <c:ext xmlns:c16="http://schemas.microsoft.com/office/drawing/2014/chart" uri="{C3380CC4-5D6E-409C-BE32-E72D297353CC}">
                <c16:uniqueId val="{00000003-3978-4F2C-8026-6F019A7ACA72}"/>
              </c:ext>
            </c:extLst>
          </c:dPt>
          <c:dPt>
            <c:idx val="3"/>
            <c:bubble3D val="0"/>
            <c:spPr>
              <a:solidFill>
                <a:srgbClr val="F4B183"/>
              </a:solidFill>
              <a:ln w="19050">
                <a:solidFill>
                  <a:schemeClr val="lt1"/>
                </a:solidFill>
              </a:ln>
              <a:effectLst/>
            </c:spPr>
            <c:extLst>
              <c:ext xmlns:c16="http://schemas.microsoft.com/office/drawing/2014/chart" uri="{C3380CC4-5D6E-409C-BE32-E72D297353CC}">
                <c16:uniqueId val="{00000004-3978-4F2C-8026-6F019A7ACA72}"/>
              </c:ext>
            </c:extLst>
          </c:dPt>
          <c:dPt>
            <c:idx val="4"/>
            <c:bubble3D val="0"/>
            <c:spPr>
              <a:solidFill>
                <a:srgbClr val="A6A6A6"/>
              </a:solidFill>
              <a:ln w="19050">
                <a:solidFill>
                  <a:schemeClr val="lt1"/>
                </a:solidFill>
              </a:ln>
              <a:effectLst/>
            </c:spPr>
            <c:extLst>
              <c:ext xmlns:c16="http://schemas.microsoft.com/office/drawing/2014/chart" uri="{C3380CC4-5D6E-409C-BE32-E72D297353CC}">
                <c16:uniqueId val="{00000005-3978-4F2C-8026-6F019A7ACA72}"/>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ABF9-43B8-A91A-86F8D642B096}"/>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ABF9-43B8-A91A-86F8D642B096}"/>
              </c:ext>
            </c:extLst>
          </c:dPt>
          <c:val>
            <c:numRef>
              <c:f>'AllNarratives-Usefullness-Raw'!$F$88:$F$94</c:f>
              <c:numCache>
                <c:formatCode>General</c:formatCode>
                <c:ptCount val="7"/>
                <c:pt idx="0">
                  <c:v>5</c:v>
                </c:pt>
                <c:pt idx="1">
                  <c:v>8</c:v>
                </c:pt>
                <c:pt idx="2">
                  <c:v>2</c:v>
                </c:pt>
                <c:pt idx="3">
                  <c:v>2</c:v>
                </c:pt>
                <c:pt idx="4">
                  <c:v>1</c:v>
                </c:pt>
                <c:pt idx="5">
                  <c:v>0</c:v>
                </c:pt>
                <c:pt idx="6">
                  <c:v>0</c:v>
                </c:pt>
              </c:numCache>
            </c:numRef>
          </c:val>
          <c:extLst>
            <c:ext xmlns:c16="http://schemas.microsoft.com/office/drawing/2014/chart" uri="{C3380CC4-5D6E-409C-BE32-E72D297353CC}">
              <c16:uniqueId val="{00000000-3978-4F2C-8026-6F019A7ACA72}"/>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Overall</a:t>
            </a:r>
            <a:r>
              <a:rPr lang="en-GB" baseline="0"/>
              <a:t> -CO</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rgbClr val="093C92"/>
              </a:solidFill>
              <a:ln w="19050">
                <a:solidFill>
                  <a:schemeClr val="lt1"/>
                </a:solidFill>
              </a:ln>
              <a:effectLst/>
            </c:spPr>
            <c:extLst>
              <c:ext xmlns:c16="http://schemas.microsoft.com/office/drawing/2014/chart" uri="{C3380CC4-5D6E-409C-BE32-E72D297353CC}">
                <c16:uniqueId val="{00000001-B162-4781-B41D-0FD970D62C4D}"/>
              </c:ext>
            </c:extLst>
          </c:dPt>
          <c:dPt>
            <c:idx val="1"/>
            <c:bubble3D val="0"/>
            <c:spPr>
              <a:solidFill>
                <a:srgbClr val="0D5BDC"/>
              </a:solidFill>
              <a:ln w="19050">
                <a:solidFill>
                  <a:schemeClr val="lt1"/>
                </a:solidFill>
              </a:ln>
              <a:effectLst/>
            </c:spPr>
            <c:extLst>
              <c:ext xmlns:c16="http://schemas.microsoft.com/office/drawing/2014/chart" uri="{C3380CC4-5D6E-409C-BE32-E72D297353CC}">
                <c16:uniqueId val="{00000002-B162-4781-B41D-0FD970D62C4D}"/>
              </c:ext>
            </c:extLst>
          </c:dPt>
          <c:dPt>
            <c:idx val="2"/>
            <c:bubble3D val="0"/>
            <c:spPr>
              <a:solidFill>
                <a:srgbClr val="33A8FF"/>
              </a:solidFill>
              <a:ln w="19050">
                <a:solidFill>
                  <a:schemeClr val="lt1"/>
                </a:solidFill>
              </a:ln>
              <a:effectLst/>
            </c:spPr>
            <c:extLst>
              <c:ext xmlns:c16="http://schemas.microsoft.com/office/drawing/2014/chart" uri="{C3380CC4-5D6E-409C-BE32-E72D297353CC}">
                <c16:uniqueId val="{00000003-B162-4781-B41D-0FD970D62C4D}"/>
              </c:ext>
            </c:extLst>
          </c:dPt>
          <c:dPt>
            <c:idx val="3"/>
            <c:bubble3D val="0"/>
            <c:spPr>
              <a:solidFill>
                <a:srgbClr val="F4B183"/>
              </a:solidFill>
              <a:ln w="19050">
                <a:solidFill>
                  <a:schemeClr val="lt1"/>
                </a:solidFill>
              </a:ln>
              <a:effectLst/>
            </c:spPr>
            <c:extLst>
              <c:ext xmlns:c16="http://schemas.microsoft.com/office/drawing/2014/chart" uri="{C3380CC4-5D6E-409C-BE32-E72D297353CC}">
                <c16:uniqueId val="{00000004-B162-4781-B41D-0FD970D62C4D}"/>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E31E-433C-962A-257065014DE5}"/>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E31E-433C-962A-257065014DE5}"/>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E31E-433C-962A-257065014DE5}"/>
              </c:ext>
            </c:extLst>
          </c:dPt>
          <c:val>
            <c:numRef>
              <c:f>'AllNarratives-Usefullness-Raw'!$G$60:$G$66</c:f>
              <c:numCache>
                <c:formatCode>General</c:formatCode>
                <c:ptCount val="7"/>
                <c:pt idx="0">
                  <c:v>2</c:v>
                </c:pt>
                <c:pt idx="1">
                  <c:v>2</c:v>
                </c:pt>
                <c:pt idx="2">
                  <c:v>1.5</c:v>
                </c:pt>
                <c:pt idx="3">
                  <c:v>0.5</c:v>
                </c:pt>
                <c:pt idx="4">
                  <c:v>0</c:v>
                </c:pt>
                <c:pt idx="5">
                  <c:v>0</c:v>
                </c:pt>
                <c:pt idx="6">
                  <c:v>0</c:v>
                </c:pt>
              </c:numCache>
            </c:numRef>
          </c:val>
          <c:extLst>
            <c:ext xmlns:c16="http://schemas.microsoft.com/office/drawing/2014/chart" uri="{C3380CC4-5D6E-409C-BE32-E72D297353CC}">
              <c16:uniqueId val="{00000000-B162-4781-B41D-0FD970D62C4D}"/>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Overall-CR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rgbClr val="093C92"/>
              </a:solidFill>
              <a:ln w="19050">
                <a:solidFill>
                  <a:schemeClr val="lt1"/>
                </a:solidFill>
              </a:ln>
              <a:effectLst/>
            </c:spPr>
            <c:extLst>
              <c:ext xmlns:c16="http://schemas.microsoft.com/office/drawing/2014/chart" uri="{C3380CC4-5D6E-409C-BE32-E72D297353CC}">
                <c16:uniqueId val="{00000001-BE22-45F0-92D4-5DDF66E27E29}"/>
              </c:ext>
            </c:extLst>
          </c:dPt>
          <c:dPt>
            <c:idx val="1"/>
            <c:bubble3D val="0"/>
            <c:spPr>
              <a:solidFill>
                <a:srgbClr val="0D5BDC"/>
              </a:solidFill>
              <a:ln w="19050">
                <a:solidFill>
                  <a:schemeClr val="lt1"/>
                </a:solidFill>
              </a:ln>
              <a:effectLst/>
            </c:spPr>
            <c:extLst>
              <c:ext xmlns:c16="http://schemas.microsoft.com/office/drawing/2014/chart" uri="{C3380CC4-5D6E-409C-BE32-E72D297353CC}">
                <c16:uniqueId val="{00000002-BE22-45F0-92D4-5DDF66E27E29}"/>
              </c:ext>
            </c:extLst>
          </c:dPt>
          <c:dPt>
            <c:idx val="2"/>
            <c:bubble3D val="0"/>
            <c:spPr>
              <a:solidFill>
                <a:srgbClr val="33A8FF"/>
              </a:solidFill>
              <a:ln w="19050">
                <a:solidFill>
                  <a:schemeClr val="lt1"/>
                </a:solidFill>
              </a:ln>
              <a:effectLst/>
            </c:spPr>
            <c:extLst>
              <c:ext xmlns:c16="http://schemas.microsoft.com/office/drawing/2014/chart" uri="{C3380CC4-5D6E-409C-BE32-E72D297353CC}">
                <c16:uniqueId val="{00000003-BE22-45F0-92D4-5DDF66E27E2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9A0D-4153-8B5D-8CDA6269B999}"/>
              </c:ext>
            </c:extLst>
          </c:dPt>
          <c:dPt>
            <c:idx val="4"/>
            <c:bubble3D val="0"/>
            <c:spPr>
              <a:solidFill>
                <a:srgbClr val="A6A6A6"/>
              </a:solidFill>
              <a:ln w="19050">
                <a:solidFill>
                  <a:schemeClr val="lt1"/>
                </a:solidFill>
              </a:ln>
              <a:effectLst/>
            </c:spPr>
            <c:extLst>
              <c:ext xmlns:c16="http://schemas.microsoft.com/office/drawing/2014/chart" uri="{C3380CC4-5D6E-409C-BE32-E72D297353CC}">
                <c16:uniqueId val="{00000004-BE22-45F0-92D4-5DDF66E27E29}"/>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9A0D-4153-8B5D-8CDA6269B999}"/>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9A0D-4153-8B5D-8CDA6269B999}"/>
              </c:ext>
            </c:extLst>
          </c:dPt>
          <c:val>
            <c:numRef>
              <c:f>'AllNarratives-Usefullness-Raw'!$G$67:$G$73</c:f>
              <c:numCache>
                <c:formatCode>General</c:formatCode>
                <c:ptCount val="7"/>
                <c:pt idx="0">
                  <c:v>2</c:v>
                </c:pt>
                <c:pt idx="1">
                  <c:v>3.25</c:v>
                </c:pt>
                <c:pt idx="2">
                  <c:v>0.5</c:v>
                </c:pt>
                <c:pt idx="3">
                  <c:v>0</c:v>
                </c:pt>
                <c:pt idx="4">
                  <c:v>0.25</c:v>
                </c:pt>
                <c:pt idx="5">
                  <c:v>0</c:v>
                </c:pt>
                <c:pt idx="6">
                  <c:v>0</c:v>
                </c:pt>
              </c:numCache>
            </c:numRef>
          </c:val>
          <c:extLst>
            <c:ext xmlns:c16="http://schemas.microsoft.com/office/drawing/2014/chart" uri="{C3380CC4-5D6E-409C-BE32-E72D297353CC}">
              <c16:uniqueId val="{00000000-BE22-45F0-92D4-5DDF66E27E29}"/>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Overall-D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rgbClr val="093C92"/>
              </a:solidFill>
              <a:ln w="19050">
                <a:solidFill>
                  <a:schemeClr val="lt1"/>
                </a:solidFill>
              </a:ln>
              <a:effectLst/>
            </c:spPr>
            <c:extLst>
              <c:ext xmlns:c16="http://schemas.microsoft.com/office/drawing/2014/chart" uri="{C3380CC4-5D6E-409C-BE32-E72D297353CC}">
                <c16:uniqueId val="{00000001-8638-457D-BF5E-20488732CF66}"/>
              </c:ext>
            </c:extLst>
          </c:dPt>
          <c:dPt>
            <c:idx val="1"/>
            <c:bubble3D val="0"/>
            <c:spPr>
              <a:solidFill>
                <a:srgbClr val="0D5BDC"/>
              </a:solidFill>
              <a:ln w="19050">
                <a:solidFill>
                  <a:schemeClr val="lt1"/>
                </a:solidFill>
              </a:ln>
              <a:effectLst/>
            </c:spPr>
            <c:extLst>
              <c:ext xmlns:c16="http://schemas.microsoft.com/office/drawing/2014/chart" uri="{C3380CC4-5D6E-409C-BE32-E72D297353CC}">
                <c16:uniqueId val="{00000002-8638-457D-BF5E-20488732CF66}"/>
              </c:ext>
            </c:extLst>
          </c:dPt>
          <c:dPt>
            <c:idx val="2"/>
            <c:bubble3D val="0"/>
            <c:spPr>
              <a:solidFill>
                <a:srgbClr val="33A8FF"/>
              </a:solidFill>
              <a:ln w="19050">
                <a:solidFill>
                  <a:schemeClr val="lt1"/>
                </a:solidFill>
              </a:ln>
              <a:effectLst/>
            </c:spPr>
            <c:extLst>
              <c:ext xmlns:c16="http://schemas.microsoft.com/office/drawing/2014/chart" uri="{C3380CC4-5D6E-409C-BE32-E72D297353CC}">
                <c16:uniqueId val="{00000003-8638-457D-BF5E-20488732CF66}"/>
              </c:ext>
            </c:extLst>
          </c:dPt>
          <c:dPt>
            <c:idx val="3"/>
            <c:bubble3D val="0"/>
            <c:spPr>
              <a:solidFill>
                <a:srgbClr val="F4B183"/>
              </a:solidFill>
              <a:ln w="19050">
                <a:solidFill>
                  <a:schemeClr val="lt1"/>
                </a:solidFill>
              </a:ln>
              <a:effectLst/>
            </c:spPr>
            <c:extLst>
              <c:ext xmlns:c16="http://schemas.microsoft.com/office/drawing/2014/chart" uri="{C3380CC4-5D6E-409C-BE32-E72D297353CC}">
                <c16:uniqueId val="{00000004-8638-457D-BF5E-20488732CF66}"/>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07A2-4EE8-8816-651252EC8D20}"/>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07A2-4EE8-8816-651252EC8D20}"/>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07A2-4EE8-8816-651252EC8D20}"/>
              </c:ext>
            </c:extLst>
          </c:dPt>
          <c:val>
            <c:numRef>
              <c:f>'AllNarratives-Usefullness-Raw'!$G$74:$G$80</c:f>
              <c:numCache>
                <c:formatCode>General</c:formatCode>
                <c:ptCount val="7"/>
                <c:pt idx="0">
                  <c:v>1</c:v>
                </c:pt>
                <c:pt idx="1">
                  <c:v>1.5</c:v>
                </c:pt>
                <c:pt idx="2">
                  <c:v>0.25</c:v>
                </c:pt>
                <c:pt idx="3">
                  <c:v>0.25</c:v>
                </c:pt>
                <c:pt idx="4">
                  <c:v>0</c:v>
                </c:pt>
                <c:pt idx="5">
                  <c:v>0</c:v>
                </c:pt>
                <c:pt idx="6">
                  <c:v>0</c:v>
                </c:pt>
              </c:numCache>
            </c:numRef>
          </c:val>
          <c:extLst>
            <c:ext xmlns:c16="http://schemas.microsoft.com/office/drawing/2014/chart" uri="{C3380CC4-5D6E-409C-BE32-E72D297353CC}">
              <c16:uniqueId val="{00000000-8638-457D-BF5E-20488732CF66}"/>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Overall-S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rgbClr val="093C92"/>
              </a:solidFill>
              <a:ln w="19050">
                <a:solidFill>
                  <a:schemeClr val="lt1"/>
                </a:solidFill>
              </a:ln>
              <a:effectLst/>
            </c:spPr>
            <c:extLst>
              <c:ext xmlns:c16="http://schemas.microsoft.com/office/drawing/2014/chart" uri="{C3380CC4-5D6E-409C-BE32-E72D297353CC}">
                <c16:uniqueId val="{00000001-79B7-4704-8F7A-383F1B15D0AE}"/>
              </c:ext>
            </c:extLst>
          </c:dPt>
          <c:dPt>
            <c:idx val="1"/>
            <c:bubble3D val="0"/>
            <c:spPr>
              <a:solidFill>
                <a:srgbClr val="0D5BDC"/>
              </a:solidFill>
              <a:ln w="19050">
                <a:solidFill>
                  <a:schemeClr val="lt1"/>
                </a:solidFill>
              </a:ln>
              <a:effectLst/>
            </c:spPr>
            <c:extLst>
              <c:ext xmlns:c16="http://schemas.microsoft.com/office/drawing/2014/chart" uri="{C3380CC4-5D6E-409C-BE32-E72D297353CC}">
                <c16:uniqueId val="{00000002-79B7-4704-8F7A-383F1B15D0A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0D7-4AD9-B70F-3E6042059E54}"/>
              </c:ext>
            </c:extLst>
          </c:dPt>
          <c:dPt>
            <c:idx val="3"/>
            <c:bubble3D val="0"/>
            <c:spPr>
              <a:solidFill>
                <a:srgbClr val="F4B183"/>
              </a:solidFill>
              <a:ln w="19050">
                <a:solidFill>
                  <a:schemeClr val="lt1"/>
                </a:solidFill>
              </a:ln>
              <a:effectLst/>
            </c:spPr>
            <c:extLst>
              <c:ext xmlns:c16="http://schemas.microsoft.com/office/drawing/2014/chart" uri="{C3380CC4-5D6E-409C-BE32-E72D297353CC}">
                <c16:uniqueId val="{00000003-79B7-4704-8F7A-383F1B15D0AE}"/>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20D7-4AD9-B70F-3E6042059E54}"/>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20D7-4AD9-B70F-3E6042059E54}"/>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20D7-4AD9-B70F-3E6042059E54}"/>
              </c:ext>
            </c:extLst>
          </c:dPt>
          <c:val>
            <c:numRef>
              <c:f>'AllNarratives-Usefullness-Raw'!$G$81:$G$87</c:f>
              <c:numCache>
                <c:formatCode>General</c:formatCode>
                <c:ptCount val="7"/>
                <c:pt idx="0">
                  <c:v>1</c:v>
                </c:pt>
                <c:pt idx="1">
                  <c:v>1.75</c:v>
                </c:pt>
                <c:pt idx="2">
                  <c:v>0</c:v>
                </c:pt>
                <c:pt idx="3">
                  <c:v>0.25</c:v>
                </c:pt>
                <c:pt idx="4">
                  <c:v>0</c:v>
                </c:pt>
                <c:pt idx="5">
                  <c:v>0</c:v>
                </c:pt>
                <c:pt idx="6">
                  <c:v>0</c:v>
                </c:pt>
              </c:numCache>
            </c:numRef>
          </c:val>
          <c:extLst>
            <c:ext xmlns:c16="http://schemas.microsoft.com/office/drawing/2014/chart" uri="{C3380CC4-5D6E-409C-BE32-E72D297353CC}">
              <c16:uniqueId val="{00000000-79B7-4704-8F7A-383F1B15D0AE}"/>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CO-Q6</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01-3C07-4592-B947-9A4437C9E832}"/>
              </c:ext>
            </c:extLst>
          </c:dPt>
          <c:dPt>
            <c:idx val="1"/>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02-3C07-4592-B947-9A4437C9E832}"/>
              </c:ext>
            </c:extLst>
          </c:dPt>
          <c:dPt>
            <c:idx val="2"/>
            <c:bubble3D val="0"/>
            <c:spPr>
              <a:solidFill>
                <a:srgbClr val="F4B183"/>
              </a:solidFill>
              <a:ln w="19050">
                <a:solidFill>
                  <a:schemeClr val="lt1"/>
                </a:solidFill>
              </a:ln>
              <a:effectLst/>
            </c:spPr>
            <c:extLst>
              <c:ext xmlns:c16="http://schemas.microsoft.com/office/drawing/2014/chart" uri="{C3380CC4-5D6E-409C-BE32-E72D297353CC}">
                <c16:uniqueId val="{00000003-3C07-4592-B947-9A4437C9E832}"/>
              </c:ext>
            </c:extLst>
          </c:dPt>
          <c:dPt>
            <c:idx val="3"/>
            <c:bubble3D val="0"/>
            <c:spPr>
              <a:solidFill>
                <a:srgbClr val="A6A6A6"/>
              </a:solidFill>
              <a:ln w="19050">
                <a:solidFill>
                  <a:schemeClr val="lt1"/>
                </a:solidFill>
              </a:ln>
              <a:effectLst/>
            </c:spPr>
            <c:extLst>
              <c:ext xmlns:c16="http://schemas.microsoft.com/office/drawing/2014/chart" uri="{C3380CC4-5D6E-409C-BE32-E72D297353CC}">
                <c16:uniqueId val="{00000007-979B-417B-A111-36DDAF5BD7CD}"/>
              </c:ext>
            </c:extLst>
          </c:dPt>
          <c:dPt>
            <c:idx val="4"/>
            <c:bubble3D val="0"/>
            <c:spPr>
              <a:solidFill>
                <a:srgbClr val="C00000"/>
              </a:solidFill>
              <a:ln w="19050">
                <a:solidFill>
                  <a:schemeClr val="lt1"/>
                </a:solidFill>
              </a:ln>
              <a:effectLst/>
            </c:spPr>
            <c:extLst>
              <c:ext xmlns:c16="http://schemas.microsoft.com/office/drawing/2014/chart" uri="{C3380CC4-5D6E-409C-BE32-E72D297353CC}">
                <c16:uniqueId val="{00000009-979B-417B-A111-36DDAF5BD7CD}"/>
              </c:ext>
            </c:extLst>
          </c:dPt>
          <c:dLbls>
            <c:delete val="1"/>
          </c:dLbls>
          <c:val>
            <c:numRef>
              <c:f>'All NarrativesQuality-Count'!$I$99:$I$103</c:f>
              <c:numCache>
                <c:formatCode>General</c:formatCode>
                <c:ptCount val="5"/>
                <c:pt idx="0">
                  <c:v>18</c:v>
                </c:pt>
                <c:pt idx="1">
                  <c:v>3</c:v>
                </c:pt>
                <c:pt idx="2">
                  <c:v>4</c:v>
                </c:pt>
                <c:pt idx="3">
                  <c:v>1</c:v>
                </c:pt>
                <c:pt idx="4">
                  <c:v>1</c:v>
                </c:pt>
              </c:numCache>
            </c:numRef>
          </c:val>
          <c:extLst>
            <c:ext xmlns:c16="http://schemas.microsoft.com/office/drawing/2014/chart" uri="{C3380CC4-5D6E-409C-BE32-E72D297353CC}">
              <c16:uniqueId val="{00000000-3C07-4592-B947-9A4437C9E832}"/>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Overall-All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rgbClr val="093C92"/>
              </a:solidFill>
              <a:ln w="19050">
                <a:solidFill>
                  <a:schemeClr val="lt1"/>
                </a:solidFill>
              </a:ln>
              <a:effectLst/>
            </c:spPr>
            <c:extLst>
              <c:ext xmlns:c16="http://schemas.microsoft.com/office/drawing/2014/chart" uri="{C3380CC4-5D6E-409C-BE32-E72D297353CC}">
                <c16:uniqueId val="{00000001-D05B-446C-A42B-04C24F035476}"/>
              </c:ext>
            </c:extLst>
          </c:dPt>
          <c:dPt>
            <c:idx val="1"/>
            <c:bubble3D val="0"/>
            <c:spPr>
              <a:solidFill>
                <a:srgbClr val="0D5BDC"/>
              </a:solidFill>
              <a:ln w="19050">
                <a:solidFill>
                  <a:schemeClr val="lt1"/>
                </a:solidFill>
              </a:ln>
              <a:effectLst/>
            </c:spPr>
            <c:extLst>
              <c:ext xmlns:c16="http://schemas.microsoft.com/office/drawing/2014/chart" uri="{C3380CC4-5D6E-409C-BE32-E72D297353CC}">
                <c16:uniqueId val="{00000002-D05B-446C-A42B-04C24F035476}"/>
              </c:ext>
            </c:extLst>
          </c:dPt>
          <c:dPt>
            <c:idx val="2"/>
            <c:bubble3D val="0"/>
            <c:spPr>
              <a:solidFill>
                <a:srgbClr val="33A8FF"/>
              </a:solidFill>
              <a:ln w="19050">
                <a:solidFill>
                  <a:schemeClr val="lt1"/>
                </a:solidFill>
              </a:ln>
              <a:effectLst/>
            </c:spPr>
            <c:extLst>
              <c:ext xmlns:c16="http://schemas.microsoft.com/office/drawing/2014/chart" uri="{C3380CC4-5D6E-409C-BE32-E72D297353CC}">
                <c16:uniqueId val="{00000003-D05B-446C-A42B-04C24F035476}"/>
              </c:ext>
            </c:extLst>
          </c:dPt>
          <c:dPt>
            <c:idx val="3"/>
            <c:bubble3D val="0"/>
            <c:spPr>
              <a:solidFill>
                <a:srgbClr val="F4B183"/>
              </a:solidFill>
              <a:ln w="19050">
                <a:solidFill>
                  <a:schemeClr val="lt1"/>
                </a:solidFill>
              </a:ln>
              <a:effectLst/>
            </c:spPr>
            <c:extLst>
              <c:ext xmlns:c16="http://schemas.microsoft.com/office/drawing/2014/chart" uri="{C3380CC4-5D6E-409C-BE32-E72D297353CC}">
                <c16:uniqueId val="{00000004-D05B-446C-A42B-04C24F035476}"/>
              </c:ext>
            </c:extLst>
          </c:dPt>
          <c:dPt>
            <c:idx val="4"/>
            <c:bubble3D val="0"/>
            <c:spPr>
              <a:solidFill>
                <a:srgbClr val="A6A6A6"/>
              </a:solidFill>
              <a:ln w="19050">
                <a:solidFill>
                  <a:schemeClr val="lt1"/>
                </a:solidFill>
              </a:ln>
              <a:effectLst/>
            </c:spPr>
            <c:extLst>
              <c:ext xmlns:c16="http://schemas.microsoft.com/office/drawing/2014/chart" uri="{C3380CC4-5D6E-409C-BE32-E72D297353CC}">
                <c16:uniqueId val="{00000005-D05B-446C-A42B-04C24F035476}"/>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DB46-4B8A-BECC-EC3B07F262EC}"/>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DB46-4B8A-BECC-EC3B07F262EC}"/>
              </c:ext>
            </c:extLst>
          </c:dPt>
          <c:val>
            <c:numRef>
              <c:f>'AllNarratives-Usefullness-Raw'!$G$88:$G$94</c:f>
              <c:numCache>
                <c:formatCode>General</c:formatCode>
                <c:ptCount val="7"/>
                <c:pt idx="0">
                  <c:v>6</c:v>
                </c:pt>
                <c:pt idx="1">
                  <c:v>8.5</c:v>
                </c:pt>
                <c:pt idx="2">
                  <c:v>2.25</c:v>
                </c:pt>
                <c:pt idx="3">
                  <c:v>1</c:v>
                </c:pt>
                <c:pt idx="4">
                  <c:v>0.25</c:v>
                </c:pt>
                <c:pt idx="5">
                  <c:v>0</c:v>
                </c:pt>
                <c:pt idx="6">
                  <c:v>0</c:v>
                </c:pt>
              </c:numCache>
            </c:numRef>
          </c:val>
          <c:extLst>
            <c:ext xmlns:c16="http://schemas.microsoft.com/office/drawing/2014/chart" uri="{C3380CC4-5D6E-409C-BE32-E72D297353CC}">
              <c16:uniqueId val="{00000000-D05B-446C-A42B-04C24F035476}"/>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CR-Q1</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01-2E06-442F-A99D-8444F1DEB8FB}"/>
              </c:ext>
            </c:extLst>
          </c:dPt>
          <c:dPt>
            <c:idx val="1"/>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02-2E06-442F-A99D-8444F1DEB8FB}"/>
              </c:ext>
            </c:extLst>
          </c:dPt>
          <c:dPt>
            <c:idx val="2"/>
            <c:bubble3D val="0"/>
            <c:spPr>
              <a:solidFill>
                <a:srgbClr val="F4B183"/>
              </a:solidFill>
              <a:ln w="19050">
                <a:solidFill>
                  <a:schemeClr val="lt1"/>
                </a:solidFill>
              </a:ln>
              <a:effectLst/>
            </c:spPr>
            <c:extLst>
              <c:ext xmlns:c16="http://schemas.microsoft.com/office/drawing/2014/chart" uri="{C3380CC4-5D6E-409C-BE32-E72D297353CC}">
                <c16:uniqueId val="{00000003-2E06-442F-A99D-8444F1DEB8FB}"/>
              </c:ext>
            </c:extLst>
          </c:dPt>
          <c:dPt>
            <c:idx val="3"/>
            <c:bubble3D val="0"/>
            <c:spPr>
              <a:solidFill>
                <a:srgbClr val="A6A6A6"/>
              </a:solidFill>
              <a:ln w="19050">
                <a:solidFill>
                  <a:schemeClr val="lt1"/>
                </a:solidFill>
              </a:ln>
              <a:effectLst/>
            </c:spPr>
            <c:extLst>
              <c:ext xmlns:c16="http://schemas.microsoft.com/office/drawing/2014/chart" uri="{C3380CC4-5D6E-409C-BE32-E72D297353CC}">
                <c16:uniqueId val="{00000004-2E06-442F-A99D-8444F1DEB8FB}"/>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E3CC-4EF5-8E8E-4E656DB2F6B8}"/>
              </c:ext>
            </c:extLst>
          </c:dPt>
          <c:dLbls>
            <c:delete val="1"/>
          </c:dLbls>
          <c:val>
            <c:numRef>
              <c:f>'All NarrativesQuality-Count'!$D$105:$D$109</c:f>
              <c:numCache>
                <c:formatCode>General</c:formatCode>
                <c:ptCount val="5"/>
                <c:pt idx="0">
                  <c:v>19</c:v>
                </c:pt>
                <c:pt idx="1">
                  <c:v>13</c:v>
                </c:pt>
                <c:pt idx="2">
                  <c:v>5</c:v>
                </c:pt>
                <c:pt idx="3">
                  <c:v>2</c:v>
                </c:pt>
                <c:pt idx="4">
                  <c:v>0</c:v>
                </c:pt>
              </c:numCache>
            </c:numRef>
          </c:val>
          <c:extLst>
            <c:ext xmlns:c16="http://schemas.microsoft.com/office/drawing/2014/chart" uri="{C3380CC4-5D6E-409C-BE32-E72D297353CC}">
              <c16:uniqueId val="{00000000-2E06-442F-A99D-8444F1DEB8FB}"/>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CR-Q2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02-CC74-4038-97EC-5CF867DACA66}"/>
              </c:ext>
            </c:extLst>
          </c:dPt>
          <c:dPt>
            <c:idx val="1"/>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03-CC74-4038-97EC-5CF867DACA66}"/>
              </c:ext>
            </c:extLst>
          </c:dPt>
          <c:dPt>
            <c:idx val="2"/>
            <c:bubble3D val="0"/>
            <c:spPr>
              <a:solidFill>
                <a:schemeClr val="bg1">
                  <a:lumMod val="65000"/>
                </a:schemeClr>
              </a:solidFill>
              <a:ln w="19050">
                <a:solidFill>
                  <a:schemeClr val="lt1"/>
                </a:solidFill>
              </a:ln>
              <a:effectLst/>
            </c:spPr>
            <c:extLst>
              <c:ext xmlns:c16="http://schemas.microsoft.com/office/drawing/2014/chart" uri="{C3380CC4-5D6E-409C-BE32-E72D297353CC}">
                <c16:uniqueId val="{00000004-CC74-4038-97EC-5CF867DACA66}"/>
              </c:ext>
            </c:extLst>
          </c:dPt>
          <c:dPt>
            <c:idx val="3"/>
            <c:bubble3D val="0"/>
            <c:spPr>
              <a:solidFill>
                <a:srgbClr val="FFBC89"/>
              </a:solidFill>
              <a:ln w="19050">
                <a:solidFill>
                  <a:schemeClr val="lt1"/>
                </a:solidFill>
              </a:ln>
              <a:effectLst/>
            </c:spPr>
            <c:extLst>
              <c:ext xmlns:c16="http://schemas.microsoft.com/office/drawing/2014/chart" uri="{C3380CC4-5D6E-409C-BE32-E72D297353CC}">
                <c16:uniqueId val="{00000005-CC74-4038-97EC-5CF867DACA66}"/>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D401-4DC1-9662-B088F63E508C}"/>
              </c:ext>
            </c:extLst>
          </c:dPt>
          <c:dLbls>
            <c:delete val="1"/>
          </c:dLbls>
          <c:val>
            <c:numRef>
              <c:f>'All NarrativesQuality-Count'!$E$105:$E$109</c:f>
              <c:numCache>
                <c:formatCode>General</c:formatCode>
                <c:ptCount val="5"/>
                <c:pt idx="0">
                  <c:v>16</c:v>
                </c:pt>
                <c:pt idx="1">
                  <c:v>14</c:v>
                </c:pt>
                <c:pt idx="2">
                  <c:v>5</c:v>
                </c:pt>
                <c:pt idx="3">
                  <c:v>4</c:v>
                </c:pt>
                <c:pt idx="4">
                  <c:v>0</c:v>
                </c:pt>
              </c:numCache>
            </c:numRef>
          </c:val>
          <c:extLst>
            <c:ext xmlns:c16="http://schemas.microsoft.com/office/drawing/2014/chart" uri="{C3380CC4-5D6E-409C-BE32-E72D297353CC}">
              <c16:uniqueId val="{00000000-CC74-4038-97EC-5CF867DACA66}"/>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CR-Q3</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01-6245-422C-9DBD-F1DEBB18DB52}"/>
              </c:ext>
            </c:extLst>
          </c:dPt>
          <c:dPt>
            <c:idx val="1"/>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02-6245-422C-9DBD-F1DEBB18DB52}"/>
              </c:ext>
            </c:extLst>
          </c:dPt>
          <c:dPt>
            <c:idx val="2"/>
            <c:bubble3D val="0"/>
            <c:spPr>
              <a:solidFill>
                <a:srgbClr val="F4B183"/>
              </a:solidFill>
              <a:ln w="19050">
                <a:solidFill>
                  <a:schemeClr val="lt1"/>
                </a:solidFill>
              </a:ln>
              <a:effectLst/>
            </c:spPr>
            <c:extLst>
              <c:ext xmlns:c16="http://schemas.microsoft.com/office/drawing/2014/chart" uri="{C3380CC4-5D6E-409C-BE32-E72D297353CC}">
                <c16:uniqueId val="{00000003-6245-422C-9DBD-F1DEBB18DB5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2CEC-48CD-ABD1-C6BD5D2B773A}"/>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2CEC-48CD-ABD1-C6BD5D2B773A}"/>
              </c:ext>
            </c:extLst>
          </c:dPt>
          <c:val>
            <c:numRef>
              <c:f>'All NarrativesQuality-Count'!$F$105:$F$109</c:f>
              <c:numCache>
                <c:formatCode>General</c:formatCode>
                <c:ptCount val="5"/>
                <c:pt idx="0">
                  <c:v>23</c:v>
                </c:pt>
                <c:pt idx="1">
                  <c:v>9</c:v>
                </c:pt>
                <c:pt idx="2">
                  <c:v>7</c:v>
                </c:pt>
                <c:pt idx="3">
                  <c:v>0</c:v>
                </c:pt>
                <c:pt idx="4">
                  <c:v>0</c:v>
                </c:pt>
              </c:numCache>
            </c:numRef>
          </c:val>
          <c:extLst>
            <c:ext xmlns:c16="http://schemas.microsoft.com/office/drawing/2014/chart" uri="{C3380CC4-5D6E-409C-BE32-E72D297353CC}">
              <c16:uniqueId val="{00000000-6245-422C-9DBD-F1DEBB18DB52}"/>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 id="14">
  <a:schemeClr val="accent1"/>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3" Type="http://schemas.openxmlformats.org/officeDocument/2006/relationships/chart" Target="../charts/chart13.xml"/><Relationship Id="rId18" Type="http://schemas.openxmlformats.org/officeDocument/2006/relationships/chart" Target="../charts/chart18.xml"/><Relationship Id="rId26" Type="http://schemas.openxmlformats.org/officeDocument/2006/relationships/chart" Target="../charts/chart26.xml"/><Relationship Id="rId3" Type="http://schemas.openxmlformats.org/officeDocument/2006/relationships/chart" Target="../charts/chart3.xml"/><Relationship Id="rId21" Type="http://schemas.openxmlformats.org/officeDocument/2006/relationships/chart" Target="../charts/chart21.xml"/><Relationship Id="rId34" Type="http://schemas.openxmlformats.org/officeDocument/2006/relationships/chart" Target="../charts/chart34.xml"/><Relationship Id="rId7" Type="http://schemas.openxmlformats.org/officeDocument/2006/relationships/chart" Target="../charts/chart7.xml"/><Relationship Id="rId12" Type="http://schemas.openxmlformats.org/officeDocument/2006/relationships/chart" Target="../charts/chart12.xml"/><Relationship Id="rId17" Type="http://schemas.openxmlformats.org/officeDocument/2006/relationships/chart" Target="../charts/chart17.xml"/><Relationship Id="rId25" Type="http://schemas.openxmlformats.org/officeDocument/2006/relationships/chart" Target="../charts/chart25.xml"/><Relationship Id="rId33" Type="http://schemas.openxmlformats.org/officeDocument/2006/relationships/chart" Target="../charts/chart33.xml"/><Relationship Id="rId2" Type="http://schemas.openxmlformats.org/officeDocument/2006/relationships/chart" Target="../charts/chart2.xml"/><Relationship Id="rId16" Type="http://schemas.openxmlformats.org/officeDocument/2006/relationships/chart" Target="../charts/chart16.xml"/><Relationship Id="rId20" Type="http://schemas.openxmlformats.org/officeDocument/2006/relationships/chart" Target="../charts/chart20.xml"/><Relationship Id="rId29" Type="http://schemas.openxmlformats.org/officeDocument/2006/relationships/chart" Target="../charts/chart29.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24" Type="http://schemas.openxmlformats.org/officeDocument/2006/relationships/chart" Target="../charts/chart24.xml"/><Relationship Id="rId32" Type="http://schemas.openxmlformats.org/officeDocument/2006/relationships/chart" Target="../charts/chart32.xml"/><Relationship Id="rId5" Type="http://schemas.openxmlformats.org/officeDocument/2006/relationships/chart" Target="../charts/chart5.xml"/><Relationship Id="rId15" Type="http://schemas.openxmlformats.org/officeDocument/2006/relationships/chart" Target="../charts/chart15.xml"/><Relationship Id="rId23" Type="http://schemas.openxmlformats.org/officeDocument/2006/relationships/chart" Target="../charts/chart23.xml"/><Relationship Id="rId28" Type="http://schemas.openxmlformats.org/officeDocument/2006/relationships/chart" Target="../charts/chart28.xml"/><Relationship Id="rId10" Type="http://schemas.openxmlformats.org/officeDocument/2006/relationships/chart" Target="../charts/chart10.xml"/><Relationship Id="rId19" Type="http://schemas.openxmlformats.org/officeDocument/2006/relationships/chart" Target="../charts/chart19.xml"/><Relationship Id="rId31" Type="http://schemas.openxmlformats.org/officeDocument/2006/relationships/chart" Target="../charts/chart31.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 Id="rId22" Type="http://schemas.openxmlformats.org/officeDocument/2006/relationships/chart" Target="../charts/chart22.xml"/><Relationship Id="rId27" Type="http://schemas.openxmlformats.org/officeDocument/2006/relationships/chart" Target="../charts/chart27.xml"/><Relationship Id="rId30" Type="http://schemas.openxmlformats.org/officeDocument/2006/relationships/chart" Target="../charts/chart30.xml"/><Relationship Id="rId35" Type="http://schemas.openxmlformats.org/officeDocument/2006/relationships/chart" Target="../charts/chart35.xml"/><Relationship Id="rId8" Type="http://schemas.openxmlformats.org/officeDocument/2006/relationships/chart" Target="../charts/chart8.xml"/></Relationships>
</file>

<file path=xl/drawings/_rels/drawing2.xml.rels><?xml version="1.0" encoding="UTF-8" standalone="yes"?>
<Relationships xmlns="http://schemas.openxmlformats.org/package/2006/relationships"><Relationship Id="rId13" Type="http://schemas.openxmlformats.org/officeDocument/2006/relationships/image" Target="../media/image13.png"/><Relationship Id="rId18" Type="http://schemas.openxmlformats.org/officeDocument/2006/relationships/image" Target="../media/image18.png"/><Relationship Id="rId26" Type="http://schemas.openxmlformats.org/officeDocument/2006/relationships/image" Target="../media/image26.png"/><Relationship Id="rId3" Type="http://schemas.openxmlformats.org/officeDocument/2006/relationships/image" Target="../media/image3.png"/><Relationship Id="rId21" Type="http://schemas.openxmlformats.org/officeDocument/2006/relationships/image" Target="../media/image21.png"/><Relationship Id="rId34" Type="http://schemas.openxmlformats.org/officeDocument/2006/relationships/image" Target="../media/image34.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5" Type="http://schemas.openxmlformats.org/officeDocument/2006/relationships/image" Target="../media/image25.png"/><Relationship Id="rId33" Type="http://schemas.openxmlformats.org/officeDocument/2006/relationships/image" Target="../media/image33.pn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29" Type="http://schemas.openxmlformats.org/officeDocument/2006/relationships/image" Target="../media/image29.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24" Type="http://schemas.openxmlformats.org/officeDocument/2006/relationships/image" Target="../media/image24.png"/><Relationship Id="rId32" Type="http://schemas.openxmlformats.org/officeDocument/2006/relationships/image" Target="../media/image32.png"/><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image" Target="../media/image23.png"/><Relationship Id="rId28" Type="http://schemas.openxmlformats.org/officeDocument/2006/relationships/image" Target="../media/image28.png"/><Relationship Id="rId36" Type="http://schemas.openxmlformats.org/officeDocument/2006/relationships/image" Target="../media/image36.png"/><Relationship Id="rId10" Type="http://schemas.openxmlformats.org/officeDocument/2006/relationships/image" Target="../media/image10.png"/><Relationship Id="rId19" Type="http://schemas.openxmlformats.org/officeDocument/2006/relationships/image" Target="../media/image19.png"/><Relationship Id="rId31" Type="http://schemas.openxmlformats.org/officeDocument/2006/relationships/image" Target="../media/image31.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 Id="rId27" Type="http://schemas.openxmlformats.org/officeDocument/2006/relationships/image" Target="../media/image27.png"/><Relationship Id="rId30" Type="http://schemas.openxmlformats.org/officeDocument/2006/relationships/image" Target="../media/image30.png"/><Relationship Id="rId35" Type="http://schemas.openxmlformats.org/officeDocument/2006/relationships/image" Target="../media/image35.png"/><Relationship Id="rId8" Type="http://schemas.openxmlformats.org/officeDocument/2006/relationships/image" Target="../media/image8.png"/></Relationships>
</file>

<file path=xl/drawings/_rels/drawing3.xml.rels><?xml version="1.0" encoding="UTF-8" standalone="yes"?>
<Relationships xmlns="http://schemas.openxmlformats.org/package/2006/relationships"><Relationship Id="rId8" Type="http://schemas.openxmlformats.org/officeDocument/2006/relationships/chart" Target="../charts/chart43.xml"/><Relationship Id="rId13" Type="http://schemas.openxmlformats.org/officeDocument/2006/relationships/chart" Target="../charts/chart48.xml"/><Relationship Id="rId18" Type="http://schemas.openxmlformats.org/officeDocument/2006/relationships/chart" Target="../charts/chart53.xml"/><Relationship Id="rId3" Type="http://schemas.openxmlformats.org/officeDocument/2006/relationships/chart" Target="../charts/chart38.xml"/><Relationship Id="rId21" Type="http://schemas.openxmlformats.org/officeDocument/2006/relationships/chart" Target="../charts/chart56.xml"/><Relationship Id="rId7" Type="http://schemas.openxmlformats.org/officeDocument/2006/relationships/chart" Target="../charts/chart42.xml"/><Relationship Id="rId12" Type="http://schemas.openxmlformats.org/officeDocument/2006/relationships/chart" Target="../charts/chart47.xml"/><Relationship Id="rId17" Type="http://schemas.openxmlformats.org/officeDocument/2006/relationships/chart" Target="../charts/chart52.xml"/><Relationship Id="rId25" Type="http://schemas.openxmlformats.org/officeDocument/2006/relationships/chart" Target="../charts/chart60.xml"/><Relationship Id="rId2" Type="http://schemas.openxmlformats.org/officeDocument/2006/relationships/chart" Target="../charts/chart37.xml"/><Relationship Id="rId16" Type="http://schemas.openxmlformats.org/officeDocument/2006/relationships/chart" Target="../charts/chart51.xml"/><Relationship Id="rId20" Type="http://schemas.openxmlformats.org/officeDocument/2006/relationships/chart" Target="../charts/chart55.xml"/><Relationship Id="rId1" Type="http://schemas.openxmlformats.org/officeDocument/2006/relationships/chart" Target="../charts/chart36.xml"/><Relationship Id="rId6" Type="http://schemas.openxmlformats.org/officeDocument/2006/relationships/chart" Target="../charts/chart41.xml"/><Relationship Id="rId11" Type="http://schemas.openxmlformats.org/officeDocument/2006/relationships/chart" Target="../charts/chart46.xml"/><Relationship Id="rId24" Type="http://schemas.openxmlformats.org/officeDocument/2006/relationships/chart" Target="../charts/chart59.xml"/><Relationship Id="rId5" Type="http://schemas.openxmlformats.org/officeDocument/2006/relationships/chart" Target="../charts/chart40.xml"/><Relationship Id="rId15" Type="http://schemas.openxmlformats.org/officeDocument/2006/relationships/chart" Target="../charts/chart50.xml"/><Relationship Id="rId23" Type="http://schemas.openxmlformats.org/officeDocument/2006/relationships/chart" Target="../charts/chart58.xml"/><Relationship Id="rId10" Type="http://schemas.openxmlformats.org/officeDocument/2006/relationships/chart" Target="../charts/chart45.xml"/><Relationship Id="rId19" Type="http://schemas.openxmlformats.org/officeDocument/2006/relationships/chart" Target="../charts/chart54.xml"/><Relationship Id="rId4" Type="http://schemas.openxmlformats.org/officeDocument/2006/relationships/chart" Target="../charts/chart39.xml"/><Relationship Id="rId9" Type="http://schemas.openxmlformats.org/officeDocument/2006/relationships/chart" Target="../charts/chart44.xml"/><Relationship Id="rId14" Type="http://schemas.openxmlformats.org/officeDocument/2006/relationships/chart" Target="../charts/chart49.xml"/><Relationship Id="rId22" Type="http://schemas.openxmlformats.org/officeDocument/2006/relationships/chart" Target="../charts/chart57.xml"/></Relationships>
</file>

<file path=xl/drawings/drawing1.xml><?xml version="1.0" encoding="utf-8"?>
<xdr:wsDr xmlns:xdr="http://schemas.openxmlformats.org/drawingml/2006/spreadsheetDrawing" xmlns:a="http://schemas.openxmlformats.org/drawingml/2006/main">
  <xdr:twoCellAnchor>
    <xdr:from>
      <xdr:col>0</xdr:col>
      <xdr:colOff>3305175</xdr:colOff>
      <xdr:row>129</xdr:row>
      <xdr:rowOff>4762</xdr:rowOff>
    </xdr:from>
    <xdr:to>
      <xdr:col>4</xdr:col>
      <xdr:colOff>517950</xdr:colOff>
      <xdr:row>139</xdr:row>
      <xdr:rowOff>77512</xdr:rowOff>
    </xdr:to>
    <xdr:graphicFrame macro="">
      <xdr:nvGraphicFramePr>
        <xdr:cNvPr id="2" name="Chart 1">
          <a:extLst>
            <a:ext uri="{FF2B5EF4-FFF2-40B4-BE49-F238E27FC236}">
              <a16:creationId xmlns:a16="http://schemas.microsoft.com/office/drawing/2014/main" id="{00000000-0008-0000-07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3262312</xdr:colOff>
      <xdr:row>139</xdr:row>
      <xdr:rowOff>157162</xdr:rowOff>
    </xdr:from>
    <xdr:to>
      <xdr:col>5</xdr:col>
      <xdr:colOff>46462</xdr:colOff>
      <xdr:row>150</xdr:row>
      <xdr:rowOff>67987</xdr:rowOff>
    </xdr:to>
    <xdr:graphicFrame macro="">
      <xdr:nvGraphicFramePr>
        <xdr:cNvPr id="3" name="Chart 2">
          <a:extLst>
            <a:ext uri="{FF2B5EF4-FFF2-40B4-BE49-F238E27FC236}">
              <a16:creationId xmlns:a16="http://schemas.microsoft.com/office/drawing/2014/main" id="{00000000-0008-0000-07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3262312</xdr:colOff>
      <xdr:row>151</xdr:row>
      <xdr:rowOff>4762</xdr:rowOff>
    </xdr:from>
    <xdr:to>
      <xdr:col>5</xdr:col>
      <xdr:colOff>46462</xdr:colOff>
      <xdr:row>161</xdr:row>
      <xdr:rowOff>77512</xdr:rowOff>
    </xdr:to>
    <xdr:graphicFrame macro="">
      <xdr:nvGraphicFramePr>
        <xdr:cNvPr id="4" name="Chart 3">
          <a:extLst>
            <a:ext uri="{FF2B5EF4-FFF2-40B4-BE49-F238E27FC236}">
              <a16:creationId xmlns:a16="http://schemas.microsoft.com/office/drawing/2014/main" id="{00000000-0008-0000-07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3371850</xdr:colOff>
      <xdr:row>162</xdr:row>
      <xdr:rowOff>19050</xdr:rowOff>
    </xdr:from>
    <xdr:to>
      <xdr:col>5</xdr:col>
      <xdr:colOff>156000</xdr:colOff>
      <xdr:row>172</xdr:row>
      <xdr:rowOff>91800</xdr:rowOff>
    </xdr:to>
    <xdr:graphicFrame macro="">
      <xdr:nvGraphicFramePr>
        <xdr:cNvPr id="5" name="Chart 4">
          <a:extLst>
            <a:ext uri="{FF2B5EF4-FFF2-40B4-BE49-F238E27FC236}">
              <a16:creationId xmlns:a16="http://schemas.microsoft.com/office/drawing/2014/main" id="{00000000-0008-0000-07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3357562</xdr:colOff>
      <xdr:row>173</xdr:row>
      <xdr:rowOff>38100</xdr:rowOff>
    </xdr:from>
    <xdr:to>
      <xdr:col>5</xdr:col>
      <xdr:colOff>141712</xdr:colOff>
      <xdr:row>183</xdr:row>
      <xdr:rowOff>110850</xdr:rowOff>
    </xdr:to>
    <xdr:graphicFrame macro="">
      <xdr:nvGraphicFramePr>
        <xdr:cNvPr id="6" name="Chart 5">
          <a:extLst>
            <a:ext uri="{FF2B5EF4-FFF2-40B4-BE49-F238E27FC236}">
              <a16:creationId xmlns:a16="http://schemas.microsoft.com/office/drawing/2014/main" id="{00000000-0008-0000-07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3338512</xdr:colOff>
      <xdr:row>184</xdr:row>
      <xdr:rowOff>28575</xdr:rowOff>
    </xdr:from>
    <xdr:to>
      <xdr:col>5</xdr:col>
      <xdr:colOff>122662</xdr:colOff>
      <xdr:row>194</xdr:row>
      <xdr:rowOff>101325</xdr:rowOff>
    </xdr:to>
    <xdr:graphicFrame macro="">
      <xdr:nvGraphicFramePr>
        <xdr:cNvPr id="7" name="Chart 6">
          <a:extLst>
            <a:ext uri="{FF2B5EF4-FFF2-40B4-BE49-F238E27FC236}">
              <a16:creationId xmlns:a16="http://schemas.microsoft.com/office/drawing/2014/main" id="{00000000-0008-0000-07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9525</xdr:colOff>
      <xdr:row>129</xdr:row>
      <xdr:rowOff>0</xdr:rowOff>
    </xdr:from>
    <xdr:to>
      <xdr:col>9</xdr:col>
      <xdr:colOff>517950</xdr:colOff>
      <xdr:row>139</xdr:row>
      <xdr:rowOff>72750</xdr:rowOff>
    </xdr:to>
    <xdr:graphicFrame macro="">
      <xdr:nvGraphicFramePr>
        <xdr:cNvPr id="8" name="Chart 7">
          <a:extLst>
            <a:ext uri="{FF2B5EF4-FFF2-40B4-BE49-F238E27FC236}">
              <a16:creationId xmlns:a16="http://schemas.microsoft.com/office/drawing/2014/main" id="{00000000-0008-0000-07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5</xdr:col>
      <xdr:colOff>80962</xdr:colOff>
      <xdr:row>140</xdr:row>
      <xdr:rowOff>19050</xdr:rowOff>
    </xdr:from>
    <xdr:to>
      <xdr:col>9</xdr:col>
      <xdr:colOff>589387</xdr:colOff>
      <xdr:row>150</xdr:row>
      <xdr:rowOff>91800</xdr:rowOff>
    </xdr:to>
    <xdr:graphicFrame macro="">
      <xdr:nvGraphicFramePr>
        <xdr:cNvPr id="9" name="Chart 8">
          <a:extLst>
            <a:ext uri="{FF2B5EF4-FFF2-40B4-BE49-F238E27FC236}">
              <a16:creationId xmlns:a16="http://schemas.microsoft.com/office/drawing/2014/main" id="{00000000-0008-0000-07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5</xdr:col>
      <xdr:colOff>95250</xdr:colOff>
      <xdr:row>150</xdr:row>
      <xdr:rowOff>152400</xdr:rowOff>
    </xdr:from>
    <xdr:to>
      <xdr:col>9</xdr:col>
      <xdr:colOff>603675</xdr:colOff>
      <xdr:row>161</xdr:row>
      <xdr:rowOff>63225</xdr:rowOff>
    </xdr:to>
    <xdr:graphicFrame macro="">
      <xdr:nvGraphicFramePr>
        <xdr:cNvPr id="10" name="Chart 9">
          <a:extLst>
            <a:ext uri="{FF2B5EF4-FFF2-40B4-BE49-F238E27FC236}">
              <a16:creationId xmlns:a16="http://schemas.microsoft.com/office/drawing/2014/main" id="{00000000-0008-0000-07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5</xdr:col>
      <xdr:colOff>209550</xdr:colOff>
      <xdr:row>161</xdr:row>
      <xdr:rowOff>142875</xdr:rowOff>
    </xdr:from>
    <xdr:to>
      <xdr:col>10</xdr:col>
      <xdr:colOff>108375</xdr:colOff>
      <xdr:row>172</xdr:row>
      <xdr:rowOff>53700</xdr:rowOff>
    </xdr:to>
    <xdr:graphicFrame macro="">
      <xdr:nvGraphicFramePr>
        <xdr:cNvPr id="11" name="Chart 10">
          <a:extLst>
            <a:ext uri="{FF2B5EF4-FFF2-40B4-BE49-F238E27FC236}">
              <a16:creationId xmlns:a16="http://schemas.microsoft.com/office/drawing/2014/main" id="{00000000-0008-0000-0700-00000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5</xdr:col>
      <xdr:colOff>238125</xdr:colOff>
      <xdr:row>173</xdr:row>
      <xdr:rowOff>0</xdr:rowOff>
    </xdr:from>
    <xdr:to>
      <xdr:col>10</xdr:col>
      <xdr:colOff>136950</xdr:colOff>
      <xdr:row>183</xdr:row>
      <xdr:rowOff>72750</xdr:rowOff>
    </xdr:to>
    <xdr:graphicFrame macro="">
      <xdr:nvGraphicFramePr>
        <xdr:cNvPr id="12" name="Chart 11">
          <a:extLst>
            <a:ext uri="{FF2B5EF4-FFF2-40B4-BE49-F238E27FC236}">
              <a16:creationId xmlns:a16="http://schemas.microsoft.com/office/drawing/2014/main" id="{00000000-0008-0000-0700-00000C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5</xdr:col>
      <xdr:colOff>261937</xdr:colOff>
      <xdr:row>184</xdr:row>
      <xdr:rowOff>0</xdr:rowOff>
    </xdr:from>
    <xdr:to>
      <xdr:col>10</xdr:col>
      <xdr:colOff>160762</xdr:colOff>
      <xdr:row>194</xdr:row>
      <xdr:rowOff>72750</xdr:rowOff>
    </xdr:to>
    <xdr:graphicFrame macro="">
      <xdr:nvGraphicFramePr>
        <xdr:cNvPr id="13" name="Chart 12">
          <a:extLst>
            <a:ext uri="{FF2B5EF4-FFF2-40B4-BE49-F238E27FC236}">
              <a16:creationId xmlns:a16="http://schemas.microsoft.com/office/drawing/2014/main" id="{00000000-0008-0000-0700-00000D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10</xdr:col>
      <xdr:colOff>0</xdr:colOff>
      <xdr:row>128</xdr:row>
      <xdr:rowOff>142875</xdr:rowOff>
    </xdr:from>
    <xdr:to>
      <xdr:col>15</xdr:col>
      <xdr:colOff>156000</xdr:colOff>
      <xdr:row>139</xdr:row>
      <xdr:rowOff>53700</xdr:rowOff>
    </xdr:to>
    <xdr:graphicFrame macro="">
      <xdr:nvGraphicFramePr>
        <xdr:cNvPr id="14" name="Chart 13">
          <a:extLst>
            <a:ext uri="{FF2B5EF4-FFF2-40B4-BE49-F238E27FC236}">
              <a16:creationId xmlns:a16="http://schemas.microsoft.com/office/drawing/2014/main" id="{00000000-0008-0000-0700-00000E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10</xdr:col>
      <xdr:colOff>52387</xdr:colOff>
      <xdr:row>140</xdr:row>
      <xdr:rowOff>38100</xdr:rowOff>
    </xdr:from>
    <xdr:to>
      <xdr:col>15</xdr:col>
      <xdr:colOff>208387</xdr:colOff>
      <xdr:row>150</xdr:row>
      <xdr:rowOff>110850</xdr:rowOff>
    </xdr:to>
    <xdr:graphicFrame macro="">
      <xdr:nvGraphicFramePr>
        <xdr:cNvPr id="15" name="Chart 14">
          <a:extLst>
            <a:ext uri="{FF2B5EF4-FFF2-40B4-BE49-F238E27FC236}">
              <a16:creationId xmlns:a16="http://schemas.microsoft.com/office/drawing/2014/main" id="{00000000-0008-0000-0700-00000F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10</xdr:col>
      <xdr:colOff>42862</xdr:colOff>
      <xdr:row>151</xdr:row>
      <xdr:rowOff>28575</xdr:rowOff>
    </xdr:from>
    <xdr:to>
      <xdr:col>15</xdr:col>
      <xdr:colOff>198862</xdr:colOff>
      <xdr:row>161</xdr:row>
      <xdr:rowOff>101325</xdr:rowOff>
    </xdr:to>
    <xdr:graphicFrame macro="">
      <xdr:nvGraphicFramePr>
        <xdr:cNvPr id="16" name="Chart 15">
          <a:extLst>
            <a:ext uri="{FF2B5EF4-FFF2-40B4-BE49-F238E27FC236}">
              <a16:creationId xmlns:a16="http://schemas.microsoft.com/office/drawing/2014/main" id="{00000000-0008-0000-0700-000010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10</xdr:col>
      <xdr:colOff>200025</xdr:colOff>
      <xdr:row>162</xdr:row>
      <xdr:rowOff>9525</xdr:rowOff>
    </xdr:from>
    <xdr:to>
      <xdr:col>15</xdr:col>
      <xdr:colOff>356025</xdr:colOff>
      <xdr:row>172</xdr:row>
      <xdr:rowOff>82275</xdr:rowOff>
    </xdr:to>
    <xdr:graphicFrame macro="">
      <xdr:nvGraphicFramePr>
        <xdr:cNvPr id="17" name="Chart 16">
          <a:extLst>
            <a:ext uri="{FF2B5EF4-FFF2-40B4-BE49-F238E27FC236}">
              <a16:creationId xmlns:a16="http://schemas.microsoft.com/office/drawing/2014/main" id="{00000000-0008-0000-0700-000011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10</xdr:col>
      <xdr:colOff>219075</xdr:colOff>
      <xdr:row>172</xdr:row>
      <xdr:rowOff>142875</xdr:rowOff>
    </xdr:from>
    <xdr:to>
      <xdr:col>15</xdr:col>
      <xdr:colOff>375075</xdr:colOff>
      <xdr:row>183</xdr:row>
      <xdr:rowOff>53700</xdr:rowOff>
    </xdr:to>
    <xdr:graphicFrame macro="">
      <xdr:nvGraphicFramePr>
        <xdr:cNvPr id="18" name="Chart 17">
          <a:extLst>
            <a:ext uri="{FF2B5EF4-FFF2-40B4-BE49-F238E27FC236}">
              <a16:creationId xmlns:a16="http://schemas.microsoft.com/office/drawing/2014/main" id="{00000000-0008-0000-0700-00001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10</xdr:col>
      <xdr:colOff>238125</xdr:colOff>
      <xdr:row>183</xdr:row>
      <xdr:rowOff>142875</xdr:rowOff>
    </xdr:from>
    <xdr:to>
      <xdr:col>15</xdr:col>
      <xdr:colOff>394125</xdr:colOff>
      <xdr:row>194</xdr:row>
      <xdr:rowOff>53700</xdr:rowOff>
    </xdr:to>
    <xdr:graphicFrame macro="">
      <xdr:nvGraphicFramePr>
        <xdr:cNvPr id="19" name="Chart 18">
          <a:extLst>
            <a:ext uri="{FF2B5EF4-FFF2-40B4-BE49-F238E27FC236}">
              <a16:creationId xmlns:a16="http://schemas.microsoft.com/office/drawing/2014/main" id="{00000000-0008-0000-0700-00001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15</xdr:col>
      <xdr:colOff>238125</xdr:colOff>
      <xdr:row>128</xdr:row>
      <xdr:rowOff>142875</xdr:rowOff>
    </xdr:from>
    <xdr:to>
      <xdr:col>20</xdr:col>
      <xdr:colOff>394125</xdr:colOff>
      <xdr:row>139</xdr:row>
      <xdr:rowOff>53700</xdr:rowOff>
    </xdr:to>
    <xdr:graphicFrame macro="">
      <xdr:nvGraphicFramePr>
        <xdr:cNvPr id="20" name="Chart 19">
          <a:extLst>
            <a:ext uri="{FF2B5EF4-FFF2-40B4-BE49-F238E27FC236}">
              <a16:creationId xmlns:a16="http://schemas.microsoft.com/office/drawing/2014/main" id="{00000000-0008-0000-0700-00001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15</xdr:col>
      <xdr:colOff>300037</xdr:colOff>
      <xdr:row>140</xdr:row>
      <xdr:rowOff>28575</xdr:rowOff>
    </xdr:from>
    <xdr:to>
      <xdr:col>20</xdr:col>
      <xdr:colOff>456037</xdr:colOff>
      <xdr:row>150</xdr:row>
      <xdr:rowOff>101325</xdr:rowOff>
    </xdr:to>
    <xdr:graphicFrame macro="">
      <xdr:nvGraphicFramePr>
        <xdr:cNvPr id="21" name="Chart 20">
          <a:extLst>
            <a:ext uri="{FF2B5EF4-FFF2-40B4-BE49-F238E27FC236}">
              <a16:creationId xmlns:a16="http://schemas.microsoft.com/office/drawing/2014/main" id="{00000000-0008-0000-0700-00001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15</xdr:col>
      <xdr:colOff>309562</xdr:colOff>
      <xdr:row>151</xdr:row>
      <xdr:rowOff>19050</xdr:rowOff>
    </xdr:from>
    <xdr:to>
      <xdr:col>20</xdr:col>
      <xdr:colOff>465562</xdr:colOff>
      <xdr:row>161</xdr:row>
      <xdr:rowOff>91800</xdr:rowOff>
    </xdr:to>
    <xdr:graphicFrame macro="">
      <xdr:nvGraphicFramePr>
        <xdr:cNvPr id="22" name="Chart 21">
          <a:extLst>
            <a:ext uri="{FF2B5EF4-FFF2-40B4-BE49-F238E27FC236}">
              <a16:creationId xmlns:a16="http://schemas.microsoft.com/office/drawing/2014/main" id="{00000000-0008-0000-0700-00001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15</xdr:col>
      <xdr:colOff>433387</xdr:colOff>
      <xdr:row>162</xdr:row>
      <xdr:rowOff>47625</xdr:rowOff>
    </xdr:from>
    <xdr:to>
      <xdr:col>20</xdr:col>
      <xdr:colOff>589387</xdr:colOff>
      <xdr:row>172</xdr:row>
      <xdr:rowOff>120375</xdr:rowOff>
    </xdr:to>
    <xdr:graphicFrame macro="">
      <xdr:nvGraphicFramePr>
        <xdr:cNvPr id="23" name="Chart 22">
          <a:extLst>
            <a:ext uri="{FF2B5EF4-FFF2-40B4-BE49-F238E27FC236}">
              <a16:creationId xmlns:a16="http://schemas.microsoft.com/office/drawing/2014/main" id="{00000000-0008-0000-0700-00001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15</xdr:col>
      <xdr:colOff>471487</xdr:colOff>
      <xdr:row>173</xdr:row>
      <xdr:rowOff>38100</xdr:rowOff>
    </xdr:from>
    <xdr:to>
      <xdr:col>21</xdr:col>
      <xdr:colOff>17887</xdr:colOff>
      <xdr:row>183</xdr:row>
      <xdr:rowOff>110850</xdr:rowOff>
    </xdr:to>
    <xdr:graphicFrame macro="">
      <xdr:nvGraphicFramePr>
        <xdr:cNvPr id="24" name="Chart 23">
          <a:extLst>
            <a:ext uri="{FF2B5EF4-FFF2-40B4-BE49-F238E27FC236}">
              <a16:creationId xmlns:a16="http://schemas.microsoft.com/office/drawing/2014/main" id="{00000000-0008-0000-0700-00001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15</xdr:col>
      <xdr:colOff>528637</xdr:colOff>
      <xdr:row>184</xdr:row>
      <xdr:rowOff>66675</xdr:rowOff>
    </xdr:from>
    <xdr:to>
      <xdr:col>21</xdr:col>
      <xdr:colOff>75037</xdr:colOff>
      <xdr:row>194</xdr:row>
      <xdr:rowOff>139425</xdr:rowOff>
    </xdr:to>
    <xdr:graphicFrame macro="">
      <xdr:nvGraphicFramePr>
        <xdr:cNvPr id="25" name="Chart 24">
          <a:extLst>
            <a:ext uri="{FF2B5EF4-FFF2-40B4-BE49-F238E27FC236}">
              <a16:creationId xmlns:a16="http://schemas.microsoft.com/office/drawing/2014/main" id="{00000000-0008-0000-0700-00001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0</xdr:col>
      <xdr:colOff>85724</xdr:colOff>
      <xdr:row>97</xdr:row>
      <xdr:rowOff>533400</xdr:rowOff>
    </xdr:from>
    <xdr:to>
      <xdr:col>0</xdr:col>
      <xdr:colOff>1238249</xdr:colOff>
      <xdr:row>98</xdr:row>
      <xdr:rowOff>0</xdr:rowOff>
    </xdr:to>
    <xdr:sp macro="" textlink="">
      <xdr:nvSpPr>
        <xdr:cNvPr id="33" name="TextBox 32">
          <a:extLst>
            <a:ext uri="{FF2B5EF4-FFF2-40B4-BE49-F238E27FC236}">
              <a16:creationId xmlns:a16="http://schemas.microsoft.com/office/drawing/2014/main" id="{00000000-0008-0000-0700-000021000000}"/>
            </a:ext>
          </a:extLst>
        </xdr:cNvPr>
        <xdr:cNvSpPr txBox="1"/>
      </xdr:nvSpPr>
      <xdr:spPr>
        <a:xfrm>
          <a:off x="85724" y="16078200"/>
          <a:ext cx="1152525" cy="276225"/>
        </a:xfrm>
        <a:prstGeom prst="rect">
          <a:avLst/>
        </a:prstGeom>
        <a:solidFill>
          <a:srgbClr val="093C9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GB" sz="1100">
              <a:solidFill>
                <a:schemeClr val="lt1"/>
              </a:solidFill>
              <a:latin typeface="+mn-lt"/>
              <a:ea typeface="+mn-ea"/>
              <a:cs typeface="+mn-cs"/>
            </a:rPr>
            <a:t>Strongly</a:t>
          </a:r>
          <a:r>
            <a:rPr lang="en-GB" sz="1100" baseline="0">
              <a:solidFill>
                <a:schemeClr val="lt1"/>
              </a:solidFill>
              <a:latin typeface="+mn-lt"/>
              <a:ea typeface="+mn-ea"/>
              <a:cs typeface="+mn-cs"/>
            </a:rPr>
            <a:t> agree</a:t>
          </a:r>
          <a:endParaRPr lang="en-GB" sz="1100">
            <a:solidFill>
              <a:schemeClr val="lt1"/>
            </a:solidFill>
            <a:latin typeface="+mn-lt"/>
            <a:ea typeface="+mn-ea"/>
            <a:cs typeface="+mn-cs"/>
          </a:endParaRPr>
        </a:p>
      </xdr:txBody>
    </xdr:sp>
    <xdr:clientData/>
  </xdr:twoCellAnchor>
  <xdr:twoCellAnchor>
    <xdr:from>
      <xdr:col>0</xdr:col>
      <xdr:colOff>1304925</xdr:colOff>
      <xdr:row>97</xdr:row>
      <xdr:rowOff>542925</xdr:rowOff>
    </xdr:from>
    <xdr:to>
      <xdr:col>0</xdr:col>
      <xdr:colOff>2352675</xdr:colOff>
      <xdr:row>98</xdr:row>
      <xdr:rowOff>9525</xdr:rowOff>
    </xdr:to>
    <xdr:sp macro="" textlink="">
      <xdr:nvSpPr>
        <xdr:cNvPr id="34" name="TextBox 33">
          <a:extLst>
            <a:ext uri="{FF2B5EF4-FFF2-40B4-BE49-F238E27FC236}">
              <a16:creationId xmlns:a16="http://schemas.microsoft.com/office/drawing/2014/main" id="{00000000-0008-0000-0700-000022000000}"/>
            </a:ext>
          </a:extLst>
        </xdr:cNvPr>
        <xdr:cNvSpPr txBox="1"/>
      </xdr:nvSpPr>
      <xdr:spPr>
        <a:xfrm>
          <a:off x="1304925" y="16087725"/>
          <a:ext cx="1047750" cy="276225"/>
        </a:xfrm>
        <a:prstGeom prst="rect">
          <a:avLst/>
        </a:prstGeom>
        <a:solidFill>
          <a:srgbClr val="0D5BDC"/>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GB" sz="1100">
              <a:solidFill>
                <a:schemeClr val="lt1"/>
              </a:solidFill>
              <a:latin typeface="+mn-lt"/>
              <a:ea typeface="+mn-ea"/>
              <a:cs typeface="+mn-cs"/>
            </a:rPr>
            <a:t>Agree</a:t>
          </a:r>
        </a:p>
      </xdr:txBody>
    </xdr:sp>
    <xdr:clientData/>
  </xdr:twoCellAnchor>
  <xdr:twoCellAnchor>
    <xdr:from>
      <xdr:col>0</xdr:col>
      <xdr:colOff>2457450</xdr:colOff>
      <xdr:row>97</xdr:row>
      <xdr:rowOff>552451</xdr:rowOff>
    </xdr:from>
    <xdr:to>
      <xdr:col>0</xdr:col>
      <xdr:colOff>3457575</xdr:colOff>
      <xdr:row>97</xdr:row>
      <xdr:rowOff>790575</xdr:rowOff>
    </xdr:to>
    <xdr:sp macro="" textlink="">
      <xdr:nvSpPr>
        <xdr:cNvPr id="38" name="TextBox 37">
          <a:extLst>
            <a:ext uri="{FF2B5EF4-FFF2-40B4-BE49-F238E27FC236}">
              <a16:creationId xmlns:a16="http://schemas.microsoft.com/office/drawing/2014/main" id="{00000000-0008-0000-0700-000026000000}"/>
            </a:ext>
          </a:extLst>
        </xdr:cNvPr>
        <xdr:cNvSpPr txBox="1"/>
      </xdr:nvSpPr>
      <xdr:spPr>
        <a:xfrm>
          <a:off x="2457450" y="16097251"/>
          <a:ext cx="1000125" cy="238124"/>
        </a:xfrm>
        <a:prstGeom prst="rect">
          <a:avLst/>
        </a:prstGeom>
        <a:solidFill>
          <a:srgbClr val="F4B183"/>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GB" sz="1100">
              <a:solidFill>
                <a:schemeClr val="lt1"/>
              </a:solidFill>
              <a:latin typeface="+mn-lt"/>
              <a:ea typeface="+mn-ea"/>
              <a:cs typeface="+mn-cs"/>
            </a:rPr>
            <a:t>Neutral</a:t>
          </a:r>
        </a:p>
      </xdr:txBody>
    </xdr:sp>
    <xdr:clientData/>
  </xdr:twoCellAnchor>
  <xdr:twoCellAnchor>
    <xdr:from>
      <xdr:col>0</xdr:col>
      <xdr:colOff>76200</xdr:colOff>
      <xdr:row>98</xdr:row>
      <xdr:rowOff>114301</xdr:rowOff>
    </xdr:from>
    <xdr:to>
      <xdr:col>0</xdr:col>
      <xdr:colOff>1295400</xdr:colOff>
      <xdr:row>100</xdr:row>
      <xdr:rowOff>47627</xdr:rowOff>
    </xdr:to>
    <xdr:sp macro="" textlink="">
      <xdr:nvSpPr>
        <xdr:cNvPr id="39" name="TextBox 38">
          <a:extLst>
            <a:ext uri="{FF2B5EF4-FFF2-40B4-BE49-F238E27FC236}">
              <a16:creationId xmlns:a16="http://schemas.microsoft.com/office/drawing/2014/main" id="{00000000-0008-0000-0700-000027000000}"/>
            </a:ext>
          </a:extLst>
        </xdr:cNvPr>
        <xdr:cNvSpPr txBox="1"/>
      </xdr:nvSpPr>
      <xdr:spPr>
        <a:xfrm>
          <a:off x="76200" y="16468726"/>
          <a:ext cx="1219200" cy="257176"/>
        </a:xfrm>
        <a:prstGeom prst="rect">
          <a:avLst/>
        </a:prstGeom>
        <a:solidFill>
          <a:srgbClr val="A6A6A6">
            <a:alpha val="96863"/>
          </a:srgb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GB" sz="1100">
              <a:solidFill>
                <a:schemeClr val="lt1"/>
              </a:solidFill>
              <a:latin typeface="+mn-lt"/>
              <a:ea typeface="+mn-ea"/>
              <a:cs typeface="+mn-cs"/>
            </a:rPr>
            <a:t>Disagree</a:t>
          </a:r>
        </a:p>
      </xdr:txBody>
    </xdr:sp>
    <xdr:clientData/>
  </xdr:twoCellAnchor>
  <xdr:twoCellAnchor>
    <xdr:from>
      <xdr:col>0</xdr:col>
      <xdr:colOff>1409700</xdr:colOff>
      <xdr:row>98</xdr:row>
      <xdr:rowOff>104775</xdr:rowOff>
    </xdr:from>
    <xdr:to>
      <xdr:col>0</xdr:col>
      <xdr:colOff>2695575</xdr:colOff>
      <xdr:row>100</xdr:row>
      <xdr:rowOff>57150</xdr:rowOff>
    </xdr:to>
    <xdr:sp macro="" textlink="">
      <xdr:nvSpPr>
        <xdr:cNvPr id="40" name="TextBox 39">
          <a:extLst>
            <a:ext uri="{FF2B5EF4-FFF2-40B4-BE49-F238E27FC236}">
              <a16:creationId xmlns:a16="http://schemas.microsoft.com/office/drawing/2014/main" id="{00000000-0008-0000-0700-000028000000}"/>
            </a:ext>
          </a:extLst>
        </xdr:cNvPr>
        <xdr:cNvSpPr txBox="1"/>
      </xdr:nvSpPr>
      <xdr:spPr>
        <a:xfrm>
          <a:off x="1409700" y="16459200"/>
          <a:ext cx="1285875" cy="276225"/>
        </a:xfrm>
        <a:prstGeom prst="rect">
          <a:avLst/>
        </a:prstGeom>
        <a:solidFill>
          <a:srgbClr val="C0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GB" sz="1100">
              <a:solidFill>
                <a:schemeClr val="lt1"/>
              </a:solidFill>
              <a:latin typeface="+mn-lt"/>
              <a:ea typeface="+mn-ea"/>
              <a:cs typeface="+mn-cs"/>
            </a:rPr>
            <a:t>Strongly disagree</a:t>
          </a:r>
        </a:p>
      </xdr:txBody>
    </xdr:sp>
    <xdr:clientData/>
  </xdr:twoCellAnchor>
  <xdr:twoCellAnchor>
    <xdr:from>
      <xdr:col>0</xdr:col>
      <xdr:colOff>0</xdr:colOff>
      <xdr:row>129</xdr:row>
      <xdr:rowOff>23812</xdr:rowOff>
    </xdr:from>
    <xdr:to>
      <xdr:col>0</xdr:col>
      <xdr:colOff>3204000</xdr:colOff>
      <xdr:row>139</xdr:row>
      <xdr:rowOff>96562</xdr:rowOff>
    </xdr:to>
    <xdr:graphicFrame macro="">
      <xdr:nvGraphicFramePr>
        <xdr:cNvPr id="41" name="Chart 40">
          <a:extLst>
            <a:ext uri="{FF2B5EF4-FFF2-40B4-BE49-F238E27FC236}">
              <a16:creationId xmlns:a16="http://schemas.microsoft.com/office/drawing/2014/main" id="{00000000-0008-0000-0700-00002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0</xdr:col>
      <xdr:colOff>0</xdr:colOff>
      <xdr:row>140</xdr:row>
      <xdr:rowOff>23812</xdr:rowOff>
    </xdr:from>
    <xdr:to>
      <xdr:col>0</xdr:col>
      <xdr:colOff>3204000</xdr:colOff>
      <xdr:row>150</xdr:row>
      <xdr:rowOff>96562</xdr:rowOff>
    </xdr:to>
    <xdr:graphicFrame macro="">
      <xdr:nvGraphicFramePr>
        <xdr:cNvPr id="42" name="Chart 41">
          <a:extLst>
            <a:ext uri="{FF2B5EF4-FFF2-40B4-BE49-F238E27FC236}">
              <a16:creationId xmlns:a16="http://schemas.microsoft.com/office/drawing/2014/main" id="{00000000-0008-0000-0700-00002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xdr:from>
      <xdr:col>0</xdr:col>
      <xdr:colOff>23812</xdr:colOff>
      <xdr:row>151</xdr:row>
      <xdr:rowOff>4762</xdr:rowOff>
    </xdr:from>
    <xdr:to>
      <xdr:col>0</xdr:col>
      <xdr:colOff>3227812</xdr:colOff>
      <xdr:row>161</xdr:row>
      <xdr:rowOff>77512</xdr:rowOff>
    </xdr:to>
    <xdr:graphicFrame macro="">
      <xdr:nvGraphicFramePr>
        <xdr:cNvPr id="43" name="Chart 42">
          <a:extLst>
            <a:ext uri="{FF2B5EF4-FFF2-40B4-BE49-F238E27FC236}">
              <a16:creationId xmlns:a16="http://schemas.microsoft.com/office/drawing/2014/main" id="{00000000-0008-0000-0700-00002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twoCellAnchor>
    <xdr:from>
      <xdr:col>0</xdr:col>
      <xdr:colOff>42862</xdr:colOff>
      <xdr:row>162</xdr:row>
      <xdr:rowOff>4762</xdr:rowOff>
    </xdr:from>
    <xdr:to>
      <xdr:col>0</xdr:col>
      <xdr:colOff>3246862</xdr:colOff>
      <xdr:row>172</xdr:row>
      <xdr:rowOff>77512</xdr:rowOff>
    </xdr:to>
    <xdr:graphicFrame macro="">
      <xdr:nvGraphicFramePr>
        <xdr:cNvPr id="44" name="Chart 43">
          <a:extLst>
            <a:ext uri="{FF2B5EF4-FFF2-40B4-BE49-F238E27FC236}">
              <a16:creationId xmlns:a16="http://schemas.microsoft.com/office/drawing/2014/main" id="{00000000-0008-0000-0700-00002C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
        </a:graphicData>
      </a:graphic>
    </xdr:graphicFrame>
    <xdr:clientData/>
  </xdr:twoCellAnchor>
  <xdr:twoCellAnchor>
    <xdr:from>
      <xdr:col>0</xdr:col>
      <xdr:colOff>23812</xdr:colOff>
      <xdr:row>172</xdr:row>
      <xdr:rowOff>138112</xdr:rowOff>
    </xdr:from>
    <xdr:to>
      <xdr:col>0</xdr:col>
      <xdr:colOff>3227812</xdr:colOff>
      <xdr:row>183</xdr:row>
      <xdr:rowOff>48937</xdr:rowOff>
    </xdr:to>
    <xdr:graphicFrame macro="">
      <xdr:nvGraphicFramePr>
        <xdr:cNvPr id="45" name="Chart 44">
          <a:extLst>
            <a:ext uri="{FF2B5EF4-FFF2-40B4-BE49-F238E27FC236}">
              <a16:creationId xmlns:a16="http://schemas.microsoft.com/office/drawing/2014/main" id="{00000000-0008-0000-0700-00002D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9"/>
        </a:graphicData>
      </a:graphic>
    </xdr:graphicFrame>
    <xdr:clientData/>
  </xdr:twoCellAnchor>
  <xdr:twoCellAnchor>
    <xdr:from>
      <xdr:col>0</xdr:col>
      <xdr:colOff>33337</xdr:colOff>
      <xdr:row>183</xdr:row>
      <xdr:rowOff>157162</xdr:rowOff>
    </xdr:from>
    <xdr:to>
      <xdr:col>0</xdr:col>
      <xdr:colOff>3237337</xdr:colOff>
      <xdr:row>194</xdr:row>
      <xdr:rowOff>67987</xdr:rowOff>
    </xdr:to>
    <xdr:graphicFrame macro="">
      <xdr:nvGraphicFramePr>
        <xdr:cNvPr id="46" name="Chart 45">
          <a:extLst>
            <a:ext uri="{FF2B5EF4-FFF2-40B4-BE49-F238E27FC236}">
              <a16:creationId xmlns:a16="http://schemas.microsoft.com/office/drawing/2014/main" id="{00000000-0008-0000-0700-00002E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0"/>
        </a:graphicData>
      </a:graphic>
    </xdr:graphicFrame>
    <xdr:clientData/>
  </xdr:twoCellAnchor>
  <xdr:twoCellAnchor>
    <xdr:from>
      <xdr:col>10</xdr:col>
      <xdr:colOff>447675</xdr:colOff>
      <xdr:row>98</xdr:row>
      <xdr:rowOff>9525</xdr:rowOff>
    </xdr:from>
    <xdr:to>
      <xdr:col>15</xdr:col>
      <xdr:colOff>603675</xdr:colOff>
      <xdr:row>108</xdr:row>
      <xdr:rowOff>82275</xdr:rowOff>
    </xdr:to>
    <xdr:graphicFrame macro="">
      <xdr:nvGraphicFramePr>
        <xdr:cNvPr id="35" name="Chart 34">
          <a:extLst>
            <a:ext uri="{FF2B5EF4-FFF2-40B4-BE49-F238E27FC236}">
              <a16:creationId xmlns:a16="http://schemas.microsoft.com/office/drawing/2014/main" id="{C77964CE-DBE6-DA88-67F8-1D13481EDB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1"/>
        </a:graphicData>
      </a:graphic>
    </xdr:graphicFrame>
    <xdr:clientData/>
  </xdr:twoCellAnchor>
  <xdr:twoCellAnchor>
    <xdr:from>
      <xdr:col>16</xdr:col>
      <xdr:colOff>128587</xdr:colOff>
      <xdr:row>98</xdr:row>
      <xdr:rowOff>0</xdr:rowOff>
    </xdr:from>
    <xdr:to>
      <xdr:col>21</xdr:col>
      <xdr:colOff>284587</xdr:colOff>
      <xdr:row>108</xdr:row>
      <xdr:rowOff>72750</xdr:rowOff>
    </xdr:to>
    <xdr:graphicFrame macro="">
      <xdr:nvGraphicFramePr>
        <xdr:cNvPr id="36" name="Chart 35">
          <a:extLst>
            <a:ext uri="{FF2B5EF4-FFF2-40B4-BE49-F238E27FC236}">
              <a16:creationId xmlns:a16="http://schemas.microsoft.com/office/drawing/2014/main" id="{6325DC16-4E8A-922F-072F-FF90B63DB8E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2"/>
        </a:graphicData>
      </a:graphic>
    </xdr:graphicFrame>
    <xdr:clientData/>
  </xdr:twoCellAnchor>
  <xdr:twoCellAnchor>
    <xdr:from>
      <xdr:col>10</xdr:col>
      <xdr:colOff>471487</xdr:colOff>
      <xdr:row>108</xdr:row>
      <xdr:rowOff>123825</xdr:rowOff>
    </xdr:from>
    <xdr:to>
      <xdr:col>16</xdr:col>
      <xdr:colOff>17887</xdr:colOff>
      <xdr:row>119</xdr:row>
      <xdr:rowOff>34650</xdr:rowOff>
    </xdr:to>
    <xdr:graphicFrame macro="">
      <xdr:nvGraphicFramePr>
        <xdr:cNvPr id="37" name="Chart 36">
          <a:extLst>
            <a:ext uri="{FF2B5EF4-FFF2-40B4-BE49-F238E27FC236}">
              <a16:creationId xmlns:a16="http://schemas.microsoft.com/office/drawing/2014/main" id="{2A17E081-2B79-44FB-33BC-196A496427F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3"/>
        </a:graphicData>
      </a:graphic>
    </xdr:graphicFrame>
    <xdr:clientData/>
  </xdr:twoCellAnchor>
  <xdr:twoCellAnchor>
    <xdr:from>
      <xdr:col>16</xdr:col>
      <xdr:colOff>223837</xdr:colOff>
      <xdr:row>108</xdr:row>
      <xdr:rowOff>133350</xdr:rowOff>
    </xdr:from>
    <xdr:to>
      <xdr:col>21</xdr:col>
      <xdr:colOff>379837</xdr:colOff>
      <xdr:row>119</xdr:row>
      <xdr:rowOff>44175</xdr:rowOff>
    </xdr:to>
    <xdr:graphicFrame macro="">
      <xdr:nvGraphicFramePr>
        <xdr:cNvPr id="47" name="Chart 46">
          <a:extLst>
            <a:ext uri="{FF2B5EF4-FFF2-40B4-BE49-F238E27FC236}">
              <a16:creationId xmlns:a16="http://schemas.microsoft.com/office/drawing/2014/main" id="{3506685F-39FF-5A05-F8E2-CE4AEE1B690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4"/>
        </a:graphicData>
      </a:graphic>
    </xdr:graphicFrame>
    <xdr:clientData/>
  </xdr:twoCellAnchor>
  <xdr:twoCellAnchor>
    <xdr:from>
      <xdr:col>13</xdr:col>
      <xdr:colOff>214312</xdr:colOff>
      <xdr:row>119</xdr:row>
      <xdr:rowOff>133350</xdr:rowOff>
    </xdr:from>
    <xdr:to>
      <xdr:col>18</xdr:col>
      <xdr:colOff>370312</xdr:colOff>
      <xdr:row>129</xdr:row>
      <xdr:rowOff>44175</xdr:rowOff>
    </xdr:to>
    <xdr:graphicFrame macro="">
      <xdr:nvGraphicFramePr>
        <xdr:cNvPr id="48" name="Chart 47">
          <a:extLst>
            <a:ext uri="{FF2B5EF4-FFF2-40B4-BE49-F238E27FC236}">
              <a16:creationId xmlns:a16="http://schemas.microsoft.com/office/drawing/2014/main" id="{61B8E348-E290-6725-DE9B-947CFF7177B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447675</xdr:colOff>
      <xdr:row>0</xdr:row>
      <xdr:rowOff>152400</xdr:rowOff>
    </xdr:from>
    <xdr:to>
      <xdr:col>17</xdr:col>
      <xdr:colOff>156476</xdr:colOff>
      <xdr:row>43</xdr:row>
      <xdr:rowOff>21850</xdr:rowOff>
    </xdr:to>
    <xdr:pic>
      <xdr:nvPicPr>
        <xdr:cNvPr id="2" name="table">
          <a:extLst>
            <a:ext uri="{FF2B5EF4-FFF2-40B4-BE49-F238E27FC236}">
              <a16:creationId xmlns:a16="http://schemas.microsoft.com/office/drawing/2014/main" id="{7D153006-D68A-EE2F-AEF3-A7E2F09FF7F0}"/>
            </a:ext>
          </a:extLst>
        </xdr:cNvPr>
        <xdr:cNvPicPr>
          <a:picLocks noChangeAspect="1"/>
        </xdr:cNvPicPr>
      </xdr:nvPicPr>
      <xdr:blipFill>
        <a:blip xmlns:r="http://schemas.openxmlformats.org/officeDocument/2006/relationships" r:embed="rId1"/>
        <a:stretch>
          <a:fillRect/>
        </a:stretch>
      </xdr:blipFill>
      <xdr:spPr>
        <a:xfrm>
          <a:off x="3495675" y="152400"/>
          <a:ext cx="7024001" cy="6832225"/>
        </a:xfrm>
        <a:prstGeom prst="rect">
          <a:avLst/>
        </a:prstGeom>
      </xdr:spPr>
    </xdr:pic>
    <xdr:clientData/>
  </xdr:twoCellAnchor>
  <xdr:twoCellAnchor editAs="oneCell">
    <xdr:from>
      <xdr:col>8</xdr:col>
      <xdr:colOff>459487</xdr:colOff>
      <xdr:row>2</xdr:row>
      <xdr:rowOff>125167</xdr:rowOff>
    </xdr:from>
    <xdr:to>
      <xdr:col>10</xdr:col>
      <xdr:colOff>32287</xdr:colOff>
      <xdr:row>7</xdr:row>
      <xdr:rowOff>107542</xdr:rowOff>
    </xdr:to>
    <xdr:pic>
      <xdr:nvPicPr>
        <xdr:cNvPr id="3" name="Picture 2">
          <a:extLst>
            <a:ext uri="{FF2B5EF4-FFF2-40B4-BE49-F238E27FC236}">
              <a16:creationId xmlns:a16="http://schemas.microsoft.com/office/drawing/2014/main" id="{1D4E7165-6F10-BAAF-C69E-F13AD3138784}"/>
            </a:ext>
          </a:extLst>
        </xdr:cNvPr>
        <xdr:cNvPicPr>
          <a:picLocks noChangeAspect="1"/>
        </xdr:cNvPicPr>
      </xdr:nvPicPr>
      <xdr:blipFill>
        <a:blip xmlns:r="http://schemas.openxmlformats.org/officeDocument/2006/relationships" r:embed="rId2"/>
        <a:stretch>
          <a:fillRect/>
        </a:stretch>
      </xdr:blipFill>
      <xdr:spPr>
        <a:xfrm>
          <a:off x="5336287" y="449017"/>
          <a:ext cx="792000" cy="792000"/>
        </a:xfrm>
        <a:prstGeom prst="rect">
          <a:avLst/>
        </a:prstGeom>
      </xdr:spPr>
    </xdr:pic>
    <xdr:clientData/>
  </xdr:twoCellAnchor>
  <xdr:twoCellAnchor editAs="oneCell">
    <xdr:from>
      <xdr:col>8</xdr:col>
      <xdr:colOff>484654</xdr:colOff>
      <xdr:row>8</xdr:row>
      <xdr:rowOff>127109</xdr:rowOff>
    </xdr:from>
    <xdr:to>
      <xdr:col>10</xdr:col>
      <xdr:colOff>57454</xdr:colOff>
      <xdr:row>13</xdr:row>
      <xdr:rowOff>109484</xdr:rowOff>
    </xdr:to>
    <xdr:pic>
      <xdr:nvPicPr>
        <xdr:cNvPr id="4" name="Picture 3">
          <a:extLst>
            <a:ext uri="{FF2B5EF4-FFF2-40B4-BE49-F238E27FC236}">
              <a16:creationId xmlns:a16="http://schemas.microsoft.com/office/drawing/2014/main" id="{51922D6D-A927-24E8-DF5A-17C552C48B62}"/>
            </a:ext>
          </a:extLst>
        </xdr:cNvPr>
        <xdr:cNvPicPr>
          <a:picLocks noChangeAspect="1"/>
        </xdr:cNvPicPr>
      </xdr:nvPicPr>
      <xdr:blipFill>
        <a:blip xmlns:r="http://schemas.openxmlformats.org/officeDocument/2006/relationships" r:embed="rId3"/>
        <a:stretch>
          <a:fillRect/>
        </a:stretch>
      </xdr:blipFill>
      <xdr:spPr>
        <a:xfrm>
          <a:off x="5361454" y="1422509"/>
          <a:ext cx="792000" cy="792000"/>
        </a:xfrm>
        <a:prstGeom prst="rect">
          <a:avLst/>
        </a:prstGeom>
      </xdr:spPr>
    </xdr:pic>
    <xdr:clientData/>
  </xdr:twoCellAnchor>
  <xdr:twoCellAnchor editAs="oneCell">
    <xdr:from>
      <xdr:col>8</xdr:col>
      <xdr:colOff>484654</xdr:colOff>
      <xdr:row>14</xdr:row>
      <xdr:rowOff>129051</xdr:rowOff>
    </xdr:from>
    <xdr:to>
      <xdr:col>10</xdr:col>
      <xdr:colOff>57454</xdr:colOff>
      <xdr:row>19</xdr:row>
      <xdr:rowOff>111426</xdr:rowOff>
    </xdr:to>
    <xdr:pic>
      <xdr:nvPicPr>
        <xdr:cNvPr id="5" name="Picture 4">
          <a:extLst>
            <a:ext uri="{FF2B5EF4-FFF2-40B4-BE49-F238E27FC236}">
              <a16:creationId xmlns:a16="http://schemas.microsoft.com/office/drawing/2014/main" id="{D6C22C3B-CBC4-A3FE-5083-E67E84A3B9A1}"/>
            </a:ext>
          </a:extLst>
        </xdr:cNvPr>
        <xdr:cNvPicPr>
          <a:picLocks noChangeAspect="1"/>
        </xdr:cNvPicPr>
      </xdr:nvPicPr>
      <xdr:blipFill>
        <a:blip xmlns:r="http://schemas.openxmlformats.org/officeDocument/2006/relationships" r:embed="rId4"/>
        <a:stretch>
          <a:fillRect/>
        </a:stretch>
      </xdr:blipFill>
      <xdr:spPr>
        <a:xfrm>
          <a:off x="5361454" y="2396001"/>
          <a:ext cx="792000" cy="792000"/>
        </a:xfrm>
        <a:prstGeom prst="rect">
          <a:avLst/>
        </a:prstGeom>
      </xdr:spPr>
    </xdr:pic>
    <xdr:clientData/>
  </xdr:twoCellAnchor>
  <xdr:twoCellAnchor editAs="oneCell">
    <xdr:from>
      <xdr:col>8</xdr:col>
      <xdr:colOff>467876</xdr:colOff>
      <xdr:row>20</xdr:row>
      <xdr:rowOff>129275</xdr:rowOff>
    </xdr:from>
    <xdr:to>
      <xdr:col>10</xdr:col>
      <xdr:colOff>40676</xdr:colOff>
      <xdr:row>25</xdr:row>
      <xdr:rowOff>111650</xdr:rowOff>
    </xdr:to>
    <xdr:pic>
      <xdr:nvPicPr>
        <xdr:cNvPr id="6" name="Picture 5">
          <a:extLst>
            <a:ext uri="{FF2B5EF4-FFF2-40B4-BE49-F238E27FC236}">
              <a16:creationId xmlns:a16="http://schemas.microsoft.com/office/drawing/2014/main" id="{F0BD8134-4C73-84B6-69B0-C14132A7A846}"/>
            </a:ext>
          </a:extLst>
        </xdr:cNvPr>
        <xdr:cNvPicPr>
          <a:picLocks noChangeAspect="1"/>
        </xdr:cNvPicPr>
      </xdr:nvPicPr>
      <xdr:blipFill>
        <a:blip xmlns:r="http://schemas.openxmlformats.org/officeDocument/2006/relationships" r:embed="rId5"/>
        <a:stretch>
          <a:fillRect/>
        </a:stretch>
      </xdr:blipFill>
      <xdr:spPr>
        <a:xfrm>
          <a:off x="5344676" y="3367775"/>
          <a:ext cx="792000" cy="792000"/>
        </a:xfrm>
        <a:prstGeom prst="rect">
          <a:avLst/>
        </a:prstGeom>
      </xdr:spPr>
    </xdr:pic>
    <xdr:clientData/>
  </xdr:twoCellAnchor>
  <xdr:twoCellAnchor editAs="oneCell">
    <xdr:from>
      <xdr:col>8</xdr:col>
      <xdr:colOff>459487</xdr:colOff>
      <xdr:row>26</xdr:row>
      <xdr:rowOff>129499</xdr:rowOff>
    </xdr:from>
    <xdr:to>
      <xdr:col>10</xdr:col>
      <xdr:colOff>66123</xdr:colOff>
      <xdr:row>31</xdr:row>
      <xdr:rowOff>111874</xdr:rowOff>
    </xdr:to>
    <xdr:pic>
      <xdr:nvPicPr>
        <xdr:cNvPr id="7" name="Picture 6">
          <a:extLst>
            <a:ext uri="{FF2B5EF4-FFF2-40B4-BE49-F238E27FC236}">
              <a16:creationId xmlns:a16="http://schemas.microsoft.com/office/drawing/2014/main" id="{C36A4836-B23C-9E49-941C-97AEDCB41F4A}"/>
            </a:ext>
          </a:extLst>
        </xdr:cNvPr>
        <xdr:cNvPicPr>
          <a:picLocks noChangeAspect="1"/>
        </xdr:cNvPicPr>
      </xdr:nvPicPr>
      <xdr:blipFill>
        <a:blip xmlns:r="http://schemas.openxmlformats.org/officeDocument/2006/relationships" r:embed="rId6"/>
        <a:stretch>
          <a:fillRect/>
        </a:stretch>
      </xdr:blipFill>
      <xdr:spPr>
        <a:xfrm>
          <a:off x="5336287" y="4339549"/>
          <a:ext cx="825836" cy="792000"/>
        </a:xfrm>
        <a:prstGeom prst="rect">
          <a:avLst/>
        </a:prstGeom>
      </xdr:spPr>
    </xdr:pic>
    <xdr:clientData/>
  </xdr:twoCellAnchor>
  <xdr:twoCellAnchor editAs="oneCell">
    <xdr:from>
      <xdr:col>8</xdr:col>
      <xdr:colOff>459487</xdr:colOff>
      <xdr:row>32</xdr:row>
      <xdr:rowOff>93723</xdr:rowOff>
    </xdr:from>
    <xdr:to>
      <xdr:col>10</xdr:col>
      <xdr:colOff>85989</xdr:colOff>
      <xdr:row>37</xdr:row>
      <xdr:rowOff>76098</xdr:rowOff>
    </xdr:to>
    <xdr:pic>
      <xdr:nvPicPr>
        <xdr:cNvPr id="8" name="Picture 7">
          <a:extLst>
            <a:ext uri="{FF2B5EF4-FFF2-40B4-BE49-F238E27FC236}">
              <a16:creationId xmlns:a16="http://schemas.microsoft.com/office/drawing/2014/main" id="{4DE0CABD-0E01-C625-EFAA-7F184F1A512C}"/>
            </a:ext>
          </a:extLst>
        </xdr:cNvPr>
        <xdr:cNvPicPr>
          <a:picLocks noChangeAspect="1"/>
        </xdr:cNvPicPr>
      </xdr:nvPicPr>
      <xdr:blipFill>
        <a:blip xmlns:r="http://schemas.openxmlformats.org/officeDocument/2006/relationships" r:embed="rId7"/>
        <a:stretch>
          <a:fillRect/>
        </a:stretch>
      </xdr:blipFill>
      <xdr:spPr>
        <a:xfrm>
          <a:off x="5336287" y="5275323"/>
          <a:ext cx="845702" cy="792000"/>
        </a:xfrm>
        <a:prstGeom prst="rect">
          <a:avLst/>
        </a:prstGeom>
      </xdr:spPr>
    </xdr:pic>
    <xdr:clientData/>
  </xdr:twoCellAnchor>
  <xdr:twoCellAnchor editAs="oneCell">
    <xdr:from>
      <xdr:col>10</xdr:col>
      <xdr:colOff>313996</xdr:colOff>
      <xdr:row>2</xdr:row>
      <xdr:rowOff>125167</xdr:rowOff>
    </xdr:from>
    <xdr:to>
      <xdr:col>11</xdr:col>
      <xdr:colOff>530242</xdr:colOff>
      <xdr:row>7</xdr:row>
      <xdr:rowOff>107542</xdr:rowOff>
    </xdr:to>
    <xdr:pic>
      <xdr:nvPicPr>
        <xdr:cNvPr id="9" name="Picture 8">
          <a:extLst>
            <a:ext uri="{FF2B5EF4-FFF2-40B4-BE49-F238E27FC236}">
              <a16:creationId xmlns:a16="http://schemas.microsoft.com/office/drawing/2014/main" id="{E24E1429-345C-E83C-EAE2-CE3926A59E9E}"/>
            </a:ext>
          </a:extLst>
        </xdr:cNvPr>
        <xdr:cNvPicPr>
          <a:picLocks noChangeAspect="1"/>
        </xdr:cNvPicPr>
      </xdr:nvPicPr>
      <xdr:blipFill>
        <a:blip xmlns:r="http://schemas.openxmlformats.org/officeDocument/2006/relationships" r:embed="rId8"/>
        <a:stretch>
          <a:fillRect/>
        </a:stretch>
      </xdr:blipFill>
      <xdr:spPr>
        <a:xfrm>
          <a:off x="6409996" y="449017"/>
          <a:ext cx="825846" cy="792000"/>
        </a:xfrm>
        <a:prstGeom prst="rect">
          <a:avLst/>
        </a:prstGeom>
      </xdr:spPr>
    </xdr:pic>
    <xdr:clientData/>
  </xdr:twoCellAnchor>
  <xdr:twoCellAnchor editAs="oneCell">
    <xdr:from>
      <xdr:col>10</xdr:col>
      <xdr:colOff>315438</xdr:colOff>
      <xdr:row>8</xdr:row>
      <xdr:rowOff>127109</xdr:rowOff>
    </xdr:from>
    <xdr:to>
      <xdr:col>11</xdr:col>
      <xdr:colOff>511262</xdr:colOff>
      <xdr:row>13</xdr:row>
      <xdr:rowOff>109484</xdr:rowOff>
    </xdr:to>
    <xdr:pic>
      <xdr:nvPicPr>
        <xdr:cNvPr id="10" name="Picture 9">
          <a:extLst>
            <a:ext uri="{FF2B5EF4-FFF2-40B4-BE49-F238E27FC236}">
              <a16:creationId xmlns:a16="http://schemas.microsoft.com/office/drawing/2014/main" id="{DA4EACFB-D65D-5742-3F20-31CF03AFB570}"/>
            </a:ext>
          </a:extLst>
        </xdr:cNvPr>
        <xdr:cNvPicPr>
          <a:picLocks noChangeAspect="1"/>
        </xdr:cNvPicPr>
      </xdr:nvPicPr>
      <xdr:blipFill>
        <a:blip xmlns:r="http://schemas.openxmlformats.org/officeDocument/2006/relationships" r:embed="rId9"/>
        <a:stretch>
          <a:fillRect/>
        </a:stretch>
      </xdr:blipFill>
      <xdr:spPr>
        <a:xfrm>
          <a:off x="6411438" y="1422509"/>
          <a:ext cx="805424" cy="792000"/>
        </a:xfrm>
        <a:prstGeom prst="rect">
          <a:avLst/>
        </a:prstGeom>
      </xdr:spPr>
    </xdr:pic>
    <xdr:clientData/>
  </xdr:twoCellAnchor>
  <xdr:twoCellAnchor editAs="oneCell">
    <xdr:from>
      <xdr:col>10</xdr:col>
      <xdr:colOff>315438</xdr:colOff>
      <xdr:row>14</xdr:row>
      <xdr:rowOff>129051</xdr:rowOff>
    </xdr:from>
    <xdr:to>
      <xdr:col>11</xdr:col>
      <xdr:colOff>538453</xdr:colOff>
      <xdr:row>19</xdr:row>
      <xdr:rowOff>111426</xdr:rowOff>
    </xdr:to>
    <xdr:pic>
      <xdr:nvPicPr>
        <xdr:cNvPr id="11" name="Picture 10">
          <a:extLst>
            <a:ext uri="{FF2B5EF4-FFF2-40B4-BE49-F238E27FC236}">
              <a16:creationId xmlns:a16="http://schemas.microsoft.com/office/drawing/2014/main" id="{ABAEBA7D-6609-70E1-065E-774529F59B36}"/>
            </a:ext>
          </a:extLst>
        </xdr:cNvPr>
        <xdr:cNvPicPr>
          <a:picLocks noChangeAspect="1"/>
        </xdr:cNvPicPr>
      </xdr:nvPicPr>
      <xdr:blipFill>
        <a:blip xmlns:r="http://schemas.openxmlformats.org/officeDocument/2006/relationships" r:embed="rId10"/>
        <a:stretch>
          <a:fillRect/>
        </a:stretch>
      </xdr:blipFill>
      <xdr:spPr>
        <a:xfrm>
          <a:off x="6411438" y="2396001"/>
          <a:ext cx="832615" cy="792000"/>
        </a:xfrm>
        <a:prstGeom prst="rect">
          <a:avLst/>
        </a:prstGeom>
      </xdr:spPr>
    </xdr:pic>
    <xdr:clientData/>
  </xdr:twoCellAnchor>
  <xdr:twoCellAnchor editAs="oneCell">
    <xdr:from>
      <xdr:col>10</xdr:col>
      <xdr:colOff>315438</xdr:colOff>
      <xdr:row>20</xdr:row>
      <xdr:rowOff>129275</xdr:rowOff>
    </xdr:from>
    <xdr:to>
      <xdr:col>11</xdr:col>
      <xdr:colOff>518321</xdr:colOff>
      <xdr:row>25</xdr:row>
      <xdr:rowOff>111650</xdr:rowOff>
    </xdr:to>
    <xdr:pic>
      <xdr:nvPicPr>
        <xdr:cNvPr id="12" name="Picture 11">
          <a:extLst>
            <a:ext uri="{FF2B5EF4-FFF2-40B4-BE49-F238E27FC236}">
              <a16:creationId xmlns:a16="http://schemas.microsoft.com/office/drawing/2014/main" id="{7F388A01-4F54-B03E-3A83-55F05401AF76}"/>
            </a:ext>
          </a:extLst>
        </xdr:cNvPr>
        <xdr:cNvPicPr>
          <a:picLocks noChangeAspect="1"/>
        </xdr:cNvPicPr>
      </xdr:nvPicPr>
      <xdr:blipFill>
        <a:blip xmlns:r="http://schemas.openxmlformats.org/officeDocument/2006/relationships" r:embed="rId11"/>
        <a:stretch>
          <a:fillRect/>
        </a:stretch>
      </xdr:blipFill>
      <xdr:spPr>
        <a:xfrm>
          <a:off x="6411438" y="3367775"/>
          <a:ext cx="812483" cy="792000"/>
        </a:xfrm>
        <a:prstGeom prst="rect">
          <a:avLst/>
        </a:prstGeom>
      </xdr:spPr>
    </xdr:pic>
    <xdr:clientData/>
  </xdr:twoCellAnchor>
  <xdr:twoCellAnchor editAs="oneCell">
    <xdr:from>
      <xdr:col>10</xdr:col>
      <xdr:colOff>315607</xdr:colOff>
      <xdr:row>26</xdr:row>
      <xdr:rowOff>129499</xdr:rowOff>
    </xdr:from>
    <xdr:to>
      <xdr:col>11</xdr:col>
      <xdr:colOff>531853</xdr:colOff>
      <xdr:row>31</xdr:row>
      <xdr:rowOff>111874</xdr:rowOff>
    </xdr:to>
    <xdr:pic>
      <xdr:nvPicPr>
        <xdr:cNvPr id="13" name="Picture 12">
          <a:extLst>
            <a:ext uri="{FF2B5EF4-FFF2-40B4-BE49-F238E27FC236}">
              <a16:creationId xmlns:a16="http://schemas.microsoft.com/office/drawing/2014/main" id="{B8F5E0BB-089B-187B-7072-BCDC667A7FEA}"/>
            </a:ext>
          </a:extLst>
        </xdr:cNvPr>
        <xdr:cNvPicPr>
          <a:picLocks noChangeAspect="1"/>
        </xdr:cNvPicPr>
      </xdr:nvPicPr>
      <xdr:blipFill>
        <a:blip xmlns:r="http://schemas.openxmlformats.org/officeDocument/2006/relationships" r:embed="rId12"/>
        <a:stretch>
          <a:fillRect/>
        </a:stretch>
      </xdr:blipFill>
      <xdr:spPr>
        <a:xfrm>
          <a:off x="6411607" y="4339549"/>
          <a:ext cx="825846" cy="792000"/>
        </a:xfrm>
        <a:prstGeom prst="rect">
          <a:avLst/>
        </a:prstGeom>
      </xdr:spPr>
    </xdr:pic>
    <xdr:clientData/>
  </xdr:twoCellAnchor>
  <xdr:twoCellAnchor editAs="oneCell">
    <xdr:from>
      <xdr:col>10</xdr:col>
      <xdr:colOff>280115</xdr:colOff>
      <xdr:row>32</xdr:row>
      <xdr:rowOff>93723</xdr:rowOff>
    </xdr:from>
    <xdr:to>
      <xdr:col>11</xdr:col>
      <xdr:colOff>503132</xdr:colOff>
      <xdr:row>37</xdr:row>
      <xdr:rowOff>76098</xdr:rowOff>
    </xdr:to>
    <xdr:pic>
      <xdr:nvPicPr>
        <xdr:cNvPr id="14" name="Picture 13">
          <a:extLst>
            <a:ext uri="{FF2B5EF4-FFF2-40B4-BE49-F238E27FC236}">
              <a16:creationId xmlns:a16="http://schemas.microsoft.com/office/drawing/2014/main" id="{CF41FA9D-0F89-CD3F-B13A-4688F1849D40}"/>
            </a:ext>
          </a:extLst>
        </xdr:cNvPr>
        <xdr:cNvPicPr>
          <a:picLocks noChangeAspect="1"/>
        </xdr:cNvPicPr>
      </xdr:nvPicPr>
      <xdr:blipFill>
        <a:blip xmlns:r="http://schemas.openxmlformats.org/officeDocument/2006/relationships" r:embed="rId13"/>
        <a:stretch>
          <a:fillRect/>
        </a:stretch>
      </xdr:blipFill>
      <xdr:spPr>
        <a:xfrm>
          <a:off x="6376115" y="5275323"/>
          <a:ext cx="832617" cy="792000"/>
        </a:xfrm>
        <a:prstGeom prst="rect">
          <a:avLst/>
        </a:prstGeom>
      </xdr:spPr>
    </xdr:pic>
    <xdr:clientData/>
  </xdr:twoCellAnchor>
  <xdr:twoCellAnchor editAs="oneCell">
    <xdr:from>
      <xdr:col>12</xdr:col>
      <xdr:colOff>148607</xdr:colOff>
      <xdr:row>2</xdr:row>
      <xdr:rowOff>125167</xdr:rowOff>
    </xdr:from>
    <xdr:to>
      <xdr:col>13</xdr:col>
      <xdr:colOff>358317</xdr:colOff>
      <xdr:row>7</xdr:row>
      <xdr:rowOff>107542</xdr:rowOff>
    </xdr:to>
    <xdr:pic>
      <xdr:nvPicPr>
        <xdr:cNvPr id="15" name="Picture 14">
          <a:extLst>
            <a:ext uri="{FF2B5EF4-FFF2-40B4-BE49-F238E27FC236}">
              <a16:creationId xmlns:a16="http://schemas.microsoft.com/office/drawing/2014/main" id="{CEB44DD9-20E7-E326-62D5-0A1DF76E5B99}"/>
            </a:ext>
          </a:extLst>
        </xdr:cNvPr>
        <xdr:cNvPicPr>
          <a:picLocks noChangeAspect="1"/>
        </xdr:cNvPicPr>
      </xdr:nvPicPr>
      <xdr:blipFill>
        <a:blip xmlns:r="http://schemas.openxmlformats.org/officeDocument/2006/relationships" r:embed="rId14"/>
        <a:stretch>
          <a:fillRect/>
        </a:stretch>
      </xdr:blipFill>
      <xdr:spPr>
        <a:xfrm>
          <a:off x="7463807" y="449017"/>
          <a:ext cx="819310" cy="792000"/>
        </a:xfrm>
        <a:prstGeom prst="rect">
          <a:avLst/>
        </a:prstGeom>
      </xdr:spPr>
    </xdr:pic>
    <xdr:clientData/>
  </xdr:twoCellAnchor>
  <xdr:twoCellAnchor editAs="oneCell">
    <xdr:from>
      <xdr:col>12</xdr:col>
      <xdr:colOff>89884</xdr:colOff>
      <xdr:row>8</xdr:row>
      <xdr:rowOff>127109</xdr:rowOff>
    </xdr:from>
    <xdr:to>
      <xdr:col>13</xdr:col>
      <xdr:colOff>346746</xdr:colOff>
      <xdr:row>13</xdr:row>
      <xdr:rowOff>109484</xdr:rowOff>
    </xdr:to>
    <xdr:pic>
      <xdr:nvPicPr>
        <xdr:cNvPr id="16" name="Picture 15">
          <a:extLst>
            <a:ext uri="{FF2B5EF4-FFF2-40B4-BE49-F238E27FC236}">
              <a16:creationId xmlns:a16="http://schemas.microsoft.com/office/drawing/2014/main" id="{A1F92085-F747-68A1-5125-4A4DB495E17A}"/>
            </a:ext>
          </a:extLst>
        </xdr:cNvPr>
        <xdr:cNvPicPr>
          <a:picLocks noChangeAspect="1"/>
        </xdr:cNvPicPr>
      </xdr:nvPicPr>
      <xdr:blipFill>
        <a:blip xmlns:r="http://schemas.openxmlformats.org/officeDocument/2006/relationships" r:embed="rId15"/>
        <a:stretch>
          <a:fillRect/>
        </a:stretch>
      </xdr:blipFill>
      <xdr:spPr>
        <a:xfrm>
          <a:off x="7405084" y="1422509"/>
          <a:ext cx="866462" cy="792000"/>
        </a:xfrm>
        <a:prstGeom prst="rect">
          <a:avLst/>
        </a:prstGeom>
      </xdr:spPr>
    </xdr:pic>
    <xdr:clientData/>
  </xdr:twoCellAnchor>
  <xdr:twoCellAnchor editAs="oneCell">
    <xdr:from>
      <xdr:col>12</xdr:col>
      <xdr:colOff>89884</xdr:colOff>
      <xdr:row>14</xdr:row>
      <xdr:rowOff>129051</xdr:rowOff>
    </xdr:from>
    <xdr:to>
      <xdr:col>13</xdr:col>
      <xdr:colOff>312555</xdr:colOff>
      <xdr:row>19</xdr:row>
      <xdr:rowOff>111426</xdr:rowOff>
    </xdr:to>
    <xdr:pic>
      <xdr:nvPicPr>
        <xdr:cNvPr id="17" name="Picture 16">
          <a:extLst>
            <a:ext uri="{FF2B5EF4-FFF2-40B4-BE49-F238E27FC236}">
              <a16:creationId xmlns:a16="http://schemas.microsoft.com/office/drawing/2014/main" id="{590F933A-6D34-0A24-8D36-3EF4A32C88FD}"/>
            </a:ext>
          </a:extLst>
        </xdr:cNvPr>
        <xdr:cNvPicPr>
          <a:picLocks noChangeAspect="1"/>
        </xdr:cNvPicPr>
      </xdr:nvPicPr>
      <xdr:blipFill>
        <a:blip xmlns:r="http://schemas.openxmlformats.org/officeDocument/2006/relationships" r:embed="rId16"/>
        <a:stretch>
          <a:fillRect/>
        </a:stretch>
      </xdr:blipFill>
      <xdr:spPr>
        <a:xfrm>
          <a:off x="7405084" y="2396001"/>
          <a:ext cx="832271" cy="792000"/>
        </a:xfrm>
        <a:prstGeom prst="rect">
          <a:avLst/>
        </a:prstGeom>
      </xdr:spPr>
    </xdr:pic>
    <xdr:clientData/>
  </xdr:twoCellAnchor>
  <xdr:twoCellAnchor editAs="oneCell">
    <xdr:from>
      <xdr:col>12</xdr:col>
      <xdr:colOff>89884</xdr:colOff>
      <xdr:row>20</xdr:row>
      <xdr:rowOff>129275</xdr:rowOff>
    </xdr:from>
    <xdr:to>
      <xdr:col>13</xdr:col>
      <xdr:colOff>326438</xdr:colOff>
      <xdr:row>25</xdr:row>
      <xdr:rowOff>111650</xdr:rowOff>
    </xdr:to>
    <xdr:pic>
      <xdr:nvPicPr>
        <xdr:cNvPr id="18" name="Picture 17">
          <a:extLst>
            <a:ext uri="{FF2B5EF4-FFF2-40B4-BE49-F238E27FC236}">
              <a16:creationId xmlns:a16="http://schemas.microsoft.com/office/drawing/2014/main" id="{7523C525-27D1-F3AF-6BCA-E1C77A07281A}"/>
            </a:ext>
          </a:extLst>
        </xdr:cNvPr>
        <xdr:cNvPicPr>
          <a:picLocks noChangeAspect="1"/>
        </xdr:cNvPicPr>
      </xdr:nvPicPr>
      <xdr:blipFill>
        <a:blip xmlns:r="http://schemas.openxmlformats.org/officeDocument/2006/relationships" r:embed="rId17"/>
        <a:stretch>
          <a:fillRect/>
        </a:stretch>
      </xdr:blipFill>
      <xdr:spPr>
        <a:xfrm>
          <a:off x="7405084" y="3367775"/>
          <a:ext cx="846154" cy="792000"/>
        </a:xfrm>
        <a:prstGeom prst="rect">
          <a:avLst/>
        </a:prstGeom>
      </xdr:spPr>
    </xdr:pic>
    <xdr:clientData/>
  </xdr:twoCellAnchor>
  <xdr:twoCellAnchor editAs="oneCell">
    <xdr:from>
      <xdr:col>12</xdr:col>
      <xdr:colOff>81495</xdr:colOff>
      <xdr:row>26</xdr:row>
      <xdr:rowOff>129499</xdr:rowOff>
    </xdr:from>
    <xdr:to>
      <xdr:col>13</xdr:col>
      <xdr:colOff>336495</xdr:colOff>
      <xdr:row>31</xdr:row>
      <xdr:rowOff>111874</xdr:rowOff>
    </xdr:to>
    <xdr:pic>
      <xdr:nvPicPr>
        <xdr:cNvPr id="19" name="Picture 18">
          <a:extLst>
            <a:ext uri="{FF2B5EF4-FFF2-40B4-BE49-F238E27FC236}">
              <a16:creationId xmlns:a16="http://schemas.microsoft.com/office/drawing/2014/main" id="{D769D613-8DB5-880B-B918-F8DDCA2D0C94}"/>
            </a:ext>
          </a:extLst>
        </xdr:cNvPr>
        <xdr:cNvPicPr>
          <a:picLocks noChangeAspect="1"/>
        </xdr:cNvPicPr>
      </xdr:nvPicPr>
      <xdr:blipFill>
        <a:blip xmlns:r="http://schemas.openxmlformats.org/officeDocument/2006/relationships" r:embed="rId18"/>
        <a:stretch>
          <a:fillRect/>
        </a:stretch>
      </xdr:blipFill>
      <xdr:spPr>
        <a:xfrm>
          <a:off x="7396695" y="4339549"/>
          <a:ext cx="864600" cy="792000"/>
        </a:xfrm>
        <a:prstGeom prst="rect">
          <a:avLst/>
        </a:prstGeom>
      </xdr:spPr>
    </xdr:pic>
    <xdr:clientData/>
  </xdr:twoCellAnchor>
  <xdr:twoCellAnchor editAs="oneCell">
    <xdr:from>
      <xdr:col>12</xdr:col>
      <xdr:colOff>89884</xdr:colOff>
      <xdr:row>32</xdr:row>
      <xdr:rowOff>93723</xdr:rowOff>
    </xdr:from>
    <xdr:to>
      <xdr:col>13</xdr:col>
      <xdr:colOff>332689</xdr:colOff>
      <xdr:row>37</xdr:row>
      <xdr:rowOff>76098</xdr:rowOff>
    </xdr:to>
    <xdr:pic>
      <xdr:nvPicPr>
        <xdr:cNvPr id="20" name="Picture 19">
          <a:extLst>
            <a:ext uri="{FF2B5EF4-FFF2-40B4-BE49-F238E27FC236}">
              <a16:creationId xmlns:a16="http://schemas.microsoft.com/office/drawing/2014/main" id="{96610F91-8C80-7626-2FB3-044D4735EE0F}"/>
            </a:ext>
          </a:extLst>
        </xdr:cNvPr>
        <xdr:cNvPicPr>
          <a:picLocks noChangeAspect="1"/>
        </xdr:cNvPicPr>
      </xdr:nvPicPr>
      <xdr:blipFill>
        <a:blip xmlns:r="http://schemas.openxmlformats.org/officeDocument/2006/relationships" r:embed="rId19"/>
        <a:stretch>
          <a:fillRect/>
        </a:stretch>
      </xdr:blipFill>
      <xdr:spPr>
        <a:xfrm>
          <a:off x="7405084" y="5275323"/>
          <a:ext cx="852405" cy="792000"/>
        </a:xfrm>
        <a:prstGeom prst="rect">
          <a:avLst/>
        </a:prstGeom>
      </xdr:spPr>
    </xdr:pic>
    <xdr:clientData/>
  </xdr:twoCellAnchor>
  <xdr:twoCellAnchor editAs="oneCell">
    <xdr:from>
      <xdr:col>13</xdr:col>
      <xdr:colOff>543357</xdr:colOff>
      <xdr:row>8</xdr:row>
      <xdr:rowOff>127109</xdr:rowOff>
    </xdr:from>
    <xdr:to>
      <xdr:col>15</xdr:col>
      <xdr:colOff>142777</xdr:colOff>
      <xdr:row>13</xdr:row>
      <xdr:rowOff>109484</xdr:rowOff>
    </xdr:to>
    <xdr:pic>
      <xdr:nvPicPr>
        <xdr:cNvPr id="21" name="Picture 20">
          <a:extLst>
            <a:ext uri="{FF2B5EF4-FFF2-40B4-BE49-F238E27FC236}">
              <a16:creationId xmlns:a16="http://schemas.microsoft.com/office/drawing/2014/main" id="{A8A4D14D-8EF6-871E-3FD8-07BC3542CAEC}"/>
            </a:ext>
          </a:extLst>
        </xdr:cNvPr>
        <xdr:cNvPicPr>
          <a:picLocks noChangeAspect="1"/>
        </xdr:cNvPicPr>
      </xdr:nvPicPr>
      <xdr:blipFill>
        <a:blip xmlns:r="http://schemas.openxmlformats.org/officeDocument/2006/relationships" r:embed="rId20"/>
        <a:stretch>
          <a:fillRect/>
        </a:stretch>
      </xdr:blipFill>
      <xdr:spPr>
        <a:xfrm>
          <a:off x="8468157" y="1422509"/>
          <a:ext cx="818620" cy="792000"/>
        </a:xfrm>
        <a:prstGeom prst="rect">
          <a:avLst/>
        </a:prstGeom>
      </xdr:spPr>
    </xdr:pic>
    <xdr:clientData/>
  </xdr:twoCellAnchor>
  <xdr:twoCellAnchor editAs="oneCell">
    <xdr:from>
      <xdr:col>13</xdr:col>
      <xdr:colOff>546078</xdr:colOff>
      <xdr:row>14</xdr:row>
      <xdr:rowOff>129051</xdr:rowOff>
    </xdr:from>
    <xdr:to>
      <xdr:col>15</xdr:col>
      <xdr:colOff>152428</xdr:colOff>
      <xdr:row>19</xdr:row>
      <xdr:rowOff>111426</xdr:rowOff>
    </xdr:to>
    <xdr:pic>
      <xdr:nvPicPr>
        <xdr:cNvPr id="22" name="Picture 21">
          <a:extLst>
            <a:ext uri="{FF2B5EF4-FFF2-40B4-BE49-F238E27FC236}">
              <a16:creationId xmlns:a16="http://schemas.microsoft.com/office/drawing/2014/main" id="{E4562F5F-645A-9D1D-4EC6-DBCE14BA9506}"/>
            </a:ext>
          </a:extLst>
        </xdr:cNvPr>
        <xdr:cNvPicPr>
          <a:picLocks noChangeAspect="1"/>
        </xdr:cNvPicPr>
      </xdr:nvPicPr>
      <xdr:blipFill>
        <a:blip xmlns:r="http://schemas.openxmlformats.org/officeDocument/2006/relationships" r:embed="rId21"/>
        <a:stretch>
          <a:fillRect/>
        </a:stretch>
      </xdr:blipFill>
      <xdr:spPr>
        <a:xfrm>
          <a:off x="8470878" y="2396001"/>
          <a:ext cx="825550" cy="792000"/>
        </a:xfrm>
        <a:prstGeom prst="rect">
          <a:avLst/>
        </a:prstGeom>
      </xdr:spPr>
    </xdr:pic>
    <xdr:clientData/>
  </xdr:twoCellAnchor>
  <xdr:twoCellAnchor editAs="oneCell">
    <xdr:from>
      <xdr:col>13</xdr:col>
      <xdr:colOff>579634</xdr:colOff>
      <xdr:row>2</xdr:row>
      <xdr:rowOff>125167</xdr:rowOff>
    </xdr:from>
    <xdr:to>
      <xdr:col>15</xdr:col>
      <xdr:colOff>159264</xdr:colOff>
      <xdr:row>7</xdr:row>
      <xdr:rowOff>107542</xdr:rowOff>
    </xdr:to>
    <xdr:pic>
      <xdr:nvPicPr>
        <xdr:cNvPr id="23" name="Picture 22">
          <a:extLst>
            <a:ext uri="{FF2B5EF4-FFF2-40B4-BE49-F238E27FC236}">
              <a16:creationId xmlns:a16="http://schemas.microsoft.com/office/drawing/2014/main" id="{219C765A-BF0C-EF3F-94B0-B71FDA02E0AE}"/>
            </a:ext>
          </a:extLst>
        </xdr:cNvPr>
        <xdr:cNvPicPr>
          <a:picLocks noChangeAspect="1"/>
        </xdr:cNvPicPr>
      </xdr:nvPicPr>
      <xdr:blipFill>
        <a:blip xmlns:r="http://schemas.openxmlformats.org/officeDocument/2006/relationships" r:embed="rId22"/>
        <a:stretch>
          <a:fillRect/>
        </a:stretch>
      </xdr:blipFill>
      <xdr:spPr>
        <a:xfrm>
          <a:off x="8504434" y="449017"/>
          <a:ext cx="798830" cy="792000"/>
        </a:xfrm>
        <a:prstGeom prst="rect">
          <a:avLst/>
        </a:prstGeom>
      </xdr:spPr>
    </xdr:pic>
    <xdr:clientData/>
  </xdr:twoCellAnchor>
  <xdr:twoCellAnchor editAs="oneCell">
    <xdr:from>
      <xdr:col>13</xdr:col>
      <xdr:colOff>592098</xdr:colOff>
      <xdr:row>20</xdr:row>
      <xdr:rowOff>129275</xdr:rowOff>
    </xdr:from>
    <xdr:to>
      <xdr:col>15</xdr:col>
      <xdr:colOff>164898</xdr:colOff>
      <xdr:row>25</xdr:row>
      <xdr:rowOff>111650</xdr:rowOff>
    </xdr:to>
    <xdr:pic>
      <xdr:nvPicPr>
        <xdr:cNvPr id="24" name="Picture 23">
          <a:extLst>
            <a:ext uri="{FF2B5EF4-FFF2-40B4-BE49-F238E27FC236}">
              <a16:creationId xmlns:a16="http://schemas.microsoft.com/office/drawing/2014/main" id="{4A0043B9-BE86-AA2C-CFCB-C26930677508}"/>
            </a:ext>
          </a:extLst>
        </xdr:cNvPr>
        <xdr:cNvPicPr>
          <a:picLocks noChangeAspect="1"/>
        </xdr:cNvPicPr>
      </xdr:nvPicPr>
      <xdr:blipFill>
        <a:blip xmlns:r="http://schemas.openxmlformats.org/officeDocument/2006/relationships" r:embed="rId23"/>
        <a:stretch>
          <a:fillRect/>
        </a:stretch>
      </xdr:blipFill>
      <xdr:spPr>
        <a:xfrm>
          <a:off x="8516898" y="3367775"/>
          <a:ext cx="792000" cy="792000"/>
        </a:xfrm>
        <a:prstGeom prst="rect">
          <a:avLst/>
        </a:prstGeom>
      </xdr:spPr>
    </xdr:pic>
    <xdr:clientData/>
  </xdr:twoCellAnchor>
  <xdr:twoCellAnchor editAs="oneCell">
    <xdr:from>
      <xdr:col>13</xdr:col>
      <xdr:colOff>533375</xdr:colOff>
      <xdr:row>26</xdr:row>
      <xdr:rowOff>129499</xdr:rowOff>
    </xdr:from>
    <xdr:to>
      <xdr:col>15</xdr:col>
      <xdr:colOff>145775</xdr:colOff>
      <xdr:row>31</xdr:row>
      <xdr:rowOff>111874</xdr:rowOff>
    </xdr:to>
    <xdr:pic>
      <xdr:nvPicPr>
        <xdr:cNvPr id="25" name="Picture 24">
          <a:extLst>
            <a:ext uri="{FF2B5EF4-FFF2-40B4-BE49-F238E27FC236}">
              <a16:creationId xmlns:a16="http://schemas.microsoft.com/office/drawing/2014/main" id="{ED18014B-68B0-7516-AEB1-1A805E3D38E8}"/>
            </a:ext>
          </a:extLst>
        </xdr:cNvPr>
        <xdr:cNvPicPr>
          <a:picLocks noChangeAspect="1"/>
        </xdr:cNvPicPr>
      </xdr:nvPicPr>
      <xdr:blipFill>
        <a:blip xmlns:r="http://schemas.openxmlformats.org/officeDocument/2006/relationships" r:embed="rId24"/>
        <a:stretch>
          <a:fillRect/>
        </a:stretch>
      </xdr:blipFill>
      <xdr:spPr>
        <a:xfrm>
          <a:off x="8458175" y="4339549"/>
          <a:ext cx="831600" cy="792000"/>
        </a:xfrm>
        <a:prstGeom prst="rect">
          <a:avLst/>
        </a:prstGeom>
      </xdr:spPr>
    </xdr:pic>
    <xdr:clientData/>
  </xdr:twoCellAnchor>
  <xdr:twoCellAnchor editAs="oneCell">
    <xdr:from>
      <xdr:col>13</xdr:col>
      <xdr:colOff>574702</xdr:colOff>
      <xdr:row>32</xdr:row>
      <xdr:rowOff>93723</xdr:rowOff>
    </xdr:from>
    <xdr:to>
      <xdr:col>15</xdr:col>
      <xdr:colOff>181338</xdr:colOff>
      <xdr:row>37</xdr:row>
      <xdr:rowOff>76098</xdr:rowOff>
    </xdr:to>
    <xdr:pic>
      <xdr:nvPicPr>
        <xdr:cNvPr id="26" name="Picture 25">
          <a:extLst>
            <a:ext uri="{FF2B5EF4-FFF2-40B4-BE49-F238E27FC236}">
              <a16:creationId xmlns:a16="http://schemas.microsoft.com/office/drawing/2014/main" id="{A7DFE77A-D454-FEA6-C77D-B34BC499849A}"/>
            </a:ext>
          </a:extLst>
        </xdr:cNvPr>
        <xdr:cNvPicPr>
          <a:picLocks noChangeAspect="1"/>
        </xdr:cNvPicPr>
      </xdr:nvPicPr>
      <xdr:blipFill>
        <a:blip xmlns:r="http://schemas.openxmlformats.org/officeDocument/2006/relationships" r:embed="rId25"/>
        <a:stretch>
          <a:fillRect/>
        </a:stretch>
      </xdr:blipFill>
      <xdr:spPr>
        <a:xfrm>
          <a:off x="8499502" y="5275323"/>
          <a:ext cx="825836" cy="792000"/>
        </a:xfrm>
        <a:prstGeom prst="rect">
          <a:avLst/>
        </a:prstGeom>
      </xdr:spPr>
    </xdr:pic>
    <xdr:clientData/>
  </xdr:twoCellAnchor>
  <xdr:twoCellAnchor editAs="oneCell">
    <xdr:from>
      <xdr:col>15</xdr:col>
      <xdr:colOff>363028</xdr:colOff>
      <xdr:row>2</xdr:row>
      <xdr:rowOff>125167</xdr:rowOff>
    </xdr:from>
    <xdr:to>
      <xdr:col>16</xdr:col>
      <xdr:colOff>592816</xdr:colOff>
      <xdr:row>7</xdr:row>
      <xdr:rowOff>107542</xdr:rowOff>
    </xdr:to>
    <xdr:pic>
      <xdr:nvPicPr>
        <xdr:cNvPr id="27" name="Picture 26">
          <a:extLst>
            <a:ext uri="{FF2B5EF4-FFF2-40B4-BE49-F238E27FC236}">
              <a16:creationId xmlns:a16="http://schemas.microsoft.com/office/drawing/2014/main" id="{9C99C319-A8BB-324C-0C15-5CCE1DD4C613}"/>
            </a:ext>
          </a:extLst>
        </xdr:cNvPr>
        <xdr:cNvPicPr>
          <a:picLocks noChangeAspect="1"/>
        </xdr:cNvPicPr>
      </xdr:nvPicPr>
      <xdr:blipFill>
        <a:blip xmlns:r="http://schemas.openxmlformats.org/officeDocument/2006/relationships" r:embed="rId26"/>
        <a:stretch>
          <a:fillRect/>
        </a:stretch>
      </xdr:blipFill>
      <xdr:spPr>
        <a:xfrm>
          <a:off x="9507028" y="449017"/>
          <a:ext cx="839388" cy="792000"/>
        </a:xfrm>
        <a:prstGeom prst="rect">
          <a:avLst/>
        </a:prstGeom>
      </xdr:spPr>
    </xdr:pic>
    <xdr:clientData/>
  </xdr:twoCellAnchor>
  <xdr:twoCellAnchor editAs="oneCell">
    <xdr:from>
      <xdr:col>15</xdr:col>
      <xdr:colOff>397106</xdr:colOff>
      <xdr:row>8</xdr:row>
      <xdr:rowOff>127109</xdr:rowOff>
    </xdr:from>
    <xdr:to>
      <xdr:col>16</xdr:col>
      <xdr:colOff>592816</xdr:colOff>
      <xdr:row>13</xdr:row>
      <xdr:rowOff>109484</xdr:rowOff>
    </xdr:to>
    <xdr:pic>
      <xdr:nvPicPr>
        <xdr:cNvPr id="28" name="Picture 27">
          <a:extLst>
            <a:ext uri="{FF2B5EF4-FFF2-40B4-BE49-F238E27FC236}">
              <a16:creationId xmlns:a16="http://schemas.microsoft.com/office/drawing/2014/main" id="{CCF58722-04F0-D667-79F5-E0A8768BC2C5}"/>
            </a:ext>
          </a:extLst>
        </xdr:cNvPr>
        <xdr:cNvPicPr>
          <a:picLocks noChangeAspect="1"/>
        </xdr:cNvPicPr>
      </xdr:nvPicPr>
      <xdr:blipFill>
        <a:blip xmlns:r="http://schemas.openxmlformats.org/officeDocument/2006/relationships" r:embed="rId27"/>
        <a:stretch>
          <a:fillRect/>
        </a:stretch>
      </xdr:blipFill>
      <xdr:spPr>
        <a:xfrm>
          <a:off x="9541106" y="1422509"/>
          <a:ext cx="805310" cy="792000"/>
        </a:xfrm>
        <a:prstGeom prst="rect">
          <a:avLst/>
        </a:prstGeom>
      </xdr:spPr>
    </xdr:pic>
    <xdr:clientData/>
  </xdr:twoCellAnchor>
  <xdr:twoCellAnchor editAs="oneCell">
    <xdr:from>
      <xdr:col>15</xdr:col>
      <xdr:colOff>395361</xdr:colOff>
      <xdr:row>14</xdr:row>
      <xdr:rowOff>129051</xdr:rowOff>
    </xdr:from>
    <xdr:to>
      <xdr:col>16</xdr:col>
      <xdr:colOff>584427</xdr:colOff>
      <xdr:row>19</xdr:row>
      <xdr:rowOff>111426</xdr:rowOff>
    </xdr:to>
    <xdr:pic>
      <xdr:nvPicPr>
        <xdr:cNvPr id="29" name="Picture 28">
          <a:extLst>
            <a:ext uri="{FF2B5EF4-FFF2-40B4-BE49-F238E27FC236}">
              <a16:creationId xmlns:a16="http://schemas.microsoft.com/office/drawing/2014/main" id="{6FB53826-6C5B-4751-118E-CC2AAE226334}"/>
            </a:ext>
          </a:extLst>
        </xdr:cNvPr>
        <xdr:cNvPicPr>
          <a:picLocks noChangeAspect="1"/>
        </xdr:cNvPicPr>
      </xdr:nvPicPr>
      <xdr:blipFill>
        <a:blip xmlns:r="http://schemas.openxmlformats.org/officeDocument/2006/relationships" r:embed="rId28"/>
        <a:stretch>
          <a:fillRect/>
        </a:stretch>
      </xdr:blipFill>
      <xdr:spPr>
        <a:xfrm>
          <a:off x="9539361" y="2396001"/>
          <a:ext cx="798666" cy="792000"/>
        </a:xfrm>
        <a:prstGeom prst="rect">
          <a:avLst/>
        </a:prstGeom>
      </xdr:spPr>
    </xdr:pic>
    <xdr:clientData/>
  </xdr:twoCellAnchor>
  <xdr:twoCellAnchor editAs="oneCell">
    <xdr:from>
      <xdr:col>15</xdr:col>
      <xdr:colOff>378644</xdr:colOff>
      <xdr:row>20</xdr:row>
      <xdr:rowOff>129275</xdr:rowOff>
    </xdr:from>
    <xdr:to>
      <xdr:col>16</xdr:col>
      <xdr:colOff>581174</xdr:colOff>
      <xdr:row>25</xdr:row>
      <xdr:rowOff>111650</xdr:rowOff>
    </xdr:to>
    <xdr:pic>
      <xdr:nvPicPr>
        <xdr:cNvPr id="30" name="Picture 29">
          <a:extLst>
            <a:ext uri="{FF2B5EF4-FFF2-40B4-BE49-F238E27FC236}">
              <a16:creationId xmlns:a16="http://schemas.microsoft.com/office/drawing/2014/main" id="{5C855F41-9D86-F56D-E85B-7530F41EE543}"/>
            </a:ext>
          </a:extLst>
        </xdr:cNvPr>
        <xdr:cNvPicPr>
          <a:picLocks noChangeAspect="1"/>
        </xdr:cNvPicPr>
      </xdr:nvPicPr>
      <xdr:blipFill>
        <a:blip xmlns:r="http://schemas.openxmlformats.org/officeDocument/2006/relationships" r:embed="rId29"/>
        <a:stretch>
          <a:fillRect/>
        </a:stretch>
      </xdr:blipFill>
      <xdr:spPr>
        <a:xfrm>
          <a:off x="9522644" y="3367775"/>
          <a:ext cx="812130" cy="792000"/>
        </a:xfrm>
        <a:prstGeom prst="rect">
          <a:avLst/>
        </a:prstGeom>
      </xdr:spPr>
    </xdr:pic>
    <xdr:clientData/>
  </xdr:twoCellAnchor>
  <xdr:twoCellAnchor editAs="oneCell">
    <xdr:from>
      <xdr:col>15</xdr:col>
      <xdr:colOff>346772</xdr:colOff>
      <xdr:row>26</xdr:row>
      <xdr:rowOff>129499</xdr:rowOff>
    </xdr:from>
    <xdr:to>
      <xdr:col>16</xdr:col>
      <xdr:colOff>583336</xdr:colOff>
      <xdr:row>31</xdr:row>
      <xdr:rowOff>111874</xdr:rowOff>
    </xdr:to>
    <xdr:pic>
      <xdr:nvPicPr>
        <xdr:cNvPr id="31" name="Picture 30">
          <a:extLst>
            <a:ext uri="{FF2B5EF4-FFF2-40B4-BE49-F238E27FC236}">
              <a16:creationId xmlns:a16="http://schemas.microsoft.com/office/drawing/2014/main" id="{0A74EBBF-247B-E7B3-1421-E5133198B140}"/>
            </a:ext>
          </a:extLst>
        </xdr:cNvPr>
        <xdr:cNvPicPr>
          <a:picLocks noChangeAspect="1"/>
        </xdr:cNvPicPr>
      </xdr:nvPicPr>
      <xdr:blipFill>
        <a:blip xmlns:r="http://schemas.openxmlformats.org/officeDocument/2006/relationships" r:embed="rId30"/>
        <a:stretch>
          <a:fillRect/>
        </a:stretch>
      </xdr:blipFill>
      <xdr:spPr>
        <a:xfrm>
          <a:off x="9490772" y="4339549"/>
          <a:ext cx="846164" cy="792000"/>
        </a:xfrm>
        <a:prstGeom prst="rect">
          <a:avLst/>
        </a:prstGeom>
      </xdr:spPr>
    </xdr:pic>
    <xdr:clientData/>
  </xdr:twoCellAnchor>
  <xdr:twoCellAnchor editAs="oneCell">
    <xdr:from>
      <xdr:col>15</xdr:col>
      <xdr:colOff>401557</xdr:colOff>
      <xdr:row>32</xdr:row>
      <xdr:rowOff>93723</xdr:rowOff>
    </xdr:from>
    <xdr:to>
      <xdr:col>17</xdr:col>
      <xdr:colOff>8493</xdr:colOff>
      <xdr:row>37</xdr:row>
      <xdr:rowOff>76098</xdr:rowOff>
    </xdr:to>
    <xdr:pic>
      <xdr:nvPicPr>
        <xdr:cNvPr id="32" name="Picture 31">
          <a:extLst>
            <a:ext uri="{FF2B5EF4-FFF2-40B4-BE49-F238E27FC236}">
              <a16:creationId xmlns:a16="http://schemas.microsoft.com/office/drawing/2014/main" id="{6821221A-AB85-F416-B730-970EBFDCE782}"/>
            </a:ext>
          </a:extLst>
        </xdr:cNvPr>
        <xdr:cNvPicPr>
          <a:picLocks noChangeAspect="1"/>
        </xdr:cNvPicPr>
      </xdr:nvPicPr>
      <xdr:blipFill>
        <a:blip xmlns:r="http://schemas.openxmlformats.org/officeDocument/2006/relationships" r:embed="rId31"/>
        <a:stretch>
          <a:fillRect/>
        </a:stretch>
      </xdr:blipFill>
      <xdr:spPr>
        <a:xfrm>
          <a:off x="9545557" y="5275323"/>
          <a:ext cx="826136" cy="792000"/>
        </a:xfrm>
        <a:prstGeom prst="rect">
          <a:avLst/>
        </a:prstGeom>
      </xdr:spPr>
    </xdr:pic>
    <xdr:clientData/>
  </xdr:twoCellAnchor>
  <xdr:twoCellAnchor editAs="oneCell">
    <xdr:from>
      <xdr:col>8</xdr:col>
      <xdr:colOff>484654</xdr:colOff>
      <xdr:row>38</xdr:row>
      <xdr:rowOff>10380</xdr:rowOff>
    </xdr:from>
    <xdr:to>
      <xdr:col>10</xdr:col>
      <xdr:colOff>57454</xdr:colOff>
      <xdr:row>42</xdr:row>
      <xdr:rowOff>154680</xdr:rowOff>
    </xdr:to>
    <xdr:pic>
      <xdr:nvPicPr>
        <xdr:cNvPr id="33" name="Picture 32">
          <a:extLst>
            <a:ext uri="{FF2B5EF4-FFF2-40B4-BE49-F238E27FC236}">
              <a16:creationId xmlns:a16="http://schemas.microsoft.com/office/drawing/2014/main" id="{AA612268-D075-874D-09DE-79290EFB47D4}"/>
            </a:ext>
          </a:extLst>
        </xdr:cNvPr>
        <xdr:cNvPicPr>
          <a:picLocks noChangeAspect="1"/>
        </xdr:cNvPicPr>
      </xdr:nvPicPr>
      <xdr:blipFill>
        <a:blip xmlns:r="http://schemas.openxmlformats.org/officeDocument/2006/relationships" r:embed="rId32"/>
        <a:stretch>
          <a:fillRect/>
        </a:stretch>
      </xdr:blipFill>
      <xdr:spPr>
        <a:xfrm>
          <a:off x="5361454" y="6163530"/>
          <a:ext cx="792000" cy="792000"/>
        </a:xfrm>
        <a:prstGeom prst="rect">
          <a:avLst/>
        </a:prstGeom>
      </xdr:spPr>
    </xdr:pic>
    <xdr:clientData/>
  </xdr:twoCellAnchor>
  <xdr:twoCellAnchor editAs="oneCell">
    <xdr:from>
      <xdr:col>10</xdr:col>
      <xdr:colOff>291371</xdr:colOff>
      <xdr:row>38</xdr:row>
      <xdr:rowOff>10380</xdr:rowOff>
    </xdr:from>
    <xdr:to>
      <xdr:col>11</xdr:col>
      <xdr:colOff>541463</xdr:colOff>
      <xdr:row>42</xdr:row>
      <xdr:rowOff>154680</xdr:rowOff>
    </xdr:to>
    <xdr:pic>
      <xdr:nvPicPr>
        <xdr:cNvPr id="34" name="Picture 33">
          <a:extLst>
            <a:ext uri="{FF2B5EF4-FFF2-40B4-BE49-F238E27FC236}">
              <a16:creationId xmlns:a16="http://schemas.microsoft.com/office/drawing/2014/main" id="{17F98C79-CF08-8840-97E7-6D3B45102E22}"/>
            </a:ext>
          </a:extLst>
        </xdr:cNvPr>
        <xdr:cNvPicPr>
          <a:picLocks noChangeAspect="1"/>
        </xdr:cNvPicPr>
      </xdr:nvPicPr>
      <xdr:blipFill>
        <a:blip xmlns:r="http://schemas.openxmlformats.org/officeDocument/2006/relationships" r:embed="rId33"/>
        <a:stretch>
          <a:fillRect/>
        </a:stretch>
      </xdr:blipFill>
      <xdr:spPr>
        <a:xfrm>
          <a:off x="6387371" y="6163530"/>
          <a:ext cx="859692" cy="792000"/>
        </a:xfrm>
        <a:prstGeom prst="rect">
          <a:avLst/>
        </a:prstGeom>
      </xdr:spPr>
    </xdr:pic>
    <xdr:clientData/>
  </xdr:twoCellAnchor>
  <xdr:twoCellAnchor editAs="oneCell">
    <xdr:from>
      <xdr:col>12</xdr:col>
      <xdr:colOff>115051</xdr:colOff>
      <xdr:row>38</xdr:row>
      <xdr:rowOff>10380</xdr:rowOff>
    </xdr:from>
    <xdr:to>
      <xdr:col>13</xdr:col>
      <xdr:colOff>337051</xdr:colOff>
      <xdr:row>42</xdr:row>
      <xdr:rowOff>154680</xdr:rowOff>
    </xdr:to>
    <xdr:pic>
      <xdr:nvPicPr>
        <xdr:cNvPr id="35" name="Picture 34">
          <a:extLst>
            <a:ext uri="{FF2B5EF4-FFF2-40B4-BE49-F238E27FC236}">
              <a16:creationId xmlns:a16="http://schemas.microsoft.com/office/drawing/2014/main" id="{EBDE3B6C-EBB0-83AD-C6E8-BD3C5C6F812A}"/>
            </a:ext>
          </a:extLst>
        </xdr:cNvPr>
        <xdr:cNvPicPr>
          <a:picLocks noChangeAspect="1"/>
        </xdr:cNvPicPr>
      </xdr:nvPicPr>
      <xdr:blipFill>
        <a:blip xmlns:r="http://schemas.openxmlformats.org/officeDocument/2006/relationships" r:embed="rId34"/>
        <a:stretch>
          <a:fillRect/>
        </a:stretch>
      </xdr:blipFill>
      <xdr:spPr>
        <a:xfrm>
          <a:off x="7430251" y="6163530"/>
          <a:ext cx="831600" cy="792000"/>
        </a:xfrm>
        <a:prstGeom prst="rect">
          <a:avLst/>
        </a:prstGeom>
      </xdr:spPr>
    </xdr:pic>
    <xdr:clientData/>
  </xdr:twoCellAnchor>
  <xdr:twoCellAnchor editAs="oneCell">
    <xdr:from>
      <xdr:col>13</xdr:col>
      <xdr:colOff>560982</xdr:colOff>
      <xdr:row>38</xdr:row>
      <xdr:rowOff>10380</xdr:rowOff>
    </xdr:from>
    <xdr:to>
      <xdr:col>15</xdr:col>
      <xdr:colOff>202058</xdr:colOff>
      <xdr:row>42</xdr:row>
      <xdr:rowOff>154680</xdr:rowOff>
    </xdr:to>
    <xdr:pic>
      <xdr:nvPicPr>
        <xdr:cNvPr id="36" name="Picture 35">
          <a:extLst>
            <a:ext uri="{FF2B5EF4-FFF2-40B4-BE49-F238E27FC236}">
              <a16:creationId xmlns:a16="http://schemas.microsoft.com/office/drawing/2014/main" id="{EE22E005-609D-EA99-3918-F54301BD2B22}"/>
            </a:ext>
          </a:extLst>
        </xdr:cNvPr>
        <xdr:cNvPicPr>
          <a:picLocks noChangeAspect="1"/>
        </xdr:cNvPicPr>
      </xdr:nvPicPr>
      <xdr:blipFill>
        <a:blip xmlns:r="http://schemas.openxmlformats.org/officeDocument/2006/relationships" r:embed="rId35"/>
        <a:stretch>
          <a:fillRect/>
        </a:stretch>
      </xdr:blipFill>
      <xdr:spPr>
        <a:xfrm>
          <a:off x="8485782" y="6163530"/>
          <a:ext cx="860276" cy="792000"/>
        </a:xfrm>
        <a:prstGeom prst="rect">
          <a:avLst/>
        </a:prstGeom>
      </xdr:spPr>
    </xdr:pic>
    <xdr:clientData/>
  </xdr:twoCellAnchor>
  <xdr:twoCellAnchor editAs="oneCell">
    <xdr:from>
      <xdr:col>15</xdr:col>
      <xdr:colOff>392964</xdr:colOff>
      <xdr:row>38</xdr:row>
      <xdr:rowOff>10380</xdr:rowOff>
    </xdr:from>
    <xdr:to>
      <xdr:col>17</xdr:col>
      <xdr:colOff>20385</xdr:colOff>
      <xdr:row>42</xdr:row>
      <xdr:rowOff>154680</xdr:rowOff>
    </xdr:to>
    <xdr:pic>
      <xdr:nvPicPr>
        <xdr:cNvPr id="37" name="Picture 36">
          <a:extLst>
            <a:ext uri="{FF2B5EF4-FFF2-40B4-BE49-F238E27FC236}">
              <a16:creationId xmlns:a16="http://schemas.microsoft.com/office/drawing/2014/main" id="{9D665D06-7159-7D34-464A-2BFD760A6170}"/>
            </a:ext>
          </a:extLst>
        </xdr:cNvPr>
        <xdr:cNvPicPr>
          <a:picLocks noChangeAspect="1"/>
        </xdr:cNvPicPr>
      </xdr:nvPicPr>
      <xdr:blipFill>
        <a:blip xmlns:r="http://schemas.openxmlformats.org/officeDocument/2006/relationships" r:embed="rId36"/>
        <a:stretch>
          <a:fillRect/>
        </a:stretch>
      </xdr:blipFill>
      <xdr:spPr>
        <a:xfrm>
          <a:off x="9536964" y="6163530"/>
          <a:ext cx="846621" cy="792000"/>
        </a:xfrm>
        <a:prstGeom prst="rect">
          <a:avLst/>
        </a:prstGeom>
      </xdr:spPr>
    </xdr:pic>
    <xdr:clientData/>
  </xdr:twoCellAnchor>
  <xdr:twoCellAnchor>
    <xdr:from>
      <xdr:col>5</xdr:col>
      <xdr:colOff>515111</xdr:colOff>
      <xdr:row>43</xdr:row>
      <xdr:rowOff>63518</xdr:rowOff>
    </xdr:from>
    <xdr:to>
      <xdr:col>7</xdr:col>
      <xdr:colOff>9343</xdr:colOff>
      <xdr:row>45</xdr:row>
      <xdr:rowOff>16505</xdr:rowOff>
    </xdr:to>
    <xdr:sp macro="" textlink="">
      <xdr:nvSpPr>
        <xdr:cNvPr id="38" name="Rectangle 37">
          <a:extLst>
            <a:ext uri="{FF2B5EF4-FFF2-40B4-BE49-F238E27FC236}">
              <a16:creationId xmlns:a16="http://schemas.microsoft.com/office/drawing/2014/main" id="{51938554-F2F1-2D1A-CCCB-24FEC2599B91}"/>
            </a:ext>
          </a:extLst>
        </xdr:cNvPr>
        <xdr:cNvSpPr/>
      </xdr:nvSpPr>
      <xdr:spPr>
        <a:xfrm>
          <a:off x="3563111" y="7026293"/>
          <a:ext cx="713432" cy="276837"/>
        </a:xfrm>
        <a:prstGeom prst="rect">
          <a:avLst/>
        </a:prstGeom>
        <a:solidFill>
          <a:srgbClr val="093C92"/>
        </a:solidFill>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r>
            <a:rPr lang="en-GB" sz="1000"/>
            <a:t>Strongly Agree</a:t>
          </a:r>
        </a:p>
      </xdr:txBody>
    </xdr:sp>
    <xdr:clientData/>
  </xdr:twoCellAnchor>
  <xdr:twoCellAnchor>
    <xdr:from>
      <xdr:col>8</xdr:col>
      <xdr:colOff>237058</xdr:colOff>
      <xdr:row>43</xdr:row>
      <xdr:rowOff>63518</xdr:rowOff>
    </xdr:from>
    <xdr:to>
      <xdr:col>9</xdr:col>
      <xdr:colOff>340258</xdr:colOff>
      <xdr:row>45</xdr:row>
      <xdr:rowOff>16505</xdr:rowOff>
    </xdr:to>
    <xdr:sp macro="" textlink="">
      <xdr:nvSpPr>
        <xdr:cNvPr id="39" name="Rectangle 38">
          <a:extLst>
            <a:ext uri="{FF2B5EF4-FFF2-40B4-BE49-F238E27FC236}">
              <a16:creationId xmlns:a16="http://schemas.microsoft.com/office/drawing/2014/main" id="{58EAE12A-CBB2-EEEA-F7BC-51BD675A9A13}"/>
            </a:ext>
          </a:extLst>
        </xdr:cNvPr>
        <xdr:cNvSpPr/>
      </xdr:nvSpPr>
      <xdr:spPr>
        <a:xfrm>
          <a:off x="5113858" y="7026293"/>
          <a:ext cx="712800" cy="276837"/>
        </a:xfrm>
        <a:prstGeom prst="rect">
          <a:avLst/>
        </a:prstGeom>
        <a:solidFill>
          <a:srgbClr val="0D5BDC"/>
        </a:solidFill>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r>
            <a:rPr lang="en-GB" sz="1000"/>
            <a:t>Agree</a:t>
          </a:r>
        </a:p>
      </xdr:txBody>
    </xdr:sp>
    <xdr:clientData/>
  </xdr:twoCellAnchor>
  <xdr:twoCellAnchor>
    <xdr:from>
      <xdr:col>10</xdr:col>
      <xdr:colOff>567973</xdr:colOff>
      <xdr:row>43</xdr:row>
      <xdr:rowOff>63518</xdr:rowOff>
    </xdr:from>
    <xdr:to>
      <xdr:col>12</xdr:col>
      <xdr:colOff>61573</xdr:colOff>
      <xdr:row>45</xdr:row>
      <xdr:rowOff>16505</xdr:rowOff>
    </xdr:to>
    <xdr:sp macro="" textlink="">
      <xdr:nvSpPr>
        <xdr:cNvPr id="40" name="Rectangle 39">
          <a:extLst>
            <a:ext uri="{FF2B5EF4-FFF2-40B4-BE49-F238E27FC236}">
              <a16:creationId xmlns:a16="http://schemas.microsoft.com/office/drawing/2014/main" id="{03FC9639-F9F0-DEFA-CB32-3151EACB63BC}"/>
            </a:ext>
          </a:extLst>
        </xdr:cNvPr>
        <xdr:cNvSpPr/>
      </xdr:nvSpPr>
      <xdr:spPr>
        <a:xfrm>
          <a:off x="6663973" y="7026293"/>
          <a:ext cx="712800" cy="276837"/>
        </a:xfrm>
        <a:prstGeom prst="rect">
          <a:avLst/>
        </a:prstGeom>
        <a:solidFill>
          <a:srgbClr val="F4B183"/>
        </a:solidFill>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r>
            <a:rPr lang="en-GB" sz="1000"/>
            <a:t>Neutral</a:t>
          </a:r>
        </a:p>
      </xdr:txBody>
    </xdr:sp>
    <xdr:clientData/>
  </xdr:twoCellAnchor>
  <xdr:twoCellAnchor>
    <xdr:from>
      <xdr:col>16</xdr:col>
      <xdr:colOff>10602</xdr:colOff>
      <xdr:row>43</xdr:row>
      <xdr:rowOff>63518</xdr:rowOff>
    </xdr:from>
    <xdr:to>
      <xdr:col>17</xdr:col>
      <xdr:colOff>113802</xdr:colOff>
      <xdr:row>45</xdr:row>
      <xdr:rowOff>16505</xdr:rowOff>
    </xdr:to>
    <xdr:sp macro="" textlink="">
      <xdr:nvSpPr>
        <xdr:cNvPr id="41" name="Rectangle 40">
          <a:extLst>
            <a:ext uri="{FF2B5EF4-FFF2-40B4-BE49-F238E27FC236}">
              <a16:creationId xmlns:a16="http://schemas.microsoft.com/office/drawing/2014/main" id="{F3D71114-CEC4-4D1A-9187-E34D7D80FDD6}"/>
            </a:ext>
          </a:extLst>
        </xdr:cNvPr>
        <xdr:cNvSpPr/>
      </xdr:nvSpPr>
      <xdr:spPr>
        <a:xfrm>
          <a:off x="9764202" y="7026293"/>
          <a:ext cx="712800" cy="276837"/>
        </a:xfrm>
        <a:prstGeom prst="rect">
          <a:avLst/>
        </a:prstGeom>
        <a:solidFill>
          <a:srgbClr val="C00000"/>
        </a:solidFill>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r>
            <a:rPr lang="en-GB" sz="1000"/>
            <a:t>Strongly Disagree</a:t>
          </a:r>
        </a:p>
      </xdr:txBody>
    </xdr:sp>
    <xdr:clientData/>
  </xdr:twoCellAnchor>
  <xdr:twoCellAnchor>
    <xdr:from>
      <xdr:col>13</xdr:col>
      <xdr:colOff>289288</xdr:colOff>
      <xdr:row>43</xdr:row>
      <xdr:rowOff>63518</xdr:rowOff>
    </xdr:from>
    <xdr:to>
      <xdr:col>14</xdr:col>
      <xdr:colOff>392488</xdr:colOff>
      <xdr:row>45</xdr:row>
      <xdr:rowOff>16505</xdr:rowOff>
    </xdr:to>
    <xdr:sp macro="" textlink="">
      <xdr:nvSpPr>
        <xdr:cNvPr id="42" name="Rectangle 41">
          <a:extLst>
            <a:ext uri="{FF2B5EF4-FFF2-40B4-BE49-F238E27FC236}">
              <a16:creationId xmlns:a16="http://schemas.microsoft.com/office/drawing/2014/main" id="{F877602F-4CE8-4BEC-05DE-306983E575B2}"/>
            </a:ext>
          </a:extLst>
        </xdr:cNvPr>
        <xdr:cNvSpPr/>
      </xdr:nvSpPr>
      <xdr:spPr>
        <a:xfrm>
          <a:off x="8214088" y="7026293"/>
          <a:ext cx="712800" cy="276837"/>
        </a:xfrm>
        <a:prstGeom prst="rect">
          <a:avLst/>
        </a:prstGeom>
        <a:solidFill>
          <a:srgbClr val="A6A6A6"/>
        </a:solidFill>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r>
            <a:rPr lang="en-GB" sz="1000"/>
            <a:t>Disagree</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47624</xdr:colOff>
      <xdr:row>68</xdr:row>
      <xdr:rowOff>28575</xdr:rowOff>
    </xdr:from>
    <xdr:to>
      <xdr:col>0</xdr:col>
      <xdr:colOff>1200149</xdr:colOff>
      <xdr:row>70</xdr:row>
      <xdr:rowOff>85725</xdr:rowOff>
    </xdr:to>
    <xdr:sp macro="" textlink="">
      <xdr:nvSpPr>
        <xdr:cNvPr id="2" name="TextBox 1">
          <a:extLst>
            <a:ext uri="{FF2B5EF4-FFF2-40B4-BE49-F238E27FC236}">
              <a16:creationId xmlns:a16="http://schemas.microsoft.com/office/drawing/2014/main" id="{B881AAB7-A20E-4308-B97B-EBCE2DA1465B}"/>
            </a:ext>
          </a:extLst>
        </xdr:cNvPr>
        <xdr:cNvSpPr txBox="1"/>
      </xdr:nvSpPr>
      <xdr:spPr>
        <a:xfrm>
          <a:off x="47624" y="10906125"/>
          <a:ext cx="1152525" cy="381000"/>
        </a:xfrm>
        <a:prstGeom prst="rect">
          <a:avLst/>
        </a:prstGeom>
        <a:solidFill>
          <a:srgbClr val="093C9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GB" sz="1100">
              <a:solidFill>
                <a:schemeClr val="lt1"/>
              </a:solidFill>
              <a:latin typeface="+mn-lt"/>
              <a:ea typeface="+mn-ea"/>
              <a:cs typeface="+mn-cs"/>
            </a:rPr>
            <a:t>Extremely likely</a:t>
          </a:r>
        </a:p>
      </xdr:txBody>
    </xdr:sp>
    <xdr:clientData/>
  </xdr:twoCellAnchor>
  <xdr:twoCellAnchor>
    <xdr:from>
      <xdr:col>0</xdr:col>
      <xdr:colOff>38100</xdr:colOff>
      <xdr:row>70</xdr:row>
      <xdr:rowOff>123824</xdr:rowOff>
    </xdr:from>
    <xdr:to>
      <xdr:col>0</xdr:col>
      <xdr:colOff>1085850</xdr:colOff>
      <xdr:row>72</xdr:row>
      <xdr:rowOff>76199</xdr:rowOff>
    </xdr:to>
    <xdr:sp macro="" textlink="">
      <xdr:nvSpPr>
        <xdr:cNvPr id="3" name="TextBox 2">
          <a:extLst>
            <a:ext uri="{FF2B5EF4-FFF2-40B4-BE49-F238E27FC236}">
              <a16:creationId xmlns:a16="http://schemas.microsoft.com/office/drawing/2014/main" id="{BE0803B3-B9A0-4600-91A8-A48652539110}"/>
            </a:ext>
          </a:extLst>
        </xdr:cNvPr>
        <xdr:cNvSpPr txBox="1"/>
      </xdr:nvSpPr>
      <xdr:spPr>
        <a:xfrm>
          <a:off x="38100" y="11325224"/>
          <a:ext cx="1047750" cy="276225"/>
        </a:xfrm>
        <a:prstGeom prst="rect">
          <a:avLst/>
        </a:prstGeom>
        <a:solidFill>
          <a:srgbClr val="0D5BDC"/>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GB" sz="1100">
              <a:solidFill>
                <a:schemeClr val="lt1"/>
              </a:solidFill>
              <a:latin typeface="+mn-lt"/>
              <a:ea typeface="+mn-ea"/>
              <a:cs typeface="+mn-cs"/>
            </a:rPr>
            <a:t>Quite likely</a:t>
          </a:r>
        </a:p>
      </xdr:txBody>
    </xdr:sp>
    <xdr:clientData/>
  </xdr:twoCellAnchor>
  <xdr:twoCellAnchor>
    <xdr:from>
      <xdr:col>0</xdr:col>
      <xdr:colOff>47624</xdr:colOff>
      <xdr:row>72</xdr:row>
      <xdr:rowOff>161924</xdr:rowOff>
    </xdr:from>
    <xdr:to>
      <xdr:col>0</xdr:col>
      <xdr:colOff>1047749</xdr:colOff>
      <xdr:row>74</xdr:row>
      <xdr:rowOff>114299</xdr:rowOff>
    </xdr:to>
    <xdr:sp macro="" textlink="">
      <xdr:nvSpPr>
        <xdr:cNvPr id="4" name="TextBox 3">
          <a:extLst>
            <a:ext uri="{FF2B5EF4-FFF2-40B4-BE49-F238E27FC236}">
              <a16:creationId xmlns:a16="http://schemas.microsoft.com/office/drawing/2014/main" id="{741B505A-2DD7-4D25-89BA-95CA1EC82510}"/>
            </a:ext>
          </a:extLst>
        </xdr:cNvPr>
        <xdr:cNvSpPr txBox="1"/>
      </xdr:nvSpPr>
      <xdr:spPr>
        <a:xfrm>
          <a:off x="47624" y="11687174"/>
          <a:ext cx="1000125" cy="276225"/>
        </a:xfrm>
        <a:prstGeom prst="rect">
          <a:avLst/>
        </a:prstGeom>
        <a:solidFill>
          <a:srgbClr val="33A8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GB" sz="1100">
              <a:solidFill>
                <a:schemeClr val="lt1"/>
              </a:solidFill>
              <a:latin typeface="+mn-lt"/>
              <a:ea typeface="+mn-ea"/>
              <a:cs typeface="+mn-cs"/>
            </a:rPr>
            <a:t>Slightly likely</a:t>
          </a:r>
        </a:p>
      </xdr:txBody>
    </xdr:sp>
    <xdr:clientData/>
  </xdr:twoCellAnchor>
  <xdr:twoCellAnchor>
    <xdr:from>
      <xdr:col>0</xdr:col>
      <xdr:colOff>57150</xdr:colOff>
      <xdr:row>79</xdr:row>
      <xdr:rowOff>133349</xdr:rowOff>
    </xdr:from>
    <xdr:to>
      <xdr:col>0</xdr:col>
      <xdr:colOff>1095375</xdr:colOff>
      <xdr:row>81</xdr:row>
      <xdr:rowOff>85724</xdr:rowOff>
    </xdr:to>
    <xdr:sp macro="" textlink="">
      <xdr:nvSpPr>
        <xdr:cNvPr id="5" name="TextBox 4">
          <a:extLst>
            <a:ext uri="{FF2B5EF4-FFF2-40B4-BE49-F238E27FC236}">
              <a16:creationId xmlns:a16="http://schemas.microsoft.com/office/drawing/2014/main" id="{1F4AFE74-806E-4CE4-8660-BF7C4F379C56}"/>
            </a:ext>
          </a:extLst>
        </xdr:cNvPr>
        <xdr:cNvSpPr txBox="1"/>
      </xdr:nvSpPr>
      <xdr:spPr>
        <a:xfrm>
          <a:off x="57150" y="12792074"/>
          <a:ext cx="1038225" cy="276225"/>
        </a:xfrm>
        <a:prstGeom prst="rect">
          <a:avLst/>
        </a:prstGeom>
        <a:solidFill>
          <a:srgbClr val="C0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GB" sz="1100">
              <a:solidFill>
                <a:schemeClr val="lt1"/>
              </a:solidFill>
              <a:latin typeface="+mn-lt"/>
              <a:ea typeface="+mn-ea"/>
              <a:cs typeface="+mn-cs"/>
            </a:rPr>
            <a:t>Quite unlikely</a:t>
          </a:r>
        </a:p>
      </xdr:txBody>
    </xdr:sp>
    <xdr:clientData/>
  </xdr:twoCellAnchor>
  <xdr:twoCellAnchor>
    <xdr:from>
      <xdr:col>0</xdr:col>
      <xdr:colOff>9525</xdr:colOff>
      <xdr:row>75</xdr:row>
      <xdr:rowOff>38100</xdr:rowOff>
    </xdr:from>
    <xdr:to>
      <xdr:col>0</xdr:col>
      <xdr:colOff>1009650</xdr:colOff>
      <xdr:row>76</xdr:row>
      <xdr:rowOff>114299</xdr:rowOff>
    </xdr:to>
    <xdr:sp macro="" textlink="">
      <xdr:nvSpPr>
        <xdr:cNvPr id="6" name="TextBox 5">
          <a:extLst>
            <a:ext uri="{FF2B5EF4-FFF2-40B4-BE49-F238E27FC236}">
              <a16:creationId xmlns:a16="http://schemas.microsoft.com/office/drawing/2014/main" id="{DB0990C5-6392-4752-993C-C611E94C2ED1}"/>
            </a:ext>
          </a:extLst>
        </xdr:cNvPr>
        <xdr:cNvSpPr txBox="1"/>
      </xdr:nvSpPr>
      <xdr:spPr>
        <a:xfrm>
          <a:off x="9525" y="12049125"/>
          <a:ext cx="1000125" cy="238124"/>
        </a:xfrm>
        <a:prstGeom prst="rect">
          <a:avLst/>
        </a:prstGeom>
        <a:solidFill>
          <a:srgbClr val="F4B183"/>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GB" sz="1100">
              <a:solidFill>
                <a:schemeClr val="lt1"/>
              </a:solidFill>
              <a:latin typeface="+mn-lt"/>
              <a:ea typeface="+mn-ea"/>
              <a:cs typeface="+mn-cs"/>
            </a:rPr>
            <a:t>Neutral</a:t>
          </a:r>
        </a:p>
      </xdr:txBody>
    </xdr:sp>
    <xdr:clientData/>
  </xdr:twoCellAnchor>
  <xdr:twoCellAnchor>
    <xdr:from>
      <xdr:col>0</xdr:col>
      <xdr:colOff>28575</xdr:colOff>
      <xdr:row>82</xdr:row>
      <xdr:rowOff>47624</xdr:rowOff>
    </xdr:from>
    <xdr:to>
      <xdr:col>0</xdr:col>
      <xdr:colOff>1152525</xdr:colOff>
      <xdr:row>83</xdr:row>
      <xdr:rowOff>123826</xdr:rowOff>
    </xdr:to>
    <xdr:sp macro="" textlink="">
      <xdr:nvSpPr>
        <xdr:cNvPr id="7" name="TextBox 6">
          <a:extLst>
            <a:ext uri="{FF2B5EF4-FFF2-40B4-BE49-F238E27FC236}">
              <a16:creationId xmlns:a16="http://schemas.microsoft.com/office/drawing/2014/main" id="{72364CAF-1696-46AB-ABDB-C83842DB0F0F}"/>
            </a:ext>
          </a:extLst>
        </xdr:cNvPr>
        <xdr:cNvSpPr txBox="1"/>
      </xdr:nvSpPr>
      <xdr:spPr>
        <a:xfrm>
          <a:off x="28575" y="13192124"/>
          <a:ext cx="1123950" cy="238127"/>
        </a:xfrm>
        <a:prstGeom prst="rect">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GB" sz="1100">
              <a:solidFill>
                <a:schemeClr val="lt1"/>
              </a:solidFill>
              <a:latin typeface="+mn-lt"/>
              <a:ea typeface="+mn-ea"/>
              <a:cs typeface="+mn-cs"/>
            </a:rPr>
            <a:t>Extremely unlikely</a:t>
          </a:r>
        </a:p>
      </xdr:txBody>
    </xdr:sp>
    <xdr:clientData/>
  </xdr:twoCellAnchor>
  <xdr:twoCellAnchor>
    <xdr:from>
      <xdr:col>0</xdr:col>
      <xdr:colOff>0</xdr:colOff>
      <xdr:row>77</xdr:row>
      <xdr:rowOff>66675</xdr:rowOff>
    </xdr:from>
    <xdr:to>
      <xdr:col>0</xdr:col>
      <xdr:colOff>1219200</xdr:colOff>
      <xdr:row>79</xdr:row>
      <xdr:rowOff>1</xdr:rowOff>
    </xdr:to>
    <xdr:sp macro="" textlink="">
      <xdr:nvSpPr>
        <xdr:cNvPr id="8" name="TextBox 7">
          <a:extLst>
            <a:ext uri="{FF2B5EF4-FFF2-40B4-BE49-F238E27FC236}">
              <a16:creationId xmlns:a16="http://schemas.microsoft.com/office/drawing/2014/main" id="{3B7E9664-62F2-4BD8-80EE-9D006C382114}"/>
            </a:ext>
          </a:extLst>
        </xdr:cNvPr>
        <xdr:cNvSpPr txBox="1"/>
      </xdr:nvSpPr>
      <xdr:spPr>
        <a:xfrm>
          <a:off x="0" y="12401550"/>
          <a:ext cx="1219200" cy="257176"/>
        </a:xfrm>
        <a:prstGeom prst="rect">
          <a:avLst/>
        </a:prstGeom>
        <a:solidFill>
          <a:srgbClr val="A6A6A6">
            <a:alpha val="96863"/>
          </a:srgb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GB" sz="1100">
              <a:solidFill>
                <a:schemeClr val="lt1"/>
              </a:solidFill>
              <a:latin typeface="+mn-lt"/>
              <a:ea typeface="+mn-ea"/>
              <a:cs typeface="+mn-cs"/>
            </a:rPr>
            <a:t>Slightly unlikely</a:t>
          </a:r>
        </a:p>
      </xdr:txBody>
    </xdr:sp>
    <xdr:clientData/>
  </xdr:twoCellAnchor>
  <xdr:twoCellAnchor>
    <xdr:from>
      <xdr:col>5</xdr:col>
      <xdr:colOff>1943100</xdr:colOff>
      <xdr:row>95</xdr:row>
      <xdr:rowOff>85725</xdr:rowOff>
    </xdr:from>
    <xdr:to>
      <xdr:col>6</xdr:col>
      <xdr:colOff>2784900</xdr:colOff>
      <xdr:row>105</xdr:row>
      <xdr:rowOff>158475</xdr:rowOff>
    </xdr:to>
    <xdr:graphicFrame macro="">
      <xdr:nvGraphicFramePr>
        <xdr:cNvPr id="9" name="Chart 8">
          <a:extLst>
            <a:ext uri="{FF2B5EF4-FFF2-40B4-BE49-F238E27FC236}">
              <a16:creationId xmlns:a16="http://schemas.microsoft.com/office/drawing/2014/main" id="{E40F4691-AAF6-4A06-A4A5-410718DCF08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1971675</xdr:colOff>
      <xdr:row>106</xdr:row>
      <xdr:rowOff>76200</xdr:rowOff>
    </xdr:from>
    <xdr:to>
      <xdr:col>6</xdr:col>
      <xdr:colOff>2813475</xdr:colOff>
      <xdr:row>116</xdr:row>
      <xdr:rowOff>148950</xdr:rowOff>
    </xdr:to>
    <xdr:graphicFrame macro="">
      <xdr:nvGraphicFramePr>
        <xdr:cNvPr id="10" name="Chart 9">
          <a:extLst>
            <a:ext uri="{FF2B5EF4-FFF2-40B4-BE49-F238E27FC236}">
              <a16:creationId xmlns:a16="http://schemas.microsoft.com/office/drawing/2014/main" id="{26F8D638-78BC-F4E6-D6F8-B996E7EAF75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2000250</xdr:colOff>
      <xdr:row>117</xdr:row>
      <xdr:rowOff>104775</xdr:rowOff>
    </xdr:from>
    <xdr:to>
      <xdr:col>6</xdr:col>
      <xdr:colOff>2842050</xdr:colOff>
      <xdr:row>128</xdr:row>
      <xdr:rowOff>15600</xdr:rowOff>
    </xdr:to>
    <xdr:graphicFrame macro="">
      <xdr:nvGraphicFramePr>
        <xdr:cNvPr id="11" name="Chart 10">
          <a:extLst>
            <a:ext uri="{FF2B5EF4-FFF2-40B4-BE49-F238E27FC236}">
              <a16:creationId xmlns:a16="http://schemas.microsoft.com/office/drawing/2014/main" id="{FB410AD9-E45F-6327-0A2B-E8728CA509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2000250</xdr:colOff>
      <xdr:row>128</xdr:row>
      <xdr:rowOff>133350</xdr:rowOff>
    </xdr:from>
    <xdr:to>
      <xdr:col>6</xdr:col>
      <xdr:colOff>2842050</xdr:colOff>
      <xdr:row>139</xdr:row>
      <xdr:rowOff>44175</xdr:rowOff>
    </xdr:to>
    <xdr:graphicFrame macro="">
      <xdr:nvGraphicFramePr>
        <xdr:cNvPr id="12" name="Chart 11">
          <a:extLst>
            <a:ext uri="{FF2B5EF4-FFF2-40B4-BE49-F238E27FC236}">
              <a16:creationId xmlns:a16="http://schemas.microsoft.com/office/drawing/2014/main" id="{AEA13FC7-6AC4-FEA4-FD63-9D31593804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219075</xdr:colOff>
      <xdr:row>95</xdr:row>
      <xdr:rowOff>76200</xdr:rowOff>
    </xdr:from>
    <xdr:to>
      <xdr:col>1</xdr:col>
      <xdr:colOff>479850</xdr:colOff>
      <xdr:row>105</xdr:row>
      <xdr:rowOff>148950</xdr:rowOff>
    </xdr:to>
    <xdr:graphicFrame macro="">
      <xdr:nvGraphicFramePr>
        <xdr:cNvPr id="13" name="Chart 12">
          <a:extLst>
            <a:ext uri="{FF2B5EF4-FFF2-40B4-BE49-F238E27FC236}">
              <a16:creationId xmlns:a16="http://schemas.microsoft.com/office/drawing/2014/main" id="{CFC7D611-8CE7-67F1-9D3E-D8BF377E12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528637</xdr:colOff>
      <xdr:row>95</xdr:row>
      <xdr:rowOff>66675</xdr:rowOff>
    </xdr:from>
    <xdr:to>
      <xdr:col>2</xdr:col>
      <xdr:colOff>2237212</xdr:colOff>
      <xdr:row>105</xdr:row>
      <xdr:rowOff>139425</xdr:rowOff>
    </xdr:to>
    <xdr:graphicFrame macro="">
      <xdr:nvGraphicFramePr>
        <xdr:cNvPr id="14" name="Chart 13">
          <a:extLst>
            <a:ext uri="{FF2B5EF4-FFF2-40B4-BE49-F238E27FC236}">
              <a16:creationId xmlns:a16="http://schemas.microsoft.com/office/drawing/2014/main" id="{45E29955-D18E-1848-5D02-D32080EC4F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2290762</xdr:colOff>
      <xdr:row>95</xdr:row>
      <xdr:rowOff>57150</xdr:rowOff>
    </xdr:from>
    <xdr:to>
      <xdr:col>4</xdr:col>
      <xdr:colOff>875137</xdr:colOff>
      <xdr:row>105</xdr:row>
      <xdr:rowOff>129900</xdr:rowOff>
    </xdr:to>
    <xdr:graphicFrame macro="">
      <xdr:nvGraphicFramePr>
        <xdr:cNvPr id="15" name="Chart 14">
          <a:extLst>
            <a:ext uri="{FF2B5EF4-FFF2-40B4-BE49-F238E27FC236}">
              <a16:creationId xmlns:a16="http://schemas.microsoft.com/office/drawing/2014/main" id="{79265CA8-6D18-1936-4DF1-CE20A6D9878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xdr:col>
      <xdr:colOff>947737</xdr:colOff>
      <xdr:row>95</xdr:row>
      <xdr:rowOff>104775</xdr:rowOff>
    </xdr:from>
    <xdr:to>
      <xdr:col>5</xdr:col>
      <xdr:colOff>1675237</xdr:colOff>
      <xdr:row>106</xdr:row>
      <xdr:rowOff>15600</xdr:rowOff>
    </xdr:to>
    <xdr:graphicFrame macro="">
      <xdr:nvGraphicFramePr>
        <xdr:cNvPr id="16" name="Chart 15">
          <a:extLst>
            <a:ext uri="{FF2B5EF4-FFF2-40B4-BE49-F238E27FC236}">
              <a16:creationId xmlns:a16="http://schemas.microsoft.com/office/drawing/2014/main" id="{B9510C1B-1DE9-D809-2F34-EF649D1BBD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176212</xdr:colOff>
      <xdr:row>106</xdr:row>
      <xdr:rowOff>47625</xdr:rowOff>
    </xdr:from>
    <xdr:to>
      <xdr:col>1</xdr:col>
      <xdr:colOff>436987</xdr:colOff>
      <xdr:row>116</xdr:row>
      <xdr:rowOff>120375</xdr:rowOff>
    </xdr:to>
    <xdr:graphicFrame macro="">
      <xdr:nvGraphicFramePr>
        <xdr:cNvPr id="17" name="Chart 16">
          <a:extLst>
            <a:ext uri="{FF2B5EF4-FFF2-40B4-BE49-F238E27FC236}">
              <a16:creationId xmlns:a16="http://schemas.microsoft.com/office/drawing/2014/main" id="{8A1DA7E0-459F-FF75-8F75-3E0C1EE0341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xdr:col>
      <xdr:colOff>557212</xdr:colOff>
      <xdr:row>106</xdr:row>
      <xdr:rowOff>38100</xdr:rowOff>
    </xdr:from>
    <xdr:to>
      <xdr:col>2</xdr:col>
      <xdr:colOff>2265787</xdr:colOff>
      <xdr:row>116</xdr:row>
      <xdr:rowOff>110850</xdr:rowOff>
    </xdr:to>
    <xdr:graphicFrame macro="">
      <xdr:nvGraphicFramePr>
        <xdr:cNvPr id="18" name="Chart 17">
          <a:extLst>
            <a:ext uri="{FF2B5EF4-FFF2-40B4-BE49-F238E27FC236}">
              <a16:creationId xmlns:a16="http://schemas.microsoft.com/office/drawing/2014/main" id="{FA862DE4-5040-CD2E-10A5-EBC2FB7827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2</xdr:col>
      <xdr:colOff>2347912</xdr:colOff>
      <xdr:row>106</xdr:row>
      <xdr:rowOff>19050</xdr:rowOff>
    </xdr:from>
    <xdr:to>
      <xdr:col>4</xdr:col>
      <xdr:colOff>932287</xdr:colOff>
      <xdr:row>116</xdr:row>
      <xdr:rowOff>91800</xdr:rowOff>
    </xdr:to>
    <xdr:graphicFrame macro="">
      <xdr:nvGraphicFramePr>
        <xdr:cNvPr id="19" name="Chart 18">
          <a:extLst>
            <a:ext uri="{FF2B5EF4-FFF2-40B4-BE49-F238E27FC236}">
              <a16:creationId xmlns:a16="http://schemas.microsoft.com/office/drawing/2014/main" id="{E59B1A45-1368-DD41-7A1F-65B4B1B877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4</xdr:col>
      <xdr:colOff>966787</xdr:colOff>
      <xdr:row>106</xdr:row>
      <xdr:rowOff>47625</xdr:rowOff>
    </xdr:from>
    <xdr:to>
      <xdr:col>5</xdr:col>
      <xdr:colOff>1694287</xdr:colOff>
      <xdr:row>116</xdr:row>
      <xdr:rowOff>120375</xdr:rowOff>
    </xdr:to>
    <xdr:graphicFrame macro="">
      <xdr:nvGraphicFramePr>
        <xdr:cNvPr id="20" name="Chart 19">
          <a:extLst>
            <a:ext uri="{FF2B5EF4-FFF2-40B4-BE49-F238E27FC236}">
              <a16:creationId xmlns:a16="http://schemas.microsoft.com/office/drawing/2014/main" id="{6462439A-16F1-E3FB-9631-838CC230453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0</xdr:col>
      <xdr:colOff>176212</xdr:colOff>
      <xdr:row>117</xdr:row>
      <xdr:rowOff>47625</xdr:rowOff>
    </xdr:from>
    <xdr:to>
      <xdr:col>1</xdr:col>
      <xdr:colOff>436987</xdr:colOff>
      <xdr:row>127</xdr:row>
      <xdr:rowOff>120375</xdr:rowOff>
    </xdr:to>
    <xdr:graphicFrame macro="">
      <xdr:nvGraphicFramePr>
        <xdr:cNvPr id="21" name="Chart 20">
          <a:extLst>
            <a:ext uri="{FF2B5EF4-FFF2-40B4-BE49-F238E27FC236}">
              <a16:creationId xmlns:a16="http://schemas.microsoft.com/office/drawing/2014/main" id="{C1245C7E-5837-4F12-3B12-43ED62F40C5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xdr:col>
      <xdr:colOff>538162</xdr:colOff>
      <xdr:row>117</xdr:row>
      <xdr:rowOff>47625</xdr:rowOff>
    </xdr:from>
    <xdr:to>
      <xdr:col>2</xdr:col>
      <xdr:colOff>2246737</xdr:colOff>
      <xdr:row>127</xdr:row>
      <xdr:rowOff>120375</xdr:rowOff>
    </xdr:to>
    <xdr:graphicFrame macro="">
      <xdr:nvGraphicFramePr>
        <xdr:cNvPr id="22" name="Chart 21">
          <a:extLst>
            <a:ext uri="{FF2B5EF4-FFF2-40B4-BE49-F238E27FC236}">
              <a16:creationId xmlns:a16="http://schemas.microsoft.com/office/drawing/2014/main" id="{E841FAC6-289E-C3C4-CA42-FDC6CC8292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2</xdr:col>
      <xdr:colOff>2338387</xdr:colOff>
      <xdr:row>117</xdr:row>
      <xdr:rowOff>47625</xdr:rowOff>
    </xdr:from>
    <xdr:to>
      <xdr:col>4</xdr:col>
      <xdr:colOff>922762</xdr:colOff>
      <xdr:row>127</xdr:row>
      <xdr:rowOff>120375</xdr:rowOff>
    </xdr:to>
    <xdr:graphicFrame macro="">
      <xdr:nvGraphicFramePr>
        <xdr:cNvPr id="23" name="Chart 22">
          <a:extLst>
            <a:ext uri="{FF2B5EF4-FFF2-40B4-BE49-F238E27FC236}">
              <a16:creationId xmlns:a16="http://schemas.microsoft.com/office/drawing/2014/main" id="{5E551A7F-0552-86C6-AC4B-A9EF55B770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4</xdr:col>
      <xdr:colOff>1014412</xdr:colOff>
      <xdr:row>117</xdr:row>
      <xdr:rowOff>19050</xdr:rowOff>
    </xdr:from>
    <xdr:to>
      <xdr:col>5</xdr:col>
      <xdr:colOff>1741912</xdr:colOff>
      <xdr:row>127</xdr:row>
      <xdr:rowOff>91800</xdr:rowOff>
    </xdr:to>
    <xdr:graphicFrame macro="">
      <xdr:nvGraphicFramePr>
        <xdr:cNvPr id="24" name="Chart 23">
          <a:extLst>
            <a:ext uri="{FF2B5EF4-FFF2-40B4-BE49-F238E27FC236}">
              <a16:creationId xmlns:a16="http://schemas.microsoft.com/office/drawing/2014/main" id="{3C2AA443-138B-24C2-816A-79014BE7E8E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0</xdr:col>
      <xdr:colOff>157162</xdr:colOff>
      <xdr:row>128</xdr:row>
      <xdr:rowOff>28575</xdr:rowOff>
    </xdr:from>
    <xdr:to>
      <xdr:col>1</xdr:col>
      <xdr:colOff>417937</xdr:colOff>
      <xdr:row>138</xdr:row>
      <xdr:rowOff>101325</xdr:rowOff>
    </xdr:to>
    <xdr:graphicFrame macro="">
      <xdr:nvGraphicFramePr>
        <xdr:cNvPr id="25" name="Chart 24">
          <a:extLst>
            <a:ext uri="{FF2B5EF4-FFF2-40B4-BE49-F238E27FC236}">
              <a16:creationId xmlns:a16="http://schemas.microsoft.com/office/drawing/2014/main" id="{620D1177-CD2F-D7CB-8CEA-0C48F33965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xdr:col>
      <xdr:colOff>528637</xdr:colOff>
      <xdr:row>128</xdr:row>
      <xdr:rowOff>38100</xdr:rowOff>
    </xdr:from>
    <xdr:to>
      <xdr:col>2</xdr:col>
      <xdr:colOff>2237212</xdr:colOff>
      <xdr:row>138</xdr:row>
      <xdr:rowOff>110850</xdr:rowOff>
    </xdr:to>
    <xdr:graphicFrame macro="">
      <xdr:nvGraphicFramePr>
        <xdr:cNvPr id="26" name="Chart 25">
          <a:extLst>
            <a:ext uri="{FF2B5EF4-FFF2-40B4-BE49-F238E27FC236}">
              <a16:creationId xmlns:a16="http://schemas.microsoft.com/office/drawing/2014/main" id="{49A618D6-F32E-89BB-7BCB-1C7800E6DAE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2</xdr:col>
      <xdr:colOff>2338387</xdr:colOff>
      <xdr:row>128</xdr:row>
      <xdr:rowOff>28575</xdr:rowOff>
    </xdr:from>
    <xdr:to>
      <xdr:col>4</xdr:col>
      <xdr:colOff>922762</xdr:colOff>
      <xdr:row>138</xdr:row>
      <xdr:rowOff>101325</xdr:rowOff>
    </xdr:to>
    <xdr:graphicFrame macro="">
      <xdr:nvGraphicFramePr>
        <xdr:cNvPr id="27" name="Chart 26">
          <a:extLst>
            <a:ext uri="{FF2B5EF4-FFF2-40B4-BE49-F238E27FC236}">
              <a16:creationId xmlns:a16="http://schemas.microsoft.com/office/drawing/2014/main" id="{2094E7F6-842C-66F6-1394-860856F78B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4</xdr:col>
      <xdr:colOff>1052512</xdr:colOff>
      <xdr:row>128</xdr:row>
      <xdr:rowOff>28575</xdr:rowOff>
    </xdr:from>
    <xdr:to>
      <xdr:col>5</xdr:col>
      <xdr:colOff>1780012</xdr:colOff>
      <xdr:row>138</xdr:row>
      <xdr:rowOff>101325</xdr:rowOff>
    </xdr:to>
    <xdr:graphicFrame macro="">
      <xdr:nvGraphicFramePr>
        <xdr:cNvPr id="28" name="Chart 27">
          <a:extLst>
            <a:ext uri="{FF2B5EF4-FFF2-40B4-BE49-F238E27FC236}">
              <a16:creationId xmlns:a16="http://schemas.microsoft.com/office/drawing/2014/main" id="{2A462CD9-2047-6F17-9F23-E2CF6EDB22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7</xdr:col>
      <xdr:colOff>304800</xdr:colOff>
      <xdr:row>57</xdr:row>
      <xdr:rowOff>171450</xdr:rowOff>
    </xdr:from>
    <xdr:to>
      <xdr:col>8</xdr:col>
      <xdr:colOff>565575</xdr:colOff>
      <xdr:row>67</xdr:row>
      <xdr:rowOff>82275</xdr:rowOff>
    </xdr:to>
    <xdr:graphicFrame macro="">
      <xdr:nvGraphicFramePr>
        <xdr:cNvPr id="30" name="Chart 29">
          <a:extLst>
            <a:ext uri="{FF2B5EF4-FFF2-40B4-BE49-F238E27FC236}">
              <a16:creationId xmlns:a16="http://schemas.microsoft.com/office/drawing/2014/main" id="{C509E217-FEDA-F26B-0535-792AD09446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8</xdr:col>
      <xdr:colOff>609600</xdr:colOff>
      <xdr:row>57</xdr:row>
      <xdr:rowOff>142875</xdr:rowOff>
    </xdr:from>
    <xdr:to>
      <xdr:col>9</xdr:col>
      <xdr:colOff>2261025</xdr:colOff>
      <xdr:row>67</xdr:row>
      <xdr:rowOff>53700</xdr:rowOff>
    </xdr:to>
    <xdr:graphicFrame macro="">
      <xdr:nvGraphicFramePr>
        <xdr:cNvPr id="31" name="Chart 30">
          <a:extLst>
            <a:ext uri="{FF2B5EF4-FFF2-40B4-BE49-F238E27FC236}">
              <a16:creationId xmlns:a16="http://schemas.microsoft.com/office/drawing/2014/main" id="{3BFC77BA-C19A-F2C3-A108-7A6F4CA95B6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7</xdr:col>
      <xdr:colOff>285750</xdr:colOff>
      <xdr:row>67</xdr:row>
      <xdr:rowOff>133350</xdr:rowOff>
    </xdr:from>
    <xdr:to>
      <xdr:col>8</xdr:col>
      <xdr:colOff>546525</xdr:colOff>
      <xdr:row>78</xdr:row>
      <xdr:rowOff>44175</xdr:rowOff>
    </xdr:to>
    <xdr:graphicFrame macro="">
      <xdr:nvGraphicFramePr>
        <xdr:cNvPr id="32" name="Chart 31">
          <a:extLst>
            <a:ext uri="{FF2B5EF4-FFF2-40B4-BE49-F238E27FC236}">
              <a16:creationId xmlns:a16="http://schemas.microsoft.com/office/drawing/2014/main" id="{99CFD77D-3BC1-52FB-4828-64328EFC7BB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8</xdr:col>
      <xdr:colOff>619125</xdr:colOff>
      <xdr:row>67</xdr:row>
      <xdr:rowOff>133350</xdr:rowOff>
    </xdr:from>
    <xdr:to>
      <xdr:col>9</xdr:col>
      <xdr:colOff>2270550</xdr:colOff>
      <xdr:row>78</xdr:row>
      <xdr:rowOff>44175</xdr:rowOff>
    </xdr:to>
    <xdr:graphicFrame macro="">
      <xdr:nvGraphicFramePr>
        <xdr:cNvPr id="33" name="Chart 32">
          <a:extLst>
            <a:ext uri="{FF2B5EF4-FFF2-40B4-BE49-F238E27FC236}">
              <a16:creationId xmlns:a16="http://schemas.microsoft.com/office/drawing/2014/main" id="{DCF27099-60FC-4077-07F7-EA09433C53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7</xdr:col>
      <xdr:colOff>276225</xdr:colOff>
      <xdr:row>78</xdr:row>
      <xdr:rowOff>123825</xdr:rowOff>
    </xdr:from>
    <xdr:to>
      <xdr:col>8</xdr:col>
      <xdr:colOff>537000</xdr:colOff>
      <xdr:row>89</xdr:row>
      <xdr:rowOff>34650</xdr:rowOff>
    </xdr:to>
    <xdr:graphicFrame macro="">
      <xdr:nvGraphicFramePr>
        <xdr:cNvPr id="34" name="Chart 33">
          <a:extLst>
            <a:ext uri="{FF2B5EF4-FFF2-40B4-BE49-F238E27FC236}">
              <a16:creationId xmlns:a16="http://schemas.microsoft.com/office/drawing/2014/main" id="{2EE888A2-4E01-6803-F24B-ED5A2B6395F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8</xdr:col>
      <xdr:colOff>209549</xdr:colOff>
      <xdr:row>0</xdr:row>
      <xdr:rowOff>38100</xdr:rowOff>
    </xdr:from>
    <xdr:to>
      <xdr:col>8</xdr:col>
      <xdr:colOff>1838325</xdr:colOff>
      <xdr:row>1</xdr:row>
      <xdr:rowOff>76200</xdr:rowOff>
    </xdr:to>
    <xdr:sp macro="" textlink="">
      <xdr:nvSpPr>
        <xdr:cNvPr id="2" name="Rectangle 1">
          <a:extLst>
            <a:ext uri="{FF2B5EF4-FFF2-40B4-BE49-F238E27FC236}">
              <a16:creationId xmlns:a16="http://schemas.microsoft.com/office/drawing/2014/main" id="{00000000-0008-0000-0C00-000002000000}"/>
            </a:ext>
          </a:extLst>
        </xdr:cNvPr>
        <xdr:cNvSpPr/>
      </xdr:nvSpPr>
      <xdr:spPr>
        <a:xfrm>
          <a:off x="11925299" y="38100"/>
          <a:ext cx="1628776" cy="200025"/>
        </a:xfrm>
        <a:prstGeom prst="rect">
          <a:avLst/>
        </a:prstGeom>
        <a:solidFill>
          <a:srgbClr val="B5E3E8"/>
        </a:solidFill>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lang="en-GB" sz="700">
              <a:solidFill>
                <a:sysClr val="windowText" lastClr="000000"/>
              </a:solidFill>
            </a:rPr>
            <a:t>Selected in the </a:t>
          </a:r>
          <a:r>
            <a:rPr lang="en-GB" sz="700" b="1">
              <a:solidFill>
                <a:sysClr val="windowText" lastClr="000000"/>
              </a:solidFill>
            </a:rPr>
            <a:t>Second</a:t>
          </a:r>
          <a:r>
            <a:rPr lang="en-GB" sz="700" baseline="0">
              <a:solidFill>
                <a:sysClr val="windowText" lastClr="000000"/>
              </a:solidFill>
            </a:rPr>
            <a:t> evaluation</a:t>
          </a:r>
          <a:endParaRPr lang="en-GB" sz="700">
            <a:solidFill>
              <a:sysClr val="windowText" lastClr="000000"/>
            </a:solidFill>
          </a:endParaRPr>
        </a:p>
      </xdr:txBody>
    </xdr:sp>
    <xdr:clientData/>
  </xdr:twoCellAnchor>
  <xdr:twoCellAnchor>
    <xdr:from>
      <xdr:col>8</xdr:col>
      <xdr:colOff>2009774</xdr:colOff>
      <xdr:row>0</xdr:row>
      <xdr:rowOff>28576</xdr:rowOff>
    </xdr:from>
    <xdr:to>
      <xdr:col>8</xdr:col>
      <xdr:colOff>3876675</xdr:colOff>
      <xdr:row>1</xdr:row>
      <xdr:rowOff>57151</xdr:rowOff>
    </xdr:to>
    <xdr:sp macro="" textlink="">
      <xdr:nvSpPr>
        <xdr:cNvPr id="3" name="Rectangle 2">
          <a:extLst>
            <a:ext uri="{FF2B5EF4-FFF2-40B4-BE49-F238E27FC236}">
              <a16:creationId xmlns:a16="http://schemas.microsoft.com/office/drawing/2014/main" id="{00000000-0008-0000-0C00-000003000000}"/>
            </a:ext>
          </a:extLst>
        </xdr:cNvPr>
        <xdr:cNvSpPr/>
      </xdr:nvSpPr>
      <xdr:spPr>
        <a:xfrm>
          <a:off x="13725524" y="28576"/>
          <a:ext cx="1866901" cy="190500"/>
        </a:xfrm>
        <a:prstGeom prst="rect">
          <a:avLst/>
        </a:prstGeom>
        <a:solidFill>
          <a:srgbClr val="D1F1DA"/>
        </a:solidFill>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lang="en-GB" sz="700">
              <a:solidFill>
                <a:sysClr val="windowText" lastClr="000000"/>
              </a:solidFill>
            </a:rPr>
            <a:t>Selected in the </a:t>
          </a:r>
          <a:r>
            <a:rPr lang="en-GB" sz="700" b="1">
              <a:solidFill>
                <a:sysClr val="windowText" lastClr="000000"/>
              </a:solidFill>
            </a:rPr>
            <a:t>First</a:t>
          </a:r>
          <a:r>
            <a:rPr lang="en-GB" sz="700">
              <a:solidFill>
                <a:sysClr val="windowText" lastClr="000000"/>
              </a:solidFill>
            </a:rPr>
            <a:t> expert</a:t>
          </a:r>
          <a:r>
            <a:rPr lang="en-GB" sz="700" baseline="0">
              <a:solidFill>
                <a:sysClr val="windowText" lastClr="000000"/>
              </a:solidFill>
            </a:rPr>
            <a:t> evaluation</a:t>
          </a:r>
          <a:endParaRPr lang="en-GB" sz="700">
            <a:solidFill>
              <a:sysClr val="windowText" lastClr="000000"/>
            </a:solidFill>
          </a:endParaRPr>
        </a:p>
      </xdr:txBody>
    </xdr:sp>
    <xdr:clientData/>
  </xdr:twoCellAnchor>
  <xdr:twoCellAnchor>
    <xdr:from>
      <xdr:col>8</xdr:col>
      <xdr:colOff>3971925</xdr:colOff>
      <xdr:row>0</xdr:row>
      <xdr:rowOff>28576</xdr:rowOff>
    </xdr:from>
    <xdr:to>
      <xdr:col>9</xdr:col>
      <xdr:colOff>180976</xdr:colOff>
      <xdr:row>1</xdr:row>
      <xdr:rowOff>57150</xdr:rowOff>
    </xdr:to>
    <xdr:sp macro="" textlink="">
      <xdr:nvSpPr>
        <xdr:cNvPr id="4" name="Rectangle 3">
          <a:extLst>
            <a:ext uri="{FF2B5EF4-FFF2-40B4-BE49-F238E27FC236}">
              <a16:creationId xmlns:a16="http://schemas.microsoft.com/office/drawing/2014/main" id="{00000000-0008-0000-0C00-000004000000}"/>
            </a:ext>
          </a:extLst>
        </xdr:cNvPr>
        <xdr:cNvSpPr/>
      </xdr:nvSpPr>
      <xdr:spPr>
        <a:xfrm>
          <a:off x="15687675" y="28576"/>
          <a:ext cx="1400176" cy="190499"/>
        </a:xfrm>
        <a:prstGeom prst="rect">
          <a:avLst/>
        </a:prstGeom>
        <a:solidFill>
          <a:srgbClr val="FFFF00"/>
        </a:solidFill>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lang="en-GB" sz="700">
              <a:solidFill>
                <a:sysClr val="windowText" lastClr="000000"/>
              </a:solidFill>
            </a:rPr>
            <a:t>Not selected in</a:t>
          </a:r>
          <a:r>
            <a:rPr lang="en-GB" sz="700" baseline="0">
              <a:solidFill>
                <a:sysClr val="windowText" lastClr="000000"/>
              </a:solidFill>
            </a:rPr>
            <a:t> any evaluation</a:t>
          </a:r>
          <a:endParaRPr lang="en-GB" sz="700">
            <a:solidFill>
              <a:sysClr val="windowText" lastClr="000000"/>
            </a:solidFill>
          </a:endParaRPr>
        </a:p>
      </xdr:txBody>
    </xdr:sp>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s://healthnarratives-respiratoryillness.on.drv.tw/Health%20Narratives-May2023/SuperOrdinateNarrativeWebPage-Trail-2.html" TargetMode="External"/><Relationship Id="rId21" Type="http://schemas.openxmlformats.org/officeDocument/2006/relationships/hyperlink" Target="https://healthnarratives-respiratoryillness.on.drv.tw/Health%20Narratives-May2023/SuperOrdinateNarrativeWebPage-Trail-3.html" TargetMode="External"/><Relationship Id="rId42" Type="http://schemas.openxmlformats.org/officeDocument/2006/relationships/hyperlink" Target="https://healthnarratives-respiratoryillness.on.drv.tw/Health%20Narratives-May2023/CombinationalNarrativeWebPage-Trial-May10.html" TargetMode="External"/><Relationship Id="rId47" Type="http://schemas.openxmlformats.org/officeDocument/2006/relationships/hyperlink" Target="https://healthnarratives-respiratoryillness.on.drv.tw/Health%20Narratives-May2023/CombinationalNarrativeWebPage-Trial-May5.html" TargetMode="External"/><Relationship Id="rId63" Type="http://schemas.openxmlformats.org/officeDocument/2006/relationships/hyperlink" Target="https://healthnarratives-respiratoryillness.on.drv.tw/Health%20Narratives-May2023/CorrelativeNarrativeWebPage10.html" TargetMode="External"/><Relationship Id="rId68" Type="http://schemas.openxmlformats.org/officeDocument/2006/relationships/hyperlink" Target="https://healthnarratives-respiratoryillness.on.drv.tw/Health%20Narratives-May2023/CorrelativeNarrativeWebPage16.html" TargetMode="External"/><Relationship Id="rId84" Type="http://schemas.openxmlformats.org/officeDocument/2006/relationships/hyperlink" Target="https://healthnarratives-respiratoryillness.on.drv.tw/Health%20Narratives-May2023/CorrelativeNarrativeWebPage19.html" TargetMode="External"/><Relationship Id="rId89" Type="http://schemas.openxmlformats.org/officeDocument/2006/relationships/hyperlink" Target="https://healthnarratives-respiratoryillness.on.drv.tw/Health%20Narratives-May2023/CorrelativeNarrativeWebPage24.html" TargetMode="External"/><Relationship Id="rId16" Type="http://schemas.openxmlformats.org/officeDocument/2006/relationships/hyperlink" Target="https://healthnarratives-respiratoryillness.on.drv.tw/Health%20Narratives-May2023/DerivativeNarrativeWebPage-Trial2_1.html" TargetMode="External"/><Relationship Id="rId11" Type="http://schemas.openxmlformats.org/officeDocument/2006/relationships/hyperlink" Target="https://healthnarratives-respiratoryillness.on.drv.tw/Health%20Narratives-May2023/DerivativeNarrativeWebPage-Trial2_2.html" TargetMode="External"/><Relationship Id="rId32" Type="http://schemas.openxmlformats.org/officeDocument/2006/relationships/hyperlink" Target="https://healthnarratives-respiratoryillness.on.drv.tw/Health%20Narratives-May2023/SuperOrdinateNarrativeWebPage-Trail-1.html" TargetMode="External"/><Relationship Id="rId37" Type="http://schemas.openxmlformats.org/officeDocument/2006/relationships/hyperlink" Target="https://healthnarratives-respiratoryillness.on.drv.tw/Health%20Narratives-May2023/CombinationalNarrativeWebPage-Trial-May10.html" TargetMode="External"/><Relationship Id="rId53" Type="http://schemas.openxmlformats.org/officeDocument/2006/relationships/hyperlink" Target="https://healthnarratives-respiratoryillness.on.drv.tw/Health%20Narratives-May2023/CombinationalNarrativeWebPage-Trial-May9.html" TargetMode="External"/><Relationship Id="rId58" Type="http://schemas.openxmlformats.org/officeDocument/2006/relationships/hyperlink" Target="https://healthnarratives-respiratoryillness.on.drv.tw/Health%20Narratives-May2023/CombinationalNarrativeWebPage-Trial-May8.html" TargetMode="External"/><Relationship Id="rId74" Type="http://schemas.openxmlformats.org/officeDocument/2006/relationships/hyperlink" Target="https://healthnarratives-respiratoryillness.on.drv.tw/Health%20Narratives-May2023/CorrelativeNarrativeWebPage17.html" TargetMode="External"/><Relationship Id="rId79" Type="http://schemas.openxmlformats.org/officeDocument/2006/relationships/hyperlink" Target="https://healthnarratives-respiratoryillness.on.drv.tw/Health%20Narratives-May2023/CorrelativeNarrativeWebPage19.html" TargetMode="External"/><Relationship Id="rId5" Type="http://schemas.openxmlformats.org/officeDocument/2006/relationships/hyperlink" Target="https://healthnarratives-respiratoryillness.on.drv.tw/Health%20Narratives-May2023/DerivativeNarrativeWebPage-Trial2_3.html" TargetMode="External"/><Relationship Id="rId90" Type="http://schemas.openxmlformats.org/officeDocument/2006/relationships/hyperlink" Target="https://healthnarratives-respiratoryillness.on.drv.tw/Health%20Narratives-May2023/CorrelativeNarrativeWebPage24.html" TargetMode="External"/><Relationship Id="rId95" Type="http://schemas.openxmlformats.org/officeDocument/2006/relationships/hyperlink" Target="https://healthnarratives-respiratoryillness.on.drv.tw/Health%20Narratives-May2023/CorrelativeNarrativeWebPage29.html" TargetMode="External"/><Relationship Id="rId22" Type="http://schemas.openxmlformats.org/officeDocument/2006/relationships/hyperlink" Target="https://healthnarratives-respiratoryillness.on.drv.tw/Health%20Narratives-May2023/SuperOrdinateNarrativeWebPage-Trail-3.html" TargetMode="External"/><Relationship Id="rId27" Type="http://schemas.openxmlformats.org/officeDocument/2006/relationships/hyperlink" Target="https://healthnarratives-respiratoryillness.on.drv.tw/Health%20Narratives-May2023/SuperOrdinateNarrativeWebPage-Trail-2.html" TargetMode="External"/><Relationship Id="rId43" Type="http://schemas.openxmlformats.org/officeDocument/2006/relationships/hyperlink" Target="https://healthnarratives-respiratoryillness.on.drv.tw/Health%20Narratives-May2023/CombinationalNarrativeWebPage-Trial-May5.html" TargetMode="External"/><Relationship Id="rId48" Type="http://schemas.openxmlformats.org/officeDocument/2006/relationships/hyperlink" Target="https://healthnarratives-respiratoryillness.on.drv.tw/Health%20Narratives-May2023/CombinationalNarrativeWebPage-Trial-May5.html" TargetMode="External"/><Relationship Id="rId64" Type="http://schemas.openxmlformats.org/officeDocument/2006/relationships/hyperlink" Target="https://healthnarratives-respiratoryillness.on.drv.tw/Health%20Narratives-May2023/CorrelativeNarrativeWebPage10.html" TargetMode="External"/><Relationship Id="rId69" Type="http://schemas.openxmlformats.org/officeDocument/2006/relationships/hyperlink" Target="https://healthnarratives-respiratoryillness.on.drv.tw/Health%20Narratives-May2023/CorrelativeNarrativeWebPage16.html" TargetMode="External"/><Relationship Id="rId8" Type="http://schemas.openxmlformats.org/officeDocument/2006/relationships/hyperlink" Target="https://healthnarratives-respiratoryillness.on.drv.tw/Health%20Narratives-May2023/DerivativeNarrativeWebPage-Trial2_2.html" TargetMode="External"/><Relationship Id="rId51" Type="http://schemas.openxmlformats.org/officeDocument/2006/relationships/hyperlink" Target="https://healthnarratives-respiratoryillness.on.drv.tw/Health%20Narratives-May2023/CombinationalNarrativeWebPage-Trial-May9.html" TargetMode="External"/><Relationship Id="rId72" Type="http://schemas.openxmlformats.org/officeDocument/2006/relationships/hyperlink" Target="https://healthnarratives-respiratoryillness.on.drv.tw/Health%20Narratives-May2023/CorrelativeNarrativeWebPage16.html" TargetMode="External"/><Relationship Id="rId80" Type="http://schemas.openxmlformats.org/officeDocument/2006/relationships/hyperlink" Target="https://healthnarratives-respiratoryillness.on.drv.tw/Health%20Narratives-May2023/CorrelativeNarrativeWebPage19.html" TargetMode="External"/><Relationship Id="rId85" Type="http://schemas.openxmlformats.org/officeDocument/2006/relationships/hyperlink" Target="https://healthnarratives-respiratoryillness.on.drv.tw/Health%20Narratives-May2023/CorrelativeNarrativeWebPage24.html" TargetMode="External"/><Relationship Id="rId93" Type="http://schemas.openxmlformats.org/officeDocument/2006/relationships/hyperlink" Target="https://healthnarratives-respiratoryillness.on.drv.tw/Health%20Narratives-May2023/CorrelativeNarrativeWebPage29.html" TargetMode="External"/><Relationship Id="rId3" Type="http://schemas.openxmlformats.org/officeDocument/2006/relationships/hyperlink" Target="https://healthnarratives-respiratoryillness.on.drv.tw/Health%20Narratives-May2023/DerivativeNarrativeWebPage-Trial2_3.html" TargetMode="External"/><Relationship Id="rId12" Type="http://schemas.openxmlformats.org/officeDocument/2006/relationships/hyperlink" Target="https://healthnarratives-respiratoryillness.on.drv.tw/Health%20Narratives-May2023/DerivativeNarrativeWebPage-Trial2_2.html" TargetMode="External"/><Relationship Id="rId17" Type="http://schemas.openxmlformats.org/officeDocument/2006/relationships/hyperlink" Target="https://healthnarratives-respiratoryillness.on.drv.tw/Health%20Narratives-May2023/DerivativeNarrativeWebPage-Trial2_1.html" TargetMode="External"/><Relationship Id="rId25" Type="http://schemas.openxmlformats.org/officeDocument/2006/relationships/hyperlink" Target="https://healthnarratives-respiratoryillness.on.drv.tw/Health%20Narratives-May2023/SuperOrdinateNarrativeWebPage-Trail-2.html" TargetMode="External"/><Relationship Id="rId33" Type="http://schemas.openxmlformats.org/officeDocument/2006/relationships/hyperlink" Target="https://healthnarratives-respiratoryillness.on.drv.tw/Health%20Narratives-May2023/SuperOrdinateNarrativeWebPage-Trail-1.html" TargetMode="External"/><Relationship Id="rId38" Type="http://schemas.openxmlformats.org/officeDocument/2006/relationships/hyperlink" Target="https://healthnarratives-respiratoryillness.on.drv.tw/Health%20Narratives-May2023/CombinationalNarrativeWebPage-Trial-May10.html" TargetMode="External"/><Relationship Id="rId46" Type="http://schemas.openxmlformats.org/officeDocument/2006/relationships/hyperlink" Target="https://healthnarratives-respiratoryillness.on.drv.tw/Health%20Narratives-May2023/CombinationalNarrativeWebPage-Trial-May5.html" TargetMode="External"/><Relationship Id="rId59" Type="http://schemas.openxmlformats.org/officeDocument/2006/relationships/hyperlink" Target="https://healthnarratives-respiratoryillness.on.drv.tw/Health%20Narratives-May2023/CombinationalNarrativeWebPage-Trial-May8.html" TargetMode="External"/><Relationship Id="rId67" Type="http://schemas.openxmlformats.org/officeDocument/2006/relationships/hyperlink" Target="https://healthnarratives-respiratoryillness.on.drv.tw/Health%20Narratives-May2023/CorrelativeNarrativeWebPage16.html" TargetMode="External"/><Relationship Id="rId20" Type="http://schemas.openxmlformats.org/officeDocument/2006/relationships/hyperlink" Target="https://healthnarratives-respiratoryillness.on.drv.tw/Health%20Narratives-May2023/SuperOrdinateNarrativeWebPage-Trail-3.html" TargetMode="External"/><Relationship Id="rId41" Type="http://schemas.openxmlformats.org/officeDocument/2006/relationships/hyperlink" Target="https://healthnarratives-respiratoryillness.on.drv.tw/Health%20Narratives-May2023/CombinationalNarrativeWebPage-Trial-May10.html" TargetMode="External"/><Relationship Id="rId54" Type="http://schemas.openxmlformats.org/officeDocument/2006/relationships/hyperlink" Target="https://healthnarratives-respiratoryillness.on.drv.tw/Health%20Narratives-May2023/CombinationalNarrativeWebPage-Trial-May9.html" TargetMode="External"/><Relationship Id="rId62" Type="http://schemas.openxmlformats.org/officeDocument/2006/relationships/hyperlink" Target="https://healthnarratives-respiratoryillness.on.drv.tw/Health%20Narratives-May2023/CorrelativeNarrativeWebPage10.html" TargetMode="External"/><Relationship Id="rId70" Type="http://schemas.openxmlformats.org/officeDocument/2006/relationships/hyperlink" Target="https://healthnarratives-respiratoryillness.on.drv.tw/Health%20Narratives-May2023/CorrelativeNarrativeWebPage16.html" TargetMode="External"/><Relationship Id="rId75" Type="http://schemas.openxmlformats.org/officeDocument/2006/relationships/hyperlink" Target="https://healthnarratives-respiratoryillness.on.drv.tw/Health%20Narratives-May2023/CorrelativeNarrativeWebPage17.html" TargetMode="External"/><Relationship Id="rId83" Type="http://schemas.openxmlformats.org/officeDocument/2006/relationships/hyperlink" Target="https://healthnarratives-respiratoryillness.on.drv.tw/Health%20Narratives-May2023/CorrelativeNarrativeWebPage19.html" TargetMode="External"/><Relationship Id="rId88" Type="http://schemas.openxmlformats.org/officeDocument/2006/relationships/hyperlink" Target="https://healthnarratives-respiratoryillness.on.drv.tw/Health%20Narratives-May2023/CorrelativeNarrativeWebPage24.html" TargetMode="External"/><Relationship Id="rId91" Type="http://schemas.openxmlformats.org/officeDocument/2006/relationships/hyperlink" Target="https://healthnarratives-respiratoryillness.on.drv.tw/Health%20Narratives-May2023/CorrelativeNarrativeWebPage29.html" TargetMode="External"/><Relationship Id="rId96" Type="http://schemas.openxmlformats.org/officeDocument/2006/relationships/hyperlink" Target="https://healthnarratives-respiratoryillness.on.drv.tw/Health%20Narratives-May2023/CorrelativeNarrativeWebPage29.html" TargetMode="External"/><Relationship Id="rId1" Type="http://schemas.openxmlformats.org/officeDocument/2006/relationships/hyperlink" Target="https://healthnarratives-respiratoryillness.on.drv.tw/Health%20Narratives-May2023/DerivativeNarrativeWebPage-Trial2_3.html" TargetMode="External"/><Relationship Id="rId6" Type="http://schemas.openxmlformats.org/officeDocument/2006/relationships/hyperlink" Target="https://healthnarratives-respiratoryillness.on.drv.tw/Health%20Narratives-May2023/DerivativeNarrativeWebPage-Trial2_3.html" TargetMode="External"/><Relationship Id="rId15" Type="http://schemas.openxmlformats.org/officeDocument/2006/relationships/hyperlink" Target="https://healthnarratives-respiratoryillness.on.drv.tw/Health%20Narratives-May2023/DerivativeNarrativeWebPage-Trial2_1.html" TargetMode="External"/><Relationship Id="rId23" Type="http://schemas.openxmlformats.org/officeDocument/2006/relationships/hyperlink" Target="https://healthnarratives-respiratoryillness.on.drv.tw/Health%20Narratives-May2023/SuperOrdinateNarrativeWebPage-Trail-3.html" TargetMode="External"/><Relationship Id="rId28" Type="http://schemas.openxmlformats.org/officeDocument/2006/relationships/hyperlink" Target="https://healthnarratives-respiratoryillness.on.drv.tw/Health%20Narratives-May2023/SuperOrdinateNarrativeWebPage-Trail-2.html" TargetMode="External"/><Relationship Id="rId36" Type="http://schemas.openxmlformats.org/officeDocument/2006/relationships/hyperlink" Target="https://healthnarratives-respiratoryillness.on.drv.tw/Health%20Narratives-May2023/SuperOrdinateNarrativeWebPage-Trail-1.html" TargetMode="External"/><Relationship Id="rId49" Type="http://schemas.openxmlformats.org/officeDocument/2006/relationships/hyperlink" Target="https://healthnarratives-respiratoryillness.on.drv.tw/Health%20Narratives-May2023/CombinationalNarrativeWebPage-Trial-May9.html" TargetMode="External"/><Relationship Id="rId57" Type="http://schemas.openxmlformats.org/officeDocument/2006/relationships/hyperlink" Target="https://healthnarratives-respiratoryillness.on.drv.tw/Health%20Narratives-May2023/CombinationalNarrativeWebPage-Trial-May8.html" TargetMode="External"/><Relationship Id="rId10" Type="http://schemas.openxmlformats.org/officeDocument/2006/relationships/hyperlink" Target="https://healthnarratives-respiratoryillness.on.drv.tw/Health%20Narratives-May2023/DerivativeNarrativeWebPage-Trial2_2.html" TargetMode="External"/><Relationship Id="rId31" Type="http://schemas.openxmlformats.org/officeDocument/2006/relationships/hyperlink" Target="https://healthnarratives-respiratoryillness.on.drv.tw/Health%20Narratives-May2023/SuperOrdinateNarrativeWebPage-Trail-1.html" TargetMode="External"/><Relationship Id="rId44" Type="http://schemas.openxmlformats.org/officeDocument/2006/relationships/hyperlink" Target="https://healthnarratives-respiratoryillness.on.drv.tw/Health%20Narratives-May2023/CombinationalNarrativeWebPage-Trial-May5.html" TargetMode="External"/><Relationship Id="rId52" Type="http://schemas.openxmlformats.org/officeDocument/2006/relationships/hyperlink" Target="https://healthnarratives-respiratoryillness.on.drv.tw/Health%20Narratives-May2023/CombinationalNarrativeWebPage-Trial-May9.html" TargetMode="External"/><Relationship Id="rId60" Type="http://schemas.openxmlformats.org/officeDocument/2006/relationships/hyperlink" Target="https://healthnarratives-respiratoryillness.on.drv.tw/Health%20Narratives-May2023/CombinationalNarrativeWebPage-Trial-May8.html" TargetMode="External"/><Relationship Id="rId65" Type="http://schemas.openxmlformats.org/officeDocument/2006/relationships/hyperlink" Target="https://healthnarratives-respiratoryillness.on.drv.tw/Health%20Narratives-May2023/CorrelativeNarrativeWebPage10.html" TargetMode="External"/><Relationship Id="rId73" Type="http://schemas.openxmlformats.org/officeDocument/2006/relationships/hyperlink" Target="https://healthnarratives-respiratoryillness.on.drv.tw/Health%20Narratives-May2023/CorrelativeNarrativeWebPage17.html" TargetMode="External"/><Relationship Id="rId78" Type="http://schemas.openxmlformats.org/officeDocument/2006/relationships/hyperlink" Target="https://healthnarratives-respiratoryillness.on.drv.tw/Health%20Narratives-May2023/CorrelativeNarrativeWebPage17.html" TargetMode="External"/><Relationship Id="rId81" Type="http://schemas.openxmlformats.org/officeDocument/2006/relationships/hyperlink" Target="https://healthnarratives-respiratoryillness.on.drv.tw/Health%20Narratives-May2023/CorrelativeNarrativeWebPage19.html" TargetMode="External"/><Relationship Id="rId86" Type="http://schemas.openxmlformats.org/officeDocument/2006/relationships/hyperlink" Target="https://healthnarratives-respiratoryillness.on.drv.tw/Health%20Narratives-May2023/CorrelativeNarrativeWebPage24.html" TargetMode="External"/><Relationship Id="rId94" Type="http://schemas.openxmlformats.org/officeDocument/2006/relationships/hyperlink" Target="https://healthnarratives-respiratoryillness.on.drv.tw/Health%20Narratives-May2023/CorrelativeNarrativeWebPage29.html" TargetMode="External"/><Relationship Id="rId4" Type="http://schemas.openxmlformats.org/officeDocument/2006/relationships/hyperlink" Target="https://healthnarratives-respiratoryillness.on.drv.tw/Health%20Narratives-May2023/DerivativeNarrativeWebPage-Trial2_3.html" TargetMode="External"/><Relationship Id="rId9" Type="http://schemas.openxmlformats.org/officeDocument/2006/relationships/hyperlink" Target="https://healthnarratives-respiratoryillness.on.drv.tw/Health%20Narratives-May2023/DerivativeNarrativeWebPage-Trial2_2.html" TargetMode="External"/><Relationship Id="rId13" Type="http://schemas.openxmlformats.org/officeDocument/2006/relationships/hyperlink" Target="https://healthnarratives-respiratoryillness.on.drv.tw/Health%20Narratives-May2023/DerivativeNarrativeWebPage-Trial2_1.html" TargetMode="External"/><Relationship Id="rId18" Type="http://schemas.openxmlformats.org/officeDocument/2006/relationships/hyperlink" Target="https://healthnarratives-respiratoryillness.on.drv.tw/Health%20Narratives-May2023/DerivativeNarrativeWebPage-Trial2_1.html" TargetMode="External"/><Relationship Id="rId39" Type="http://schemas.openxmlformats.org/officeDocument/2006/relationships/hyperlink" Target="https://healthnarratives-respiratoryillness.on.drv.tw/Health%20Narratives-May2023/CombinationalNarrativeWebPage-Trial-May10.html" TargetMode="External"/><Relationship Id="rId34" Type="http://schemas.openxmlformats.org/officeDocument/2006/relationships/hyperlink" Target="https://healthnarratives-respiratoryillness.on.drv.tw/Health%20Narratives-May2023/SuperOrdinateNarrativeWebPage-Trail-1.html" TargetMode="External"/><Relationship Id="rId50" Type="http://schemas.openxmlformats.org/officeDocument/2006/relationships/hyperlink" Target="https://healthnarratives-respiratoryillness.on.drv.tw/Health%20Narratives-May2023/CombinationalNarrativeWebPage-Trial-May9.html" TargetMode="External"/><Relationship Id="rId55" Type="http://schemas.openxmlformats.org/officeDocument/2006/relationships/hyperlink" Target="https://healthnarratives-respiratoryillness.on.drv.tw/Health%20Narratives-May2023/CombinationalNarrativeWebPage-Trial-May8.html" TargetMode="External"/><Relationship Id="rId76" Type="http://schemas.openxmlformats.org/officeDocument/2006/relationships/hyperlink" Target="https://healthnarratives-respiratoryillness.on.drv.tw/Health%20Narratives-May2023/CorrelativeNarrativeWebPage17.html" TargetMode="External"/><Relationship Id="rId7" Type="http://schemas.openxmlformats.org/officeDocument/2006/relationships/hyperlink" Target="https://healthnarratives-respiratoryillness.on.drv.tw/Health%20Narratives-May2023/DerivativeNarrativeWebPage-Trial2_2.html" TargetMode="External"/><Relationship Id="rId71" Type="http://schemas.openxmlformats.org/officeDocument/2006/relationships/hyperlink" Target="https://healthnarratives-respiratoryillness.on.drv.tw/Health%20Narratives-May2023/CorrelativeNarrativeWebPage16.html" TargetMode="External"/><Relationship Id="rId92" Type="http://schemas.openxmlformats.org/officeDocument/2006/relationships/hyperlink" Target="https://healthnarratives-respiratoryillness.on.drv.tw/Health%20Narratives-May2023/CorrelativeNarrativeWebPage29.html" TargetMode="External"/><Relationship Id="rId2" Type="http://schemas.openxmlformats.org/officeDocument/2006/relationships/hyperlink" Target="https://healthnarratives-respiratoryillness.on.drv.tw/Health%20Narratives-May2023/DerivativeNarrativeWebPage-Trial2_3.html" TargetMode="External"/><Relationship Id="rId29" Type="http://schemas.openxmlformats.org/officeDocument/2006/relationships/hyperlink" Target="https://healthnarratives-respiratoryillness.on.drv.tw/Health%20Narratives-May2023/SuperOrdinateNarrativeWebPage-Trail-2.html" TargetMode="External"/><Relationship Id="rId24" Type="http://schemas.openxmlformats.org/officeDocument/2006/relationships/hyperlink" Target="https://healthnarratives-respiratoryillness.on.drv.tw/Health%20Narratives-May2023/SuperOrdinateNarrativeWebPage-Trail-3.html" TargetMode="External"/><Relationship Id="rId40" Type="http://schemas.openxmlformats.org/officeDocument/2006/relationships/hyperlink" Target="https://healthnarratives-respiratoryillness.on.drv.tw/Health%20Narratives-May2023/CombinationalNarrativeWebPage-Trial-May10.html" TargetMode="External"/><Relationship Id="rId45" Type="http://schemas.openxmlformats.org/officeDocument/2006/relationships/hyperlink" Target="https://healthnarratives-respiratoryillness.on.drv.tw/Health%20Narratives-May2023/CombinationalNarrativeWebPage-Trial-May5.html" TargetMode="External"/><Relationship Id="rId66" Type="http://schemas.openxmlformats.org/officeDocument/2006/relationships/hyperlink" Target="https://healthnarratives-respiratoryillness.on.drv.tw/Health%20Narratives-May2023/CorrelativeNarrativeWebPage10.html" TargetMode="External"/><Relationship Id="rId87" Type="http://schemas.openxmlformats.org/officeDocument/2006/relationships/hyperlink" Target="https://healthnarratives-respiratoryillness.on.drv.tw/Health%20Narratives-May2023/CorrelativeNarrativeWebPage24.html" TargetMode="External"/><Relationship Id="rId61" Type="http://schemas.openxmlformats.org/officeDocument/2006/relationships/hyperlink" Target="https://healthnarratives-respiratoryillness.on.drv.tw/Health%20Narratives-May2023/CorrelativeNarrativeWebPage10.html" TargetMode="External"/><Relationship Id="rId82" Type="http://schemas.openxmlformats.org/officeDocument/2006/relationships/hyperlink" Target="https://healthnarratives-respiratoryillness.on.drv.tw/Health%20Narratives-May2023/CorrelativeNarrativeWebPage19.html" TargetMode="External"/><Relationship Id="rId19" Type="http://schemas.openxmlformats.org/officeDocument/2006/relationships/hyperlink" Target="https://healthnarratives-respiratoryillness.on.drv.tw/Health%20Narratives-May2023/SuperOrdinateNarrativeWebPage-Trail-3.html" TargetMode="External"/><Relationship Id="rId14" Type="http://schemas.openxmlformats.org/officeDocument/2006/relationships/hyperlink" Target="https://healthnarratives-respiratoryillness.on.drv.tw/Health%20Narratives-May2023/DerivativeNarrativeWebPage-Trial2_1.html" TargetMode="External"/><Relationship Id="rId30" Type="http://schemas.openxmlformats.org/officeDocument/2006/relationships/hyperlink" Target="https://healthnarratives-respiratoryillness.on.drv.tw/Health%20Narratives-May2023/SuperOrdinateNarrativeWebPage-Trail-2.html" TargetMode="External"/><Relationship Id="rId35" Type="http://schemas.openxmlformats.org/officeDocument/2006/relationships/hyperlink" Target="https://healthnarratives-respiratoryillness.on.drv.tw/Health%20Narratives-May2023/SuperOrdinateNarrativeWebPage-Trail-1.html" TargetMode="External"/><Relationship Id="rId56" Type="http://schemas.openxmlformats.org/officeDocument/2006/relationships/hyperlink" Target="https://healthnarratives-respiratoryillness.on.drv.tw/Health%20Narratives-May2023/CombinationalNarrativeWebPage-Trial-May8.html" TargetMode="External"/><Relationship Id="rId77" Type="http://schemas.openxmlformats.org/officeDocument/2006/relationships/hyperlink" Target="https://healthnarratives-respiratoryillness.on.drv.tw/Health%20Narratives-May2023/CorrelativeNarrativeWebPage17.html" TargetMode="External"/></Relationships>
</file>

<file path=xl/worksheets/_rels/sheet10.xml.rels><?xml version="1.0" encoding="UTF-8" standalone="yes"?>
<Relationships xmlns="http://schemas.openxmlformats.org/package/2006/relationships"><Relationship Id="rId26" Type="http://schemas.openxmlformats.org/officeDocument/2006/relationships/hyperlink" Target="https://healthnarratives-respiratoryillness.on.drv.tw/Health%20Narratives-May2023/SuperOrdinateNarrativeWebPage-Trail-3.html" TargetMode="External"/><Relationship Id="rId21" Type="http://schemas.openxmlformats.org/officeDocument/2006/relationships/hyperlink" Target="https://healthnarratives-respiratoryillness.on.drv.tw/Health%20Narratives-May2023/CorrelativeNarrativeWebPage24.html" TargetMode="External"/><Relationship Id="rId42" Type="http://schemas.openxmlformats.org/officeDocument/2006/relationships/hyperlink" Target="https://healthnarratives-respiratoryillness.on.drv.tw/Health%20Narratives-May2023/SuperOrdinateNarrativeWebPage-Trail-3.html" TargetMode="External"/><Relationship Id="rId47" Type="http://schemas.openxmlformats.org/officeDocument/2006/relationships/hyperlink" Target="https://healthnarratives-respiratoryillness.on.drv.tw/Health%20Narratives-May2023/CombinationalNarrativeWebPage-Trial-May9.html" TargetMode="External"/><Relationship Id="rId63" Type="http://schemas.openxmlformats.org/officeDocument/2006/relationships/hyperlink" Target="https://healthnarratives-respiratoryillness.on.drv.tw/Health%20Narratives-May2023/CombinationalNarrativeWebPage-Trial-May6.html" TargetMode="External"/><Relationship Id="rId68" Type="http://schemas.openxmlformats.org/officeDocument/2006/relationships/hyperlink" Target="https://healthnarratives-respiratoryillness.on.drv.tw/Health%20Narratives-May2023/CombinationalNarrativeWebPage-Trial-May6.html" TargetMode="External"/><Relationship Id="rId84" Type="http://schemas.openxmlformats.org/officeDocument/2006/relationships/hyperlink" Target="https://healthnarratives-respiratoryillness.on.drv.tw/Health%20Narratives-May2023/CorrelativeNarrativeWebPage1.html" TargetMode="External"/><Relationship Id="rId89" Type="http://schemas.openxmlformats.org/officeDocument/2006/relationships/hyperlink" Target="https://healthnarratives-respiratoryillness.on.drv.tw/Health%20Narratives-May2023/CorrelativeNarrativeWebPage11.html" TargetMode="External"/><Relationship Id="rId16" Type="http://schemas.openxmlformats.org/officeDocument/2006/relationships/hyperlink" Target="https://healthnarratives-respiratoryillness.on.drv.tw/Health%20Narratives-May2023/CombinationalNarrativeWebPage-Trial-May8.html" TargetMode="External"/><Relationship Id="rId11" Type="http://schemas.openxmlformats.org/officeDocument/2006/relationships/hyperlink" Target="https://healthnarratives-respiratoryillness.on.drv.tw/Health%20Narratives-May2023/SuperOrdinateNarrativeWebPage-Trail-2.html" TargetMode="External"/><Relationship Id="rId32" Type="http://schemas.openxmlformats.org/officeDocument/2006/relationships/hyperlink" Target="https://healthnarratives-respiratoryillness.on.drv.tw/Health%20Narratives-May2023/CombinationalNarrativeWebPage-Trial-May8.html" TargetMode="External"/><Relationship Id="rId37" Type="http://schemas.openxmlformats.org/officeDocument/2006/relationships/hyperlink" Target="https://healthnarratives-respiratoryillness.on.drv.tw/Health%20Narratives-May2023/CorrelativeNarrativeWebPage24.html" TargetMode="External"/><Relationship Id="rId53" Type="http://schemas.openxmlformats.org/officeDocument/2006/relationships/hyperlink" Target="https://healthnarratives-respiratoryillness.on.drv.tw/Health%20Narratives-May2023/CorrelativeNarrativeWebPage24.html" TargetMode="External"/><Relationship Id="rId58" Type="http://schemas.openxmlformats.org/officeDocument/2006/relationships/hyperlink" Target="https://healthnarratives-respiratoryillness.on.drv.tw/Health%20Narratives-May2023/CombinationalNarrativeWebPage-Trial-May6.html" TargetMode="External"/><Relationship Id="rId74" Type="http://schemas.openxmlformats.org/officeDocument/2006/relationships/hyperlink" Target="https://healthnarratives-respiratoryillness.on.drv.tw/Health%20Narratives-May2023/CorrelativeNarrativeWebPage7.html" TargetMode="External"/><Relationship Id="rId79" Type="http://schemas.openxmlformats.org/officeDocument/2006/relationships/hyperlink" Target="https://healthnarratives-respiratoryillness.on.drv.tw/Health%20Narratives-May2023/CorrelativeNarrativeWebPage4.html" TargetMode="External"/><Relationship Id="rId5" Type="http://schemas.openxmlformats.org/officeDocument/2006/relationships/hyperlink" Target="https://healthnarratives-respiratoryillness.on.drv.tw/Health%20Narratives-May2023/DerivativeNarrativeWebPage-Trial2_3.html" TargetMode="External"/><Relationship Id="rId90" Type="http://schemas.openxmlformats.org/officeDocument/2006/relationships/hyperlink" Target="https://healthnarratives-respiratoryillness.on.drv.tw/Health%20Narratives-May2023/CorrelativeNarrativeWebPage25.html" TargetMode="External"/><Relationship Id="rId14" Type="http://schemas.openxmlformats.org/officeDocument/2006/relationships/hyperlink" Target="https://healthnarratives-respiratoryillness.on.drv.tw/Health%20Narratives-May2023/CombinationalNarrativeWebPage-Trial-May5.html" TargetMode="External"/><Relationship Id="rId22" Type="http://schemas.openxmlformats.org/officeDocument/2006/relationships/hyperlink" Target="https://healthnarratives-respiratoryillness.on.drv.tw/Health%20Narratives-May2023/CorrelativeNarrativeWebPage29.html" TargetMode="External"/><Relationship Id="rId27" Type="http://schemas.openxmlformats.org/officeDocument/2006/relationships/hyperlink" Target="https://healthnarratives-respiratoryillness.on.drv.tw/Health%20Narratives-May2023/SuperOrdinateNarrativeWebPage-Trail-2.html" TargetMode="External"/><Relationship Id="rId30" Type="http://schemas.openxmlformats.org/officeDocument/2006/relationships/hyperlink" Target="https://healthnarratives-respiratoryillness.on.drv.tw/Health%20Narratives-May2023/CombinationalNarrativeWebPage-Trial-May5.html" TargetMode="External"/><Relationship Id="rId35" Type="http://schemas.openxmlformats.org/officeDocument/2006/relationships/hyperlink" Target="https://healthnarratives-respiratoryillness.on.drv.tw/Health%20Narratives-May2023/CorrelativeNarrativeWebPage17.html" TargetMode="External"/><Relationship Id="rId43" Type="http://schemas.openxmlformats.org/officeDocument/2006/relationships/hyperlink" Target="https://healthnarratives-respiratoryillness.on.drv.tw/Health%20Narratives-May2023/SuperOrdinateNarrativeWebPage-Trail-2.html" TargetMode="External"/><Relationship Id="rId48" Type="http://schemas.openxmlformats.org/officeDocument/2006/relationships/hyperlink" Target="https://healthnarratives-respiratoryillness.on.drv.tw/Health%20Narratives-May2023/CombinationalNarrativeWebPage-Trial-May8.html" TargetMode="External"/><Relationship Id="rId56" Type="http://schemas.openxmlformats.org/officeDocument/2006/relationships/hyperlink" Target="https://healthnarratives-respiratoryillness.on.drv.tw/Health%20Narratives-May2023/CombinationalNarrativeWebPage-Trial-May3.html" TargetMode="External"/><Relationship Id="rId64" Type="http://schemas.openxmlformats.org/officeDocument/2006/relationships/hyperlink" Target="https://healthnarratives-respiratoryillness.on.drv.tw/Health%20Narratives-May2023/CombinationalNarrativeWebPage-Trial-May7.html" TargetMode="External"/><Relationship Id="rId69" Type="http://schemas.openxmlformats.org/officeDocument/2006/relationships/hyperlink" Target="https://healthnarratives-respiratoryillness.on.drv.tw/Health%20Narratives-May2023/CombinationalNarrativeWebPage-Trial-May7.html" TargetMode="External"/><Relationship Id="rId77" Type="http://schemas.openxmlformats.org/officeDocument/2006/relationships/hyperlink" Target="https://healthnarratives-respiratoryillness.on.drv.tw/Health%20Narratives-May2023/CorrelativeNarrativeWebPage1.html" TargetMode="External"/><Relationship Id="rId8" Type="http://schemas.openxmlformats.org/officeDocument/2006/relationships/hyperlink" Target="https://healthnarratives-respiratoryillness.on.drv.tw/Health%20Narratives-May2023/DerivativeNarrativeWebPage-Trial2_1.html" TargetMode="External"/><Relationship Id="rId51" Type="http://schemas.openxmlformats.org/officeDocument/2006/relationships/hyperlink" Target="https://healthnarratives-respiratoryillness.on.drv.tw/Health%20Narratives-May2023/CorrelativeNarrativeWebPage17.html" TargetMode="External"/><Relationship Id="rId72" Type="http://schemas.openxmlformats.org/officeDocument/2006/relationships/hyperlink" Target="https://healthnarratives-respiratoryillness.on.drv.tw/Health%20Narratives-May2023/CorrelativeNarrativeWebPage4.html" TargetMode="External"/><Relationship Id="rId80" Type="http://schemas.openxmlformats.org/officeDocument/2006/relationships/hyperlink" Target="https://healthnarratives-respiratoryillness.on.drv.tw/Health%20Narratives-May2023/CorrelativeNarrativeWebPage5.html" TargetMode="External"/><Relationship Id="rId85" Type="http://schemas.openxmlformats.org/officeDocument/2006/relationships/hyperlink" Target="https://healthnarratives-respiratoryillness.on.drv.tw/Health%20Narratives-May2023/CorrelativeNarrativeWebPage3.html" TargetMode="External"/><Relationship Id="rId3" Type="http://schemas.openxmlformats.org/officeDocument/2006/relationships/hyperlink" Target="https://healthnarratives-respiratoryillness.on.drv.tw/Health%20Narratives-May2023/DerivativeNarrativeWebPage-Trial2_3.html" TargetMode="External"/><Relationship Id="rId12" Type="http://schemas.openxmlformats.org/officeDocument/2006/relationships/hyperlink" Target="https://healthnarratives-respiratoryillness.on.drv.tw/Health%20Narratives-May2023/SuperOrdinateNarrativeWebPage-Trail-1.html" TargetMode="External"/><Relationship Id="rId17" Type="http://schemas.openxmlformats.org/officeDocument/2006/relationships/hyperlink" Target="https://healthnarratives-respiratoryillness.on.drv.tw/Health%20Narratives-May2023/CorrelativeNarrativeWebPage10.html" TargetMode="External"/><Relationship Id="rId25" Type="http://schemas.openxmlformats.org/officeDocument/2006/relationships/hyperlink" Target="https://healthnarratives-respiratoryillness.on.drv.tw/Health%20Narratives-May2023/DerivativeNarrativeWebPage-Trial2_2.html" TargetMode="External"/><Relationship Id="rId33" Type="http://schemas.openxmlformats.org/officeDocument/2006/relationships/hyperlink" Target="https://healthnarratives-respiratoryillness.on.drv.tw/Health%20Narratives-May2023/CorrelativeNarrativeWebPage10.html" TargetMode="External"/><Relationship Id="rId38" Type="http://schemas.openxmlformats.org/officeDocument/2006/relationships/hyperlink" Target="https://healthnarratives-respiratoryillness.on.drv.tw/Health%20Narratives-May2023/CorrelativeNarrativeWebPage29.html" TargetMode="External"/><Relationship Id="rId46" Type="http://schemas.openxmlformats.org/officeDocument/2006/relationships/hyperlink" Target="https://healthnarratives-respiratoryillness.on.drv.tw/Health%20Narratives-May2023/CombinationalNarrativeWebPage-Trial-May5.html" TargetMode="External"/><Relationship Id="rId59" Type="http://schemas.openxmlformats.org/officeDocument/2006/relationships/hyperlink" Target="https://healthnarratives-respiratoryillness.on.drv.tw/Health%20Narratives-May2023/CombinationalNarrativeWebPage-Trial-May7.html" TargetMode="External"/><Relationship Id="rId67" Type="http://schemas.openxmlformats.org/officeDocument/2006/relationships/hyperlink" Target="https://healthnarratives-respiratoryillness.on.drv.tw/Health%20Narratives-May2023/CombinationalNarrativeWebPage-Trial-May4.html" TargetMode="External"/><Relationship Id="rId20" Type="http://schemas.openxmlformats.org/officeDocument/2006/relationships/hyperlink" Target="https://healthnarratives-respiratoryillness.on.drv.tw/Health%20Narratives-May2023/CorrelativeNarrativeWebPage19.html" TargetMode="External"/><Relationship Id="rId41" Type="http://schemas.openxmlformats.org/officeDocument/2006/relationships/hyperlink" Target="https://healthnarratives-respiratoryillness.on.drv.tw/Health%20Narratives-May2023/DerivativeNarrativeWebPage-Trial2_2.html" TargetMode="External"/><Relationship Id="rId54" Type="http://schemas.openxmlformats.org/officeDocument/2006/relationships/hyperlink" Target="https://healthnarratives-respiratoryillness.on.drv.tw/Health%20Narratives-May2023/CorrelativeNarrativeWebPage29.html" TargetMode="External"/><Relationship Id="rId62" Type="http://schemas.openxmlformats.org/officeDocument/2006/relationships/hyperlink" Target="https://healthnarratives-respiratoryillness.on.drv.tw/Health%20Narratives-May2023/CombinationalNarrativeWebPage-Trial-May4.html" TargetMode="External"/><Relationship Id="rId70" Type="http://schemas.openxmlformats.org/officeDocument/2006/relationships/hyperlink" Target="https://healthnarratives-respiratoryillness.on.drv.tw/Health%20Narratives-May2023/CorrelativeNarrativeWebPage1.html" TargetMode="External"/><Relationship Id="rId75" Type="http://schemas.openxmlformats.org/officeDocument/2006/relationships/hyperlink" Target="https://healthnarratives-respiratoryillness.on.drv.tw/Health%20Narratives-May2023/CorrelativeNarrativeWebPage11.html" TargetMode="External"/><Relationship Id="rId83" Type="http://schemas.openxmlformats.org/officeDocument/2006/relationships/hyperlink" Target="https://healthnarratives-respiratoryillness.on.drv.tw/Health%20Narratives-May2023/CorrelativeNarrativeWebPage25.html" TargetMode="External"/><Relationship Id="rId88" Type="http://schemas.openxmlformats.org/officeDocument/2006/relationships/hyperlink" Target="https://healthnarratives-respiratoryillness.on.drv.tw/Health%20Narratives-May2023/CorrelativeNarrativeWebPage7.html" TargetMode="External"/><Relationship Id="rId91" Type="http://schemas.openxmlformats.org/officeDocument/2006/relationships/printerSettings" Target="../printerSettings/printerSettings4.bin"/><Relationship Id="rId1" Type="http://schemas.openxmlformats.org/officeDocument/2006/relationships/hyperlink" Target="https://healthnarratives-respiratoryillness.on.drv.tw/Health%20Narratives-May2023/DerivativeNarrativeWebPage-Trial2_3.html" TargetMode="External"/><Relationship Id="rId6" Type="http://schemas.openxmlformats.org/officeDocument/2006/relationships/hyperlink" Target="https://healthnarratives-respiratoryillness.on.drv.tw/Health%20Narratives-May2023/DerivativeNarrativeWebPage-Trial2_3.html" TargetMode="External"/><Relationship Id="rId15" Type="http://schemas.openxmlformats.org/officeDocument/2006/relationships/hyperlink" Target="https://healthnarratives-respiratoryillness.on.drv.tw/Health%20Narratives-May2023/CombinationalNarrativeWebPage-Trial-May9.html" TargetMode="External"/><Relationship Id="rId23" Type="http://schemas.openxmlformats.org/officeDocument/2006/relationships/hyperlink" Target="https://healthnarratives-respiratoryillness.on.drv.tw/Health%20Narratives-May2023/DerivativeNarrativeWebPage-Trial2_3.html" TargetMode="External"/><Relationship Id="rId28" Type="http://schemas.openxmlformats.org/officeDocument/2006/relationships/hyperlink" Target="https://healthnarratives-respiratoryillness.on.drv.tw/Health%20Narratives-May2023/SuperOrdinateNarrativeWebPage-Trail-1.html" TargetMode="External"/><Relationship Id="rId36" Type="http://schemas.openxmlformats.org/officeDocument/2006/relationships/hyperlink" Target="https://healthnarratives-respiratoryillness.on.drv.tw/Health%20Narratives-May2023/CorrelativeNarrativeWebPage19.html" TargetMode="External"/><Relationship Id="rId49" Type="http://schemas.openxmlformats.org/officeDocument/2006/relationships/hyperlink" Target="https://healthnarratives-respiratoryillness.on.drv.tw/Health%20Narratives-May2023/CorrelativeNarrativeWebPage10.html" TargetMode="External"/><Relationship Id="rId57" Type="http://schemas.openxmlformats.org/officeDocument/2006/relationships/hyperlink" Target="https://healthnarratives-respiratoryillness.on.drv.tw/Health%20Narratives-May2023/CombinationalNarrativeWebPage-Trial-May4.html" TargetMode="External"/><Relationship Id="rId10" Type="http://schemas.openxmlformats.org/officeDocument/2006/relationships/hyperlink" Target="https://healthnarratives-respiratoryillness.on.drv.tw/Health%20Narratives-May2023/SuperOrdinateNarrativeWebPage-Trail-3.html" TargetMode="External"/><Relationship Id="rId31" Type="http://schemas.openxmlformats.org/officeDocument/2006/relationships/hyperlink" Target="https://healthnarratives-respiratoryillness.on.drv.tw/Health%20Narratives-May2023/CombinationalNarrativeWebPage-Trial-May9.html" TargetMode="External"/><Relationship Id="rId44" Type="http://schemas.openxmlformats.org/officeDocument/2006/relationships/hyperlink" Target="https://healthnarratives-respiratoryillness.on.drv.tw/Health%20Narratives-May2023/SuperOrdinateNarrativeWebPage-Trail-1.html" TargetMode="External"/><Relationship Id="rId52" Type="http://schemas.openxmlformats.org/officeDocument/2006/relationships/hyperlink" Target="https://healthnarratives-respiratoryillness.on.drv.tw/Health%20Narratives-May2023/CorrelativeNarrativeWebPage19.html" TargetMode="External"/><Relationship Id="rId60" Type="http://schemas.openxmlformats.org/officeDocument/2006/relationships/hyperlink" Target="https://healthnarratives-respiratoryillness.on.drv.tw/Health%20Narratives-May2023/CombinationalNarrativeWebPage-Trial-May1.html" TargetMode="External"/><Relationship Id="rId65" Type="http://schemas.openxmlformats.org/officeDocument/2006/relationships/hyperlink" Target="https://healthnarratives-respiratoryillness.on.drv.tw/Health%20Narratives-May2023/CombinationalNarrativeWebPage-Trial-May1.html" TargetMode="External"/><Relationship Id="rId73" Type="http://schemas.openxmlformats.org/officeDocument/2006/relationships/hyperlink" Target="https://healthnarratives-respiratoryillness.on.drv.tw/Health%20Narratives-May2023/CorrelativeNarrativeWebPage5.html" TargetMode="External"/><Relationship Id="rId78" Type="http://schemas.openxmlformats.org/officeDocument/2006/relationships/hyperlink" Target="https://healthnarratives-respiratoryillness.on.drv.tw/Health%20Narratives-May2023/CorrelativeNarrativeWebPage3.html" TargetMode="External"/><Relationship Id="rId81" Type="http://schemas.openxmlformats.org/officeDocument/2006/relationships/hyperlink" Target="https://healthnarratives-respiratoryillness.on.drv.tw/Health%20Narratives-May2023/CorrelativeNarrativeWebPage7.html" TargetMode="External"/><Relationship Id="rId86" Type="http://schemas.openxmlformats.org/officeDocument/2006/relationships/hyperlink" Target="https://healthnarratives-respiratoryillness.on.drv.tw/Health%20Narratives-May2023/CorrelativeNarrativeWebPage4.html" TargetMode="External"/><Relationship Id="rId4" Type="http://schemas.openxmlformats.org/officeDocument/2006/relationships/hyperlink" Target="https://healthnarratives-respiratoryillness.on.drv.tw/Health%20Narratives-May2023/DerivativeNarrativeWebPage-Trial2_3.html" TargetMode="External"/><Relationship Id="rId9" Type="http://schemas.openxmlformats.org/officeDocument/2006/relationships/hyperlink" Target="https://healthnarratives-respiratoryillness.on.drv.tw/Health%20Narratives-May2023/DerivativeNarrativeWebPage-Trial2_2.html" TargetMode="External"/><Relationship Id="rId13" Type="http://schemas.openxmlformats.org/officeDocument/2006/relationships/hyperlink" Target="https://healthnarratives-respiratoryillness.on.drv.tw/Health%20Narratives-May2023/CombinationalNarrativeWebPage-Trial-May10.html" TargetMode="External"/><Relationship Id="rId18" Type="http://schemas.openxmlformats.org/officeDocument/2006/relationships/hyperlink" Target="https://healthnarratives-respiratoryillness.on.drv.tw/Health%20Narratives-May2023/CorrelativeNarrativeWebPage16.html" TargetMode="External"/><Relationship Id="rId39" Type="http://schemas.openxmlformats.org/officeDocument/2006/relationships/hyperlink" Target="https://healthnarratives-respiratoryillness.on.drv.tw/Health%20Narratives-May2023/DerivativeNarrativeWebPage-Trial2_3.html" TargetMode="External"/><Relationship Id="rId34" Type="http://schemas.openxmlformats.org/officeDocument/2006/relationships/hyperlink" Target="https://healthnarratives-respiratoryillness.on.drv.tw/Health%20Narratives-May2023/CorrelativeNarrativeWebPage16.html" TargetMode="External"/><Relationship Id="rId50" Type="http://schemas.openxmlformats.org/officeDocument/2006/relationships/hyperlink" Target="https://healthnarratives-respiratoryillness.on.drv.tw/Health%20Narratives-May2023/CorrelativeNarrativeWebPage16.html" TargetMode="External"/><Relationship Id="rId55" Type="http://schemas.openxmlformats.org/officeDocument/2006/relationships/hyperlink" Target="https://healthnarratives-respiratoryillness.on.drv.tw/Health%20Narratives-May2023/CombinationalNarrativeWebPage-Trial-May1.html" TargetMode="External"/><Relationship Id="rId76" Type="http://schemas.openxmlformats.org/officeDocument/2006/relationships/hyperlink" Target="https://healthnarratives-respiratoryillness.on.drv.tw/Health%20Narratives-May2023/CorrelativeNarrativeWebPage25.html" TargetMode="External"/><Relationship Id="rId7" Type="http://schemas.openxmlformats.org/officeDocument/2006/relationships/hyperlink" Target="https://healthnarratives-respiratoryillness.on.drv.tw/Health%20Narratives-May2023/DerivativeNarrativeWebPage-Trial2_3.html" TargetMode="External"/><Relationship Id="rId71" Type="http://schemas.openxmlformats.org/officeDocument/2006/relationships/hyperlink" Target="https://healthnarratives-respiratoryillness.on.drv.tw/Health%20Narratives-May2023/CorrelativeNarrativeWebPage3.html" TargetMode="External"/><Relationship Id="rId2" Type="http://schemas.openxmlformats.org/officeDocument/2006/relationships/hyperlink" Target="https://healthnarratives-respiratoryillness.on.drv.tw/Health%20Narratives-May2023/DerivativeNarrativeWebPage-Trial2_3.html" TargetMode="External"/><Relationship Id="rId29" Type="http://schemas.openxmlformats.org/officeDocument/2006/relationships/hyperlink" Target="https://healthnarratives-respiratoryillness.on.drv.tw/Health%20Narratives-May2023/CombinationalNarrativeWebPage-Trial-May10.html" TargetMode="External"/><Relationship Id="rId24" Type="http://schemas.openxmlformats.org/officeDocument/2006/relationships/hyperlink" Target="https://healthnarratives-respiratoryillness.on.drv.tw/Health%20Narratives-May2023/DerivativeNarrativeWebPage-Trial2_1.html" TargetMode="External"/><Relationship Id="rId40" Type="http://schemas.openxmlformats.org/officeDocument/2006/relationships/hyperlink" Target="https://healthnarratives-respiratoryillness.on.drv.tw/Health%20Narratives-May2023/DerivativeNarrativeWebPage-Trial2_1.html" TargetMode="External"/><Relationship Id="rId45" Type="http://schemas.openxmlformats.org/officeDocument/2006/relationships/hyperlink" Target="https://healthnarratives-respiratoryillness.on.drv.tw/Health%20Narratives-May2023/CombinationalNarrativeWebPage-Trial-May10.html" TargetMode="External"/><Relationship Id="rId66" Type="http://schemas.openxmlformats.org/officeDocument/2006/relationships/hyperlink" Target="https://healthnarratives-respiratoryillness.on.drv.tw/Health%20Narratives-May2023/CombinationalNarrativeWebPage-Trial-May3.html" TargetMode="External"/><Relationship Id="rId87" Type="http://schemas.openxmlformats.org/officeDocument/2006/relationships/hyperlink" Target="https://healthnarratives-respiratoryillness.on.drv.tw/Health%20Narratives-May2023/CorrelativeNarrativeWebPage5.html" TargetMode="External"/><Relationship Id="rId61" Type="http://schemas.openxmlformats.org/officeDocument/2006/relationships/hyperlink" Target="https://healthnarratives-respiratoryillness.on.drv.tw/Health%20Narratives-May2023/CombinationalNarrativeWebPage-Trial-May3.html" TargetMode="External"/><Relationship Id="rId82" Type="http://schemas.openxmlformats.org/officeDocument/2006/relationships/hyperlink" Target="https://healthnarratives-respiratoryillness.on.drv.tw/Health%20Narratives-May2023/CorrelativeNarrativeWebPage11.html" TargetMode="External"/><Relationship Id="rId19" Type="http://schemas.openxmlformats.org/officeDocument/2006/relationships/hyperlink" Target="https://healthnarratives-respiratoryillness.on.drv.tw/Health%20Narratives-May2023/CorrelativeNarrativeWebPage17.html" TargetMode="Externa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4.xml.rels><?xml version="1.0" encoding="UTF-8" standalone="yes"?>
<Relationships xmlns="http://schemas.openxmlformats.org/package/2006/relationships"><Relationship Id="rId13" Type="http://schemas.openxmlformats.org/officeDocument/2006/relationships/hyperlink" Target="https://healthnarratives-respiratoryillness.on.drv.tw/Health%20Narratives-May2023/CorrelativeNarrativeWebPage17.html" TargetMode="External"/><Relationship Id="rId18" Type="http://schemas.openxmlformats.org/officeDocument/2006/relationships/hyperlink" Target="Narratives%20Work%20-%20Copy/CorrelativeNarrativeWebPage2.html" TargetMode="External"/><Relationship Id="rId26" Type="http://schemas.openxmlformats.org/officeDocument/2006/relationships/hyperlink" Target="Narratives%20Work%20-%20Copy/CorrelativeNarrativeWebPage11.html" TargetMode="External"/><Relationship Id="rId39" Type="http://schemas.openxmlformats.org/officeDocument/2006/relationships/hyperlink" Target="Narratives%20Work%20-%20Copy/CorrelativeNarrativeWebPage28.html" TargetMode="External"/><Relationship Id="rId21" Type="http://schemas.openxmlformats.org/officeDocument/2006/relationships/hyperlink" Target="Narratives%20Work%20-%20Copy/CorrelativeNarrativeWebPage5.html" TargetMode="External"/><Relationship Id="rId34" Type="http://schemas.openxmlformats.org/officeDocument/2006/relationships/hyperlink" Target="Narratives%20Work%20-%20Copy/CorrelativeNarrativeWebPage22.html" TargetMode="External"/><Relationship Id="rId42" Type="http://schemas.openxmlformats.org/officeDocument/2006/relationships/hyperlink" Target="Narratives%20Work%20-%20Copy/CorrelativeNarrativeWebPage32.html" TargetMode="External"/><Relationship Id="rId47" Type="http://schemas.openxmlformats.org/officeDocument/2006/relationships/hyperlink" Target="Narratives%20Work%20-%20Copy/CorrelativeNarrativeWebPage37.html" TargetMode="External"/><Relationship Id="rId50" Type="http://schemas.openxmlformats.org/officeDocument/2006/relationships/hyperlink" Target="Narratives%20Work%20-%20Copy/CorrelativeNarrativeWebPage40.html" TargetMode="External"/><Relationship Id="rId55" Type="http://schemas.openxmlformats.org/officeDocument/2006/relationships/drawing" Target="../drawings/drawing4.xml"/><Relationship Id="rId7" Type="http://schemas.openxmlformats.org/officeDocument/2006/relationships/hyperlink" Target="../../../Main/OneDrive%20-%20University%20of%20Leeds/From%202022%20Health%20domain%20work/Narratives%20Work%20-%20Copy/CombinationalNarrativeWebPage-Trial-May3.html" TargetMode="External"/><Relationship Id="rId2" Type="http://schemas.openxmlformats.org/officeDocument/2006/relationships/hyperlink" Target="../../../Main/OneDrive%20-%20University%20of%20Leeds/From%202022%20Health%20domain%20work/Narratives%20Work%20-%20Copy/CombinationalNarrativeWebPage-Trial-May2.html" TargetMode="External"/><Relationship Id="rId16" Type="http://schemas.openxmlformats.org/officeDocument/2006/relationships/hyperlink" Target="https://healthnarratives-respiratoryillness.on.drv.tw/Health%20Narratives-May2023/CorrelativeNarrativeWebPage29.html" TargetMode="External"/><Relationship Id="rId29" Type="http://schemas.openxmlformats.org/officeDocument/2006/relationships/hyperlink" Target="Narratives%20Work%20-%20Copy/CorrelativeNarrativeWebPage14.html" TargetMode="External"/><Relationship Id="rId11" Type="http://schemas.openxmlformats.org/officeDocument/2006/relationships/hyperlink" Target="https://healthnarratives-respiratoryillness.on.drv.tw/Health%20Narratives-May2023/CorrelativeNarrativeWebPage10.html" TargetMode="External"/><Relationship Id="rId24" Type="http://schemas.openxmlformats.org/officeDocument/2006/relationships/hyperlink" Target="Narratives%20Work%20-%20Copy/CorrelativeNarrativeWebPage8.html" TargetMode="External"/><Relationship Id="rId32" Type="http://schemas.openxmlformats.org/officeDocument/2006/relationships/hyperlink" Target="Narratives%20Work%20-%20Copy/CorrelativeNarrativeWebPage20.html" TargetMode="External"/><Relationship Id="rId37" Type="http://schemas.openxmlformats.org/officeDocument/2006/relationships/hyperlink" Target="Narratives%20Work%20-%20Copy/CorrelativeNarrativeWebPage26.html" TargetMode="External"/><Relationship Id="rId40" Type="http://schemas.openxmlformats.org/officeDocument/2006/relationships/hyperlink" Target="Narratives%20Work%20-%20Copy/CorrelativeNarrativeWebPage30.html" TargetMode="External"/><Relationship Id="rId45" Type="http://schemas.openxmlformats.org/officeDocument/2006/relationships/hyperlink" Target="Narratives%20Work%20-%20Copy/CorrelativeNarrativeWebPage35.html" TargetMode="External"/><Relationship Id="rId53" Type="http://schemas.openxmlformats.org/officeDocument/2006/relationships/hyperlink" Target="Narratives%20Work%20-%20Copy/CorrelativeNarrativeWebPage43.html" TargetMode="External"/><Relationship Id="rId5" Type="http://schemas.openxmlformats.org/officeDocument/2006/relationships/hyperlink" Target="https://healthnarratives-respiratoryillness.on.drv.tw/Health%20Narratives-May2023/CombinationalNarrativeWebPage-Trial-May9.html" TargetMode="External"/><Relationship Id="rId10" Type="http://schemas.openxmlformats.org/officeDocument/2006/relationships/hyperlink" Target="../../../Main/OneDrive%20-%20University%20of%20Leeds/From%202022%20Health%20domain%20work/Narratives%20Work%20-%20Copy/CombinationalNarrativeWebPage-Trial-May7.html" TargetMode="External"/><Relationship Id="rId19" Type="http://schemas.openxmlformats.org/officeDocument/2006/relationships/hyperlink" Target="Narratives%20Work%20-%20Copy/CorrelativeNarrativeWebPage3.html" TargetMode="External"/><Relationship Id="rId31" Type="http://schemas.openxmlformats.org/officeDocument/2006/relationships/hyperlink" Target="Narratives%20Work%20-%20Copy/CorrelativeNarrativeWebPage18.html" TargetMode="External"/><Relationship Id="rId44" Type="http://schemas.openxmlformats.org/officeDocument/2006/relationships/hyperlink" Target="Narratives%20Work%20-%20Copy/CorrelativeNarrativeWebPage34.html" TargetMode="External"/><Relationship Id="rId52" Type="http://schemas.openxmlformats.org/officeDocument/2006/relationships/hyperlink" Target="Narratives%20Work%20-%20Copy/CorrelativeNarrativeWebPage42.html" TargetMode="External"/><Relationship Id="rId4" Type="http://schemas.openxmlformats.org/officeDocument/2006/relationships/hyperlink" Target="https://healthnarratives-respiratoryillness.on.drv.tw/Health%20Narratives-May2023/CombinationalNarrativeWebPage-Trial-May5.html" TargetMode="External"/><Relationship Id="rId9" Type="http://schemas.openxmlformats.org/officeDocument/2006/relationships/hyperlink" Target="../../../Main/OneDrive%20-%20University%20of%20Leeds/From%202022%20Health%20domain%20work/Narratives%20Work%20-%20Copy/CombinationalNarrativeWebPage-Trial-May6.html" TargetMode="External"/><Relationship Id="rId14" Type="http://schemas.openxmlformats.org/officeDocument/2006/relationships/hyperlink" Target="https://healthnarratives-respiratoryillness.on.drv.tw/Health%20Narratives-May2023/CorrelativeNarrativeWebPage19.html" TargetMode="External"/><Relationship Id="rId22" Type="http://schemas.openxmlformats.org/officeDocument/2006/relationships/hyperlink" Target="Narratives%20Work%20-%20Copy/CorrelativeNarrativeWebPage6.html" TargetMode="External"/><Relationship Id="rId27" Type="http://schemas.openxmlformats.org/officeDocument/2006/relationships/hyperlink" Target="Narratives%20Work%20-%20Copy/CorrelativeNarrativeWebPage12.html" TargetMode="External"/><Relationship Id="rId30" Type="http://schemas.openxmlformats.org/officeDocument/2006/relationships/hyperlink" Target="Narratives%20Work%20-%20Copy/CorrelativeNarrativeWebPage15.html" TargetMode="External"/><Relationship Id="rId35" Type="http://schemas.openxmlformats.org/officeDocument/2006/relationships/hyperlink" Target="Narratives%20Work%20-%20Copy/CorrelativeNarrativeWebPage23.html" TargetMode="External"/><Relationship Id="rId43" Type="http://schemas.openxmlformats.org/officeDocument/2006/relationships/hyperlink" Target="Narratives%20Work%20-%20Copy/CorrelativeNarrativeWebPage33.html" TargetMode="External"/><Relationship Id="rId48" Type="http://schemas.openxmlformats.org/officeDocument/2006/relationships/hyperlink" Target="Narratives%20Work%20-%20Copy/CorrelativeNarrativeWebPage38.html" TargetMode="External"/><Relationship Id="rId8" Type="http://schemas.openxmlformats.org/officeDocument/2006/relationships/hyperlink" Target="../../../Main/OneDrive%20-%20University%20of%20Leeds/From%202022%20Health%20domain%20work/Narratives%20Work%20-%20Copy/CombinationalNarrativeWebPage-Trial-May4.html" TargetMode="External"/><Relationship Id="rId51" Type="http://schemas.openxmlformats.org/officeDocument/2006/relationships/hyperlink" Target="Narratives%20Work%20-%20Copy/CorrelativeNarrativeWebPage41.html" TargetMode="External"/><Relationship Id="rId3" Type="http://schemas.openxmlformats.org/officeDocument/2006/relationships/hyperlink" Target="https://healthnarratives-respiratoryillness.on.drv.tw/Health%20Narratives-May2023/CombinationalNarrativeWebPage-Trial-May10.html" TargetMode="External"/><Relationship Id="rId12" Type="http://schemas.openxmlformats.org/officeDocument/2006/relationships/hyperlink" Target="https://healthnarratives-respiratoryillness.on.drv.tw/Health%20Narratives-May2023/CorrelativeNarrativeWebPage16.html" TargetMode="External"/><Relationship Id="rId17" Type="http://schemas.openxmlformats.org/officeDocument/2006/relationships/hyperlink" Target="Narratives%20Work%20-%20Copy/CorrelativeNarrativeWebPage1.html" TargetMode="External"/><Relationship Id="rId25" Type="http://schemas.openxmlformats.org/officeDocument/2006/relationships/hyperlink" Target="Narratives%20Work%20-%20Copy/CorrelativeNarrativeWebPage9.html" TargetMode="External"/><Relationship Id="rId33" Type="http://schemas.openxmlformats.org/officeDocument/2006/relationships/hyperlink" Target="Narratives%20Work%20-%20Copy/CorrelativeNarrativeWebPage21.html" TargetMode="External"/><Relationship Id="rId38" Type="http://schemas.openxmlformats.org/officeDocument/2006/relationships/hyperlink" Target="Narratives%20Work%20-%20Copy/CorrelativeNarrativeWebPage27.html" TargetMode="External"/><Relationship Id="rId46" Type="http://schemas.openxmlformats.org/officeDocument/2006/relationships/hyperlink" Target="Narratives%20Work%20-%20Copy/CorrelativeNarrativeWebPage36.html" TargetMode="External"/><Relationship Id="rId20" Type="http://schemas.openxmlformats.org/officeDocument/2006/relationships/hyperlink" Target="Narratives%20Work%20-%20Copy/CorrelativeNarrativeWebPage4.html" TargetMode="External"/><Relationship Id="rId41" Type="http://schemas.openxmlformats.org/officeDocument/2006/relationships/hyperlink" Target="Narratives%20Work%20-%20Copy/CorrelativeNarrativeWebPage31.html" TargetMode="External"/><Relationship Id="rId54" Type="http://schemas.openxmlformats.org/officeDocument/2006/relationships/printerSettings" Target="../printerSettings/printerSettings8.bin"/><Relationship Id="rId1" Type="http://schemas.openxmlformats.org/officeDocument/2006/relationships/hyperlink" Target="Expert%20who%20Evlaute%20the%20Health%20Narratives%20and%20Amzone%20TurkGuide/Link%20the%20topics%20PHYSICAL%20HEALTH%20and%20ENVIRONMENT" TargetMode="External"/><Relationship Id="rId6" Type="http://schemas.openxmlformats.org/officeDocument/2006/relationships/hyperlink" Target="https://healthnarratives-respiratoryillness.on.drv.tw/Health%20Narratives-May2023/CombinationalNarrativeWebPage-Trial-May8.html" TargetMode="External"/><Relationship Id="rId15" Type="http://schemas.openxmlformats.org/officeDocument/2006/relationships/hyperlink" Target="https://healthnarratives-respiratoryillness.on.drv.tw/Health%20Narratives-May2023/CorrelativeNarrativeWebPage24.html" TargetMode="External"/><Relationship Id="rId23" Type="http://schemas.openxmlformats.org/officeDocument/2006/relationships/hyperlink" Target="Narratives%20Work%20-%20Copy/CorrelativeNarrativeWebPage7.html" TargetMode="External"/><Relationship Id="rId28" Type="http://schemas.openxmlformats.org/officeDocument/2006/relationships/hyperlink" Target="Narratives%20Work%20-%20Copy/CorrelativeNarrativeWebPage13.html" TargetMode="External"/><Relationship Id="rId36" Type="http://schemas.openxmlformats.org/officeDocument/2006/relationships/hyperlink" Target="Narratives%20Work%20-%20Copy/CorrelativeNarrativeWebPage25.html" TargetMode="External"/><Relationship Id="rId49" Type="http://schemas.openxmlformats.org/officeDocument/2006/relationships/hyperlink" Target="Narratives%20Work%20-%20Copy/CorrelativeNarrativeWebPage39.html" TargetMode="External"/></Relationships>
</file>

<file path=xl/worksheets/_rels/sheet2.xml.rels><?xml version="1.0" encoding="UTF-8" standalone="yes"?>
<Relationships xmlns="http://schemas.openxmlformats.org/package/2006/relationships"><Relationship Id="rId26" Type="http://schemas.openxmlformats.org/officeDocument/2006/relationships/hyperlink" Target="https://healthnarratives-respiratoryillness.on.drv.tw/Health%20Narratives-May2023/SuperOrdinateNarrativeWebPage-Trail-2.html" TargetMode="External"/><Relationship Id="rId21" Type="http://schemas.openxmlformats.org/officeDocument/2006/relationships/hyperlink" Target="https://healthnarratives-respiratoryillness.on.drv.tw/Health%20Narratives-May2023/SuperOrdinateNarrativeWebPage-Trail-3.html" TargetMode="External"/><Relationship Id="rId42" Type="http://schemas.openxmlformats.org/officeDocument/2006/relationships/hyperlink" Target="https://healthnarratives-respiratoryillness.on.drv.tw/Health%20Narratives-May2023/CombinationalNarrativeWebPage-Trial-May10.html" TargetMode="External"/><Relationship Id="rId47" Type="http://schemas.openxmlformats.org/officeDocument/2006/relationships/hyperlink" Target="https://healthnarratives-respiratoryillness.on.drv.tw/Health%20Narratives-May2023/CombinationalNarrativeWebPage-Trial-May5.html" TargetMode="External"/><Relationship Id="rId63" Type="http://schemas.openxmlformats.org/officeDocument/2006/relationships/hyperlink" Target="https://healthnarratives-respiratoryillness.on.drv.tw/Health%20Narratives-May2023/CorrelativeNarrativeWebPage10.html" TargetMode="External"/><Relationship Id="rId68" Type="http://schemas.openxmlformats.org/officeDocument/2006/relationships/hyperlink" Target="https://healthnarratives-respiratoryillness.on.drv.tw/Health%20Narratives-May2023/CorrelativeNarrativeWebPage16.html" TargetMode="External"/><Relationship Id="rId84" Type="http://schemas.openxmlformats.org/officeDocument/2006/relationships/hyperlink" Target="https://healthnarratives-respiratoryillness.on.drv.tw/Health%20Narratives-May2023/CorrelativeNarrativeWebPage19.html" TargetMode="External"/><Relationship Id="rId89" Type="http://schemas.openxmlformats.org/officeDocument/2006/relationships/hyperlink" Target="https://healthnarratives-respiratoryillness.on.drv.tw/Health%20Narratives-May2023/CorrelativeNarrativeWebPage24.html" TargetMode="External"/><Relationship Id="rId16" Type="http://schemas.openxmlformats.org/officeDocument/2006/relationships/hyperlink" Target="https://healthnarratives-respiratoryillness.on.drv.tw/Health%20Narratives-May2023/DerivativeNarrativeWebPage-Trial2_1.html" TargetMode="External"/><Relationship Id="rId11" Type="http://schemas.openxmlformats.org/officeDocument/2006/relationships/hyperlink" Target="https://healthnarratives-respiratoryillness.on.drv.tw/Health%20Narratives-May2023/DerivativeNarrativeWebPage-Trial2_2.html" TargetMode="External"/><Relationship Id="rId32" Type="http://schemas.openxmlformats.org/officeDocument/2006/relationships/hyperlink" Target="https://healthnarratives-respiratoryillness.on.drv.tw/Health%20Narratives-May2023/SuperOrdinateNarrativeWebPage-Trail-1.html" TargetMode="External"/><Relationship Id="rId37" Type="http://schemas.openxmlformats.org/officeDocument/2006/relationships/hyperlink" Target="https://healthnarratives-respiratoryillness.on.drv.tw/Health%20Narratives-May2023/CombinationalNarrativeWebPage-Trial-May10.html" TargetMode="External"/><Relationship Id="rId53" Type="http://schemas.openxmlformats.org/officeDocument/2006/relationships/hyperlink" Target="https://healthnarratives-respiratoryillness.on.drv.tw/Health%20Narratives-May2023/CombinationalNarrativeWebPage-Trial-May9.html" TargetMode="External"/><Relationship Id="rId58" Type="http://schemas.openxmlformats.org/officeDocument/2006/relationships/hyperlink" Target="https://healthnarratives-respiratoryillness.on.drv.tw/Health%20Narratives-May2023/CombinationalNarrativeWebPage-Trial-May8.html" TargetMode="External"/><Relationship Id="rId74" Type="http://schemas.openxmlformats.org/officeDocument/2006/relationships/hyperlink" Target="https://healthnarratives-respiratoryillness.on.drv.tw/Health%20Narratives-May2023/CorrelativeNarrativeWebPage17.html" TargetMode="External"/><Relationship Id="rId79" Type="http://schemas.openxmlformats.org/officeDocument/2006/relationships/hyperlink" Target="https://healthnarratives-respiratoryillness.on.drv.tw/Health%20Narratives-May2023/CorrelativeNarrativeWebPage19.html" TargetMode="External"/><Relationship Id="rId5" Type="http://schemas.openxmlformats.org/officeDocument/2006/relationships/hyperlink" Target="https://healthnarratives-respiratoryillness.on.drv.tw/Health%20Narratives-May2023/DerivativeNarrativeWebPage-Trial2_3.html" TargetMode="External"/><Relationship Id="rId90" Type="http://schemas.openxmlformats.org/officeDocument/2006/relationships/hyperlink" Target="https://healthnarratives-respiratoryillness.on.drv.tw/Health%20Narratives-May2023/CorrelativeNarrativeWebPage24.html" TargetMode="External"/><Relationship Id="rId95" Type="http://schemas.openxmlformats.org/officeDocument/2006/relationships/hyperlink" Target="https://healthnarratives-respiratoryillness.on.drv.tw/Health%20Narratives-May2023/CorrelativeNarrativeWebPage29.html" TargetMode="External"/><Relationship Id="rId22" Type="http://schemas.openxmlformats.org/officeDocument/2006/relationships/hyperlink" Target="https://healthnarratives-respiratoryillness.on.drv.tw/Health%20Narratives-May2023/SuperOrdinateNarrativeWebPage-Trail-3.html" TargetMode="External"/><Relationship Id="rId27" Type="http://schemas.openxmlformats.org/officeDocument/2006/relationships/hyperlink" Target="https://healthnarratives-respiratoryillness.on.drv.tw/Health%20Narratives-May2023/SuperOrdinateNarrativeWebPage-Trail-2.html" TargetMode="External"/><Relationship Id="rId43" Type="http://schemas.openxmlformats.org/officeDocument/2006/relationships/hyperlink" Target="https://healthnarratives-respiratoryillness.on.drv.tw/Health%20Narratives-May2023/CombinationalNarrativeWebPage-Trial-May5.html" TargetMode="External"/><Relationship Id="rId48" Type="http://schemas.openxmlformats.org/officeDocument/2006/relationships/hyperlink" Target="https://healthnarratives-respiratoryillness.on.drv.tw/Health%20Narratives-May2023/CombinationalNarrativeWebPage-Trial-May5.html" TargetMode="External"/><Relationship Id="rId64" Type="http://schemas.openxmlformats.org/officeDocument/2006/relationships/hyperlink" Target="https://healthnarratives-respiratoryillness.on.drv.tw/Health%20Narratives-May2023/CorrelativeNarrativeWebPage10.html" TargetMode="External"/><Relationship Id="rId69" Type="http://schemas.openxmlformats.org/officeDocument/2006/relationships/hyperlink" Target="https://healthnarratives-respiratoryillness.on.drv.tw/Health%20Narratives-May2023/CorrelativeNarrativeWebPage16.html" TargetMode="External"/><Relationship Id="rId8" Type="http://schemas.openxmlformats.org/officeDocument/2006/relationships/hyperlink" Target="https://healthnarratives-respiratoryillness.on.drv.tw/Health%20Narratives-May2023/DerivativeNarrativeWebPage-Trial2_2.html" TargetMode="External"/><Relationship Id="rId51" Type="http://schemas.openxmlformats.org/officeDocument/2006/relationships/hyperlink" Target="https://healthnarratives-respiratoryillness.on.drv.tw/Health%20Narratives-May2023/CombinationalNarrativeWebPage-Trial-May9.html" TargetMode="External"/><Relationship Id="rId72" Type="http://schemas.openxmlformats.org/officeDocument/2006/relationships/hyperlink" Target="https://healthnarratives-respiratoryillness.on.drv.tw/Health%20Narratives-May2023/CorrelativeNarrativeWebPage16.html" TargetMode="External"/><Relationship Id="rId80" Type="http://schemas.openxmlformats.org/officeDocument/2006/relationships/hyperlink" Target="https://healthnarratives-respiratoryillness.on.drv.tw/Health%20Narratives-May2023/CorrelativeNarrativeWebPage19.html" TargetMode="External"/><Relationship Id="rId85" Type="http://schemas.openxmlformats.org/officeDocument/2006/relationships/hyperlink" Target="https://healthnarratives-respiratoryillness.on.drv.tw/Health%20Narratives-May2023/CorrelativeNarrativeWebPage24.html" TargetMode="External"/><Relationship Id="rId93" Type="http://schemas.openxmlformats.org/officeDocument/2006/relationships/hyperlink" Target="https://healthnarratives-respiratoryillness.on.drv.tw/Health%20Narratives-May2023/CorrelativeNarrativeWebPage29.html" TargetMode="External"/><Relationship Id="rId3" Type="http://schemas.openxmlformats.org/officeDocument/2006/relationships/hyperlink" Target="https://healthnarratives-respiratoryillness.on.drv.tw/Health%20Narratives-May2023/DerivativeNarrativeWebPage-Trial2_3.html" TargetMode="External"/><Relationship Id="rId12" Type="http://schemas.openxmlformats.org/officeDocument/2006/relationships/hyperlink" Target="https://healthnarratives-respiratoryillness.on.drv.tw/Health%20Narratives-May2023/DerivativeNarrativeWebPage-Trial2_2.html" TargetMode="External"/><Relationship Id="rId17" Type="http://schemas.openxmlformats.org/officeDocument/2006/relationships/hyperlink" Target="https://healthnarratives-respiratoryillness.on.drv.tw/Health%20Narratives-May2023/DerivativeNarrativeWebPage-Trial2_1.html" TargetMode="External"/><Relationship Id="rId25" Type="http://schemas.openxmlformats.org/officeDocument/2006/relationships/hyperlink" Target="https://healthnarratives-respiratoryillness.on.drv.tw/Health%20Narratives-May2023/SuperOrdinateNarrativeWebPage-Trail-2.html" TargetMode="External"/><Relationship Id="rId33" Type="http://schemas.openxmlformats.org/officeDocument/2006/relationships/hyperlink" Target="https://healthnarratives-respiratoryillness.on.drv.tw/Health%20Narratives-May2023/SuperOrdinateNarrativeWebPage-Trail-1.html" TargetMode="External"/><Relationship Id="rId38" Type="http://schemas.openxmlformats.org/officeDocument/2006/relationships/hyperlink" Target="https://healthnarratives-respiratoryillness.on.drv.tw/Health%20Narratives-May2023/CombinationalNarrativeWebPage-Trial-May10.html" TargetMode="External"/><Relationship Id="rId46" Type="http://schemas.openxmlformats.org/officeDocument/2006/relationships/hyperlink" Target="https://healthnarratives-respiratoryillness.on.drv.tw/Health%20Narratives-May2023/CombinationalNarrativeWebPage-Trial-May5.html" TargetMode="External"/><Relationship Id="rId59" Type="http://schemas.openxmlformats.org/officeDocument/2006/relationships/hyperlink" Target="https://healthnarratives-respiratoryillness.on.drv.tw/Health%20Narratives-May2023/CombinationalNarrativeWebPage-Trial-May8.html" TargetMode="External"/><Relationship Id="rId67" Type="http://schemas.openxmlformats.org/officeDocument/2006/relationships/hyperlink" Target="https://healthnarratives-respiratoryillness.on.drv.tw/Health%20Narratives-May2023/CorrelativeNarrativeWebPage16.html" TargetMode="External"/><Relationship Id="rId20" Type="http://schemas.openxmlformats.org/officeDocument/2006/relationships/hyperlink" Target="https://healthnarratives-respiratoryillness.on.drv.tw/Health%20Narratives-May2023/SuperOrdinateNarrativeWebPage-Trail-3.html" TargetMode="External"/><Relationship Id="rId41" Type="http://schemas.openxmlformats.org/officeDocument/2006/relationships/hyperlink" Target="https://healthnarratives-respiratoryillness.on.drv.tw/Health%20Narratives-May2023/CombinationalNarrativeWebPage-Trial-May10.html" TargetMode="External"/><Relationship Id="rId54" Type="http://schemas.openxmlformats.org/officeDocument/2006/relationships/hyperlink" Target="https://healthnarratives-respiratoryillness.on.drv.tw/Health%20Narratives-May2023/CombinationalNarrativeWebPage-Trial-May9.html" TargetMode="External"/><Relationship Id="rId62" Type="http://schemas.openxmlformats.org/officeDocument/2006/relationships/hyperlink" Target="https://healthnarratives-respiratoryillness.on.drv.tw/Health%20Narratives-May2023/CorrelativeNarrativeWebPage10.html" TargetMode="External"/><Relationship Id="rId70" Type="http://schemas.openxmlformats.org/officeDocument/2006/relationships/hyperlink" Target="https://healthnarratives-respiratoryillness.on.drv.tw/Health%20Narratives-May2023/CorrelativeNarrativeWebPage16.html" TargetMode="External"/><Relationship Id="rId75" Type="http://schemas.openxmlformats.org/officeDocument/2006/relationships/hyperlink" Target="https://healthnarratives-respiratoryillness.on.drv.tw/Health%20Narratives-May2023/CorrelativeNarrativeWebPage17.html" TargetMode="External"/><Relationship Id="rId83" Type="http://schemas.openxmlformats.org/officeDocument/2006/relationships/hyperlink" Target="https://healthnarratives-respiratoryillness.on.drv.tw/Health%20Narratives-May2023/CorrelativeNarrativeWebPage19.html" TargetMode="External"/><Relationship Id="rId88" Type="http://schemas.openxmlformats.org/officeDocument/2006/relationships/hyperlink" Target="https://healthnarratives-respiratoryillness.on.drv.tw/Health%20Narratives-May2023/CorrelativeNarrativeWebPage24.html" TargetMode="External"/><Relationship Id="rId91" Type="http://schemas.openxmlformats.org/officeDocument/2006/relationships/hyperlink" Target="https://healthnarratives-respiratoryillness.on.drv.tw/Health%20Narratives-May2023/CorrelativeNarrativeWebPage29.html" TargetMode="External"/><Relationship Id="rId96" Type="http://schemas.openxmlformats.org/officeDocument/2006/relationships/hyperlink" Target="https://healthnarratives-respiratoryillness.on.drv.tw/Health%20Narratives-May2023/CorrelativeNarrativeWebPage29.html" TargetMode="External"/><Relationship Id="rId1" Type="http://schemas.openxmlformats.org/officeDocument/2006/relationships/hyperlink" Target="https://healthnarratives-respiratoryillness.on.drv.tw/Health%20Narratives-May2023/DerivativeNarrativeWebPage-Trial2_3.html" TargetMode="External"/><Relationship Id="rId6" Type="http://schemas.openxmlformats.org/officeDocument/2006/relationships/hyperlink" Target="https://healthnarratives-respiratoryillness.on.drv.tw/Health%20Narratives-May2023/DerivativeNarrativeWebPage-Trial2_3.html" TargetMode="External"/><Relationship Id="rId15" Type="http://schemas.openxmlformats.org/officeDocument/2006/relationships/hyperlink" Target="https://healthnarratives-respiratoryillness.on.drv.tw/Health%20Narratives-May2023/DerivativeNarrativeWebPage-Trial2_1.html" TargetMode="External"/><Relationship Id="rId23" Type="http://schemas.openxmlformats.org/officeDocument/2006/relationships/hyperlink" Target="https://healthnarratives-respiratoryillness.on.drv.tw/Health%20Narratives-May2023/SuperOrdinateNarrativeWebPage-Trail-3.html" TargetMode="External"/><Relationship Id="rId28" Type="http://schemas.openxmlformats.org/officeDocument/2006/relationships/hyperlink" Target="https://healthnarratives-respiratoryillness.on.drv.tw/Health%20Narratives-May2023/SuperOrdinateNarrativeWebPage-Trail-2.html" TargetMode="External"/><Relationship Id="rId36" Type="http://schemas.openxmlformats.org/officeDocument/2006/relationships/hyperlink" Target="https://healthnarratives-respiratoryillness.on.drv.tw/Health%20Narratives-May2023/SuperOrdinateNarrativeWebPage-Trail-1.html" TargetMode="External"/><Relationship Id="rId49" Type="http://schemas.openxmlformats.org/officeDocument/2006/relationships/hyperlink" Target="https://healthnarratives-respiratoryillness.on.drv.tw/Health%20Narratives-May2023/CombinationalNarrativeWebPage-Trial-May9.html" TargetMode="External"/><Relationship Id="rId57" Type="http://schemas.openxmlformats.org/officeDocument/2006/relationships/hyperlink" Target="https://healthnarratives-respiratoryillness.on.drv.tw/Health%20Narratives-May2023/CombinationalNarrativeWebPage-Trial-May8.html" TargetMode="External"/><Relationship Id="rId10" Type="http://schemas.openxmlformats.org/officeDocument/2006/relationships/hyperlink" Target="https://healthnarratives-respiratoryillness.on.drv.tw/Health%20Narratives-May2023/DerivativeNarrativeWebPage-Trial2_2.html" TargetMode="External"/><Relationship Id="rId31" Type="http://schemas.openxmlformats.org/officeDocument/2006/relationships/hyperlink" Target="https://healthnarratives-respiratoryillness.on.drv.tw/Health%20Narratives-May2023/SuperOrdinateNarrativeWebPage-Trail-1.html" TargetMode="External"/><Relationship Id="rId44" Type="http://schemas.openxmlformats.org/officeDocument/2006/relationships/hyperlink" Target="https://healthnarratives-respiratoryillness.on.drv.tw/Health%20Narratives-May2023/CombinationalNarrativeWebPage-Trial-May5.html" TargetMode="External"/><Relationship Id="rId52" Type="http://schemas.openxmlformats.org/officeDocument/2006/relationships/hyperlink" Target="https://healthnarratives-respiratoryillness.on.drv.tw/Health%20Narratives-May2023/CombinationalNarrativeWebPage-Trial-May9.html" TargetMode="External"/><Relationship Id="rId60" Type="http://schemas.openxmlformats.org/officeDocument/2006/relationships/hyperlink" Target="https://healthnarratives-respiratoryillness.on.drv.tw/Health%20Narratives-May2023/CombinationalNarrativeWebPage-Trial-May8.html" TargetMode="External"/><Relationship Id="rId65" Type="http://schemas.openxmlformats.org/officeDocument/2006/relationships/hyperlink" Target="https://healthnarratives-respiratoryillness.on.drv.tw/Health%20Narratives-May2023/CorrelativeNarrativeWebPage10.html" TargetMode="External"/><Relationship Id="rId73" Type="http://schemas.openxmlformats.org/officeDocument/2006/relationships/hyperlink" Target="https://healthnarratives-respiratoryillness.on.drv.tw/Health%20Narratives-May2023/CorrelativeNarrativeWebPage17.html" TargetMode="External"/><Relationship Id="rId78" Type="http://schemas.openxmlformats.org/officeDocument/2006/relationships/hyperlink" Target="https://healthnarratives-respiratoryillness.on.drv.tw/Health%20Narratives-May2023/CorrelativeNarrativeWebPage17.html" TargetMode="External"/><Relationship Id="rId81" Type="http://schemas.openxmlformats.org/officeDocument/2006/relationships/hyperlink" Target="https://healthnarratives-respiratoryillness.on.drv.tw/Health%20Narratives-May2023/CorrelativeNarrativeWebPage19.html" TargetMode="External"/><Relationship Id="rId86" Type="http://schemas.openxmlformats.org/officeDocument/2006/relationships/hyperlink" Target="https://healthnarratives-respiratoryillness.on.drv.tw/Health%20Narratives-May2023/CorrelativeNarrativeWebPage24.html" TargetMode="External"/><Relationship Id="rId94" Type="http://schemas.openxmlformats.org/officeDocument/2006/relationships/hyperlink" Target="https://healthnarratives-respiratoryillness.on.drv.tw/Health%20Narratives-May2023/CorrelativeNarrativeWebPage29.html" TargetMode="External"/><Relationship Id="rId4" Type="http://schemas.openxmlformats.org/officeDocument/2006/relationships/hyperlink" Target="https://healthnarratives-respiratoryillness.on.drv.tw/Health%20Narratives-May2023/DerivativeNarrativeWebPage-Trial2_3.html" TargetMode="External"/><Relationship Id="rId9" Type="http://schemas.openxmlformats.org/officeDocument/2006/relationships/hyperlink" Target="https://healthnarratives-respiratoryillness.on.drv.tw/Health%20Narratives-May2023/DerivativeNarrativeWebPage-Trial2_2.html" TargetMode="External"/><Relationship Id="rId13" Type="http://schemas.openxmlformats.org/officeDocument/2006/relationships/hyperlink" Target="https://healthnarratives-respiratoryillness.on.drv.tw/Health%20Narratives-May2023/DerivativeNarrativeWebPage-Trial2_1.html" TargetMode="External"/><Relationship Id="rId18" Type="http://schemas.openxmlformats.org/officeDocument/2006/relationships/hyperlink" Target="https://healthnarratives-respiratoryillness.on.drv.tw/Health%20Narratives-May2023/DerivativeNarrativeWebPage-Trial2_1.html" TargetMode="External"/><Relationship Id="rId39" Type="http://schemas.openxmlformats.org/officeDocument/2006/relationships/hyperlink" Target="https://healthnarratives-respiratoryillness.on.drv.tw/Health%20Narratives-May2023/CombinationalNarrativeWebPage-Trial-May10.html" TargetMode="External"/><Relationship Id="rId34" Type="http://schemas.openxmlformats.org/officeDocument/2006/relationships/hyperlink" Target="https://healthnarratives-respiratoryillness.on.drv.tw/Health%20Narratives-May2023/SuperOrdinateNarrativeWebPage-Trail-1.html" TargetMode="External"/><Relationship Id="rId50" Type="http://schemas.openxmlformats.org/officeDocument/2006/relationships/hyperlink" Target="https://healthnarratives-respiratoryillness.on.drv.tw/Health%20Narratives-May2023/CombinationalNarrativeWebPage-Trial-May9.html" TargetMode="External"/><Relationship Id="rId55" Type="http://schemas.openxmlformats.org/officeDocument/2006/relationships/hyperlink" Target="https://healthnarratives-respiratoryillness.on.drv.tw/Health%20Narratives-May2023/CombinationalNarrativeWebPage-Trial-May8.html" TargetMode="External"/><Relationship Id="rId76" Type="http://schemas.openxmlformats.org/officeDocument/2006/relationships/hyperlink" Target="https://healthnarratives-respiratoryillness.on.drv.tw/Health%20Narratives-May2023/CorrelativeNarrativeWebPage17.html" TargetMode="External"/><Relationship Id="rId7" Type="http://schemas.openxmlformats.org/officeDocument/2006/relationships/hyperlink" Target="https://healthnarratives-respiratoryillness.on.drv.tw/Health%20Narratives-May2023/DerivativeNarrativeWebPage-Trial2_2.html" TargetMode="External"/><Relationship Id="rId71" Type="http://schemas.openxmlformats.org/officeDocument/2006/relationships/hyperlink" Target="https://healthnarratives-respiratoryillness.on.drv.tw/Health%20Narratives-May2023/CorrelativeNarrativeWebPage16.html" TargetMode="External"/><Relationship Id="rId92" Type="http://schemas.openxmlformats.org/officeDocument/2006/relationships/hyperlink" Target="https://healthnarratives-respiratoryillness.on.drv.tw/Health%20Narratives-May2023/CorrelativeNarrativeWebPage29.html" TargetMode="External"/><Relationship Id="rId2" Type="http://schemas.openxmlformats.org/officeDocument/2006/relationships/hyperlink" Target="https://healthnarratives-respiratoryillness.on.drv.tw/Health%20Narratives-May2023/DerivativeNarrativeWebPage-Trial2_3.html" TargetMode="External"/><Relationship Id="rId29" Type="http://schemas.openxmlformats.org/officeDocument/2006/relationships/hyperlink" Target="https://healthnarratives-respiratoryillness.on.drv.tw/Health%20Narratives-May2023/SuperOrdinateNarrativeWebPage-Trail-2.html" TargetMode="External"/><Relationship Id="rId24" Type="http://schemas.openxmlformats.org/officeDocument/2006/relationships/hyperlink" Target="https://healthnarratives-respiratoryillness.on.drv.tw/Health%20Narratives-May2023/SuperOrdinateNarrativeWebPage-Trail-3.html" TargetMode="External"/><Relationship Id="rId40" Type="http://schemas.openxmlformats.org/officeDocument/2006/relationships/hyperlink" Target="https://healthnarratives-respiratoryillness.on.drv.tw/Health%20Narratives-May2023/CombinationalNarrativeWebPage-Trial-May10.html" TargetMode="External"/><Relationship Id="rId45" Type="http://schemas.openxmlformats.org/officeDocument/2006/relationships/hyperlink" Target="https://healthnarratives-respiratoryillness.on.drv.tw/Health%20Narratives-May2023/CombinationalNarrativeWebPage-Trial-May5.html" TargetMode="External"/><Relationship Id="rId66" Type="http://schemas.openxmlformats.org/officeDocument/2006/relationships/hyperlink" Target="https://healthnarratives-respiratoryillness.on.drv.tw/Health%20Narratives-May2023/CorrelativeNarrativeWebPage10.html" TargetMode="External"/><Relationship Id="rId87" Type="http://schemas.openxmlformats.org/officeDocument/2006/relationships/hyperlink" Target="https://healthnarratives-respiratoryillness.on.drv.tw/Health%20Narratives-May2023/CorrelativeNarrativeWebPage24.html" TargetMode="External"/><Relationship Id="rId61" Type="http://schemas.openxmlformats.org/officeDocument/2006/relationships/hyperlink" Target="https://healthnarratives-respiratoryillness.on.drv.tw/Health%20Narratives-May2023/CorrelativeNarrativeWebPage10.html" TargetMode="External"/><Relationship Id="rId82" Type="http://schemas.openxmlformats.org/officeDocument/2006/relationships/hyperlink" Target="https://healthnarratives-respiratoryillness.on.drv.tw/Health%20Narratives-May2023/CorrelativeNarrativeWebPage19.html" TargetMode="External"/><Relationship Id="rId19" Type="http://schemas.openxmlformats.org/officeDocument/2006/relationships/hyperlink" Target="https://healthnarratives-respiratoryillness.on.drv.tw/Health%20Narratives-May2023/SuperOrdinateNarrativeWebPage-Trail-3.html" TargetMode="External"/><Relationship Id="rId14" Type="http://schemas.openxmlformats.org/officeDocument/2006/relationships/hyperlink" Target="https://healthnarratives-respiratoryillness.on.drv.tw/Health%20Narratives-May2023/DerivativeNarrativeWebPage-Trial2_1.html" TargetMode="External"/><Relationship Id="rId30" Type="http://schemas.openxmlformats.org/officeDocument/2006/relationships/hyperlink" Target="https://healthnarratives-respiratoryillness.on.drv.tw/Health%20Narratives-May2023/SuperOrdinateNarrativeWebPage-Trail-2.html" TargetMode="External"/><Relationship Id="rId35" Type="http://schemas.openxmlformats.org/officeDocument/2006/relationships/hyperlink" Target="https://healthnarratives-respiratoryillness.on.drv.tw/Health%20Narratives-May2023/SuperOrdinateNarrativeWebPage-Trail-1.html" TargetMode="External"/><Relationship Id="rId56" Type="http://schemas.openxmlformats.org/officeDocument/2006/relationships/hyperlink" Target="https://healthnarratives-respiratoryillness.on.drv.tw/Health%20Narratives-May2023/CombinationalNarrativeWebPage-Trial-May8.html" TargetMode="External"/><Relationship Id="rId77" Type="http://schemas.openxmlformats.org/officeDocument/2006/relationships/hyperlink" Target="https://healthnarratives-respiratoryillness.on.drv.tw/Health%20Narratives-May2023/CorrelativeNarrativeWebPage17.html" TargetMode="External"/></Relationships>
</file>

<file path=xl/worksheets/_rels/sheet3.xml.rels><?xml version="1.0" encoding="UTF-8" standalone="yes"?>
<Relationships xmlns="http://schemas.openxmlformats.org/package/2006/relationships"><Relationship Id="rId26" Type="http://schemas.openxmlformats.org/officeDocument/2006/relationships/hyperlink" Target="https://healthnarratives-respiratoryillness.on.drv.tw/Health%20Narratives-May2023/CombinationalNarrativeWebPage-Trial-May7.html" TargetMode="External"/><Relationship Id="rId21" Type="http://schemas.openxmlformats.org/officeDocument/2006/relationships/hyperlink" Target="https://healthnarratives-respiratoryillness.on.drv.tw/Health%20Narratives-May2023/CombinationalNarrativeWebPage-Trial-May6.html" TargetMode="External"/><Relationship Id="rId42" Type="http://schemas.openxmlformats.org/officeDocument/2006/relationships/hyperlink" Target="https://healthnarratives-respiratoryillness.on.drv.tw/Health%20Narratives-May2023/CorrelativeNarrativeWebPage3.html" TargetMode="External"/><Relationship Id="rId47" Type="http://schemas.openxmlformats.org/officeDocument/2006/relationships/hyperlink" Target="https://healthnarratives-respiratoryillness.on.drv.tw/Health%20Narratives-May2023/CorrelativeNarrativeWebPage4.html" TargetMode="External"/><Relationship Id="rId63" Type="http://schemas.openxmlformats.org/officeDocument/2006/relationships/hyperlink" Target="https://healthnarratives-respiratoryillness.on.drv.tw/Health%20Narratives-May2023/CorrelativeNarrativeWebPage11.html" TargetMode="External"/><Relationship Id="rId68" Type="http://schemas.openxmlformats.org/officeDocument/2006/relationships/hyperlink" Target="https://healthnarratives-respiratoryillness.on.drv.tw/Health%20Narratives-May2023/CorrelativeNarrativeWebPage25.html" TargetMode="External"/><Relationship Id="rId7" Type="http://schemas.openxmlformats.org/officeDocument/2006/relationships/hyperlink" Target="https://healthnarratives-respiratoryillness.on.drv.tw/Health%20Narratives-May2023/CombinationalNarrativeWebPage-Trial-May3.html" TargetMode="External"/><Relationship Id="rId71" Type="http://schemas.openxmlformats.org/officeDocument/2006/relationships/hyperlink" Target="https://healthnarratives-respiratoryillness.on.drv.tw/Health%20Narratives-May2023/CorrelativeNarrativeWebPage25.html" TargetMode="External"/><Relationship Id="rId2" Type="http://schemas.openxmlformats.org/officeDocument/2006/relationships/hyperlink" Target="https://healthnarratives-respiratoryillness.on.drv.tw/Health%20Narratives-May2023/CombinationalNarrativeWebPage-Trial-May1.html" TargetMode="External"/><Relationship Id="rId16" Type="http://schemas.openxmlformats.org/officeDocument/2006/relationships/hyperlink" Target="https://healthnarratives-respiratoryillness.on.drv.tw/Health%20Narratives-May2023/CombinationalNarrativeWebPage-Trial-May4.html" TargetMode="External"/><Relationship Id="rId29" Type="http://schemas.openxmlformats.org/officeDocument/2006/relationships/hyperlink" Target="https://healthnarratives-respiratoryillness.on.drv.tw/Health%20Narratives-May2023/CombinationalNarrativeWebPage-Trial-May7.html" TargetMode="External"/><Relationship Id="rId11" Type="http://schemas.openxmlformats.org/officeDocument/2006/relationships/hyperlink" Target="https://healthnarratives-respiratoryillness.on.drv.tw/Health%20Narratives-May2023/CombinationalNarrativeWebPage-Trial-May3.html" TargetMode="External"/><Relationship Id="rId24" Type="http://schemas.openxmlformats.org/officeDocument/2006/relationships/hyperlink" Target="https://healthnarratives-respiratoryillness.on.drv.tw/Health%20Narratives-May2023/CombinationalNarrativeWebPage-Trial-May6.html" TargetMode="External"/><Relationship Id="rId32" Type="http://schemas.openxmlformats.org/officeDocument/2006/relationships/hyperlink" Target="https://healthnarratives-respiratoryillness.on.drv.tw/Health%20Narratives-May2023/CorrelativeNarrativeWebPage1.html" TargetMode="External"/><Relationship Id="rId37" Type="http://schemas.openxmlformats.org/officeDocument/2006/relationships/hyperlink" Target="https://healthnarratives-respiratoryillness.on.drv.tw/Health%20Narratives-May2023/CorrelativeNarrativeWebPage3.html" TargetMode="External"/><Relationship Id="rId40" Type="http://schemas.openxmlformats.org/officeDocument/2006/relationships/hyperlink" Target="https://healthnarratives-respiratoryillness.on.drv.tw/Health%20Narratives-May2023/CorrelativeNarrativeWebPage3.html" TargetMode="External"/><Relationship Id="rId45" Type="http://schemas.openxmlformats.org/officeDocument/2006/relationships/hyperlink" Target="https://healthnarratives-respiratoryillness.on.drv.tw/Health%20Narratives-May2023/CorrelativeNarrativeWebPage4.html" TargetMode="External"/><Relationship Id="rId53" Type="http://schemas.openxmlformats.org/officeDocument/2006/relationships/hyperlink" Target="https://healthnarratives-respiratoryillness.on.drv.tw/Health%20Narratives-May2023/CorrelativeNarrativeWebPage5.html" TargetMode="External"/><Relationship Id="rId58" Type="http://schemas.openxmlformats.org/officeDocument/2006/relationships/hyperlink" Target="https://healthnarratives-respiratoryillness.on.drv.tw/Health%20Narratives-May2023/CorrelativeNarrativeWebPage7.html" TargetMode="External"/><Relationship Id="rId66" Type="http://schemas.openxmlformats.org/officeDocument/2006/relationships/hyperlink" Target="https://healthnarratives-respiratoryillness.on.drv.tw/Health%20Narratives-May2023/CorrelativeNarrativeWebPage11.html" TargetMode="External"/><Relationship Id="rId5" Type="http://schemas.openxmlformats.org/officeDocument/2006/relationships/hyperlink" Target="https://healthnarratives-respiratoryillness.on.drv.tw/Health%20Narratives-May2023/CombinationalNarrativeWebPage-Trial-May1.html" TargetMode="External"/><Relationship Id="rId61" Type="http://schemas.openxmlformats.org/officeDocument/2006/relationships/hyperlink" Target="https://healthnarratives-respiratoryillness.on.drv.tw/Health%20Narratives-May2023/CorrelativeNarrativeWebPage11.html" TargetMode="External"/><Relationship Id="rId19" Type="http://schemas.openxmlformats.org/officeDocument/2006/relationships/hyperlink" Target="https://healthnarratives-respiratoryillness.on.drv.tw/Health%20Narratives-May2023/CombinationalNarrativeWebPage-Trial-May6.html" TargetMode="External"/><Relationship Id="rId14" Type="http://schemas.openxmlformats.org/officeDocument/2006/relationships/hyperlink" Target="https://healthnarratives-respiratoryillness.on.drv.tw/Health%20Narratives-May2023/CombinationalNarrativeWebPage-Trial-May4.html" TargetMode="External"/><Relationship Id="rId22" Type="http://schemas.openxmlformats.org/officeDocument/2006/relationships/hyperlink" Target="https://healthnarratives-respiratoryillness.on.drv.tw/Health%20Narratives-May2023/CombinationalNarrativeWebPage-Trial-May6.html" TargetMode="External"/><Relationship Id="rId27" Type="http://schemas.openxmlformats.org/officeDocument/2006/relationships/hyperlink" Target="https://healthnarratives-respiratoryillness.on.drv.tw/Health%20Narratives-May2023/CombinationalNarrativeWebPage-Trial-May7.html" TargetMode="External"/><Relationship Id="rId30" Type="http://schemas.openxmlformats.org/officeDocument/2006/relationships/hyperlink" Target="https://healthnarratives-respiratoryillness.on.drv.tw/Health%20Narratives-May2023/CombinationalNarrativeWebPage-Trial-May7.html" TargetMode="External"/><Relationship Id="rId35" Type="http://schemas.openxmlformats.org/officeDocument/2006/relationships/hyperlink" Target="https://healthnarratives-respiratoryillness.on.drv.tw/Health%20Narratives-May2023/CorrelativeNarrativeWebPage1.html" TargetMode="External"/><Relationship Id="rId43" Type="http://schemas.openxmlformats.org/officeDocument/2006/relationships/hyperlink" Target="https://healthnarratives-respiratoryillness.on.drv.tw/Health%20Narratives-May2023/CorrelativeNarrativeWebPage4.html" TargetMode="External"/><Relationship Id="rId48" Type="http://schemas.openxmlformats.org/officeDocument/2006/relationships/hyperlink" Target="https://healthnarratives-respiratoryillness.on.drv.tw/Health%20Narratives-May2023/CorrelativeNarrativeWebPage4.html" TargetMode="External"/><Relationship Id="rId56" Type="http://schemas.openxmlformats.org/officeDocument/2006/relationships/hyperlink" Target="https://healthnarratives-respiratoryillness.on.drv.tw/Health%20Narratives-May2023/CorrelativeNarrativeWebPage7.html" TargetMode="External"/><Relationship Id="rId64" Type="http://schemas.openxmlformats.org/officeDocument/2006/relationships/hyperlink" Target="https://healthnarratives-respiratoryillness.on.drv.tw/Health%20Narratives-May2023/CorrelativeNarrativeWebPage11.html" TargetMode="External"/><Relationship Id="rId69" Type="http://schemas.openxmlformats.org/officeDocument/2006/relationships/hyperlink" Target="https://healthnarratives-respiratoryillness.on.drv.tw/Health%20Narratives-May2023/CorrelativeNarrativeWebPage25.html" TargetMode="External"/><Relationship Id="rId8" Type="http://schemas.openxmlformats.org/officeDocument/2006/relationships/hyperlink" Target="https://healthnarratives-respiratoryillness.on.drv.tw/Health%20Narratives-May2023/CombinationalNarrativeWebPage-Trial-May3.html" TargetMode="External"/><Relationship Id="rId51" Type="http://schemas.openxmlformats.org/officeDocument/2006/relationships/hyperlink" Target="https://healthnarratives-respiratoryillness.on.drv.tw/Health%20Narratives-May2023/CorrelativeNarrativeWebPage5.html" TargetMode="External"/><Relationship Id="rId72" Type="http://schemas.openxmlformats.org/officeDocument/2006/relationships/hyperlink" Target="https://healthnarratives-respiratoryillness.on.drv.tw/Health%20Narratives-May2023/CorrelativeNarrativeWebPage25.html" TargetMode="External"/><Relationship Id="rId3" Type="http://schemas.openxmlformats.org/officeDocument/2006/relationships/hyperlink" Target="https://healthnarratives-respiratoryillness.on.drv.tw/Health%20Narratives-May2023/CombinationalNarrativeWebPage-Trial-May1.html" TargetMode="External"/><Relationship Id="rId12" Type="http://schemas.openxmlformats.org/officeDocument/2006/relationships/hyperlink" Target="https://healthnarratives-respiratoryillness.on.drv.tw/Health%20Narratives-May2023/CombinationalNarrativeWebPage-Trial-May3.html" TargetMode="External"/><Relationship Id="rId17" Type="http://schemas.openxmlformats.org/officeDocument/2006/relationships/hyperlink" Target="https://healthnarratives-respiratoryillness.on.drv.tw/Health%20Narratives-May2023/CombinationalNarrativeWebPage-Trial-May4.html" TargetMode="External"/><Relationship Id="rId25" Type="http://schemas.openxmlformats.org/officeDocument/2006/relationships/hyperlink" Target="https://healthnarratives-respiratoryillness.on.drv.tw/Health%20Narratives-May2023/CombinationalNarrativeWebPage-Trial-May7.html" TargetMode="External"/><Relationship Id="rId33" Type="http://schemas.openxmlformats.org/officeDocument/2006/relationships/hyperlink" Target="https://healthnarratives-respiratoryillness.on.drv.tw/Health%20Narratives-May2023/CorrelativeNarrativeWebPage1.html" TargetMode="External"/><Relationship Id="rId38" Type="http://schemas.openxmlformats.org/officeDocument/2006/relationships/hyperlink" Target="https://healthnarratives-respiratoryillness.on.drv.tw/Health%20Narratives-May2023/CorrelativeNarrativeWebPage3.html" TargetMode="External"/><Relationship Id="rId46" Type="http://schemas.openxmlformats.org/officeDocument/2006/relationships/hyperlink" Target="https://healthnarratives-respiratoryillness.on.drv.tw/Health%20Narratives-May2023/CorrelativeNarrativeWebPage4.html" TargetMode="External"/><Relationship Id="rId59" Type="http://schemas.openxmlformats.org/officeDocument/2006/relationships/hyperlink" Target="https://healthnarratives-respiratoryillness.on.drv.tw/Health%20Narratives-May2023/CorrelativeNarrativeWebPage7.html" TargetMode="External"/><Relationship Id="rId67" Type="http://schemas.openxmlformats.org/officeDocument/2006/relationships/hyperlink" Target="https://healthnarratives-respiratoryillness.on.drv.tw/Health%20Narratives-May2023/CorrelativeNarrativeWebPage25.html" TargetMode="External"/><Relationship Id="rId20" Type="http://schemas.openxmlformats.org/officeDocument/2006/relationships/hyperlink" Target="https://healthnarratives-respiratoryillness.on.drv.tw/Health%20Narratives-May2023/CombinationalNarrativeWebPage-Trial-May6.html" TargetMode="External"/><Relationship Id="rId41" Type="http://schemas.openxmlformats.org/officeDocument/2006/relationships/hyperlink" Target="https://healthnarratives-respiratoryillness.on.drv.tw/Health%20Narratives-May2023/CorrelativeNarrativeWebPage3.html" TargetMode="External"/><Relationship Id="rId54" Type="http://schemas.openxmlformats.org/officeDocument/2006/relationships/hyperlink" Target="https://healthnarratives-respiratoryillness.on.drv.tw/Health%20Narratives-May2023/CorrelativeNarrativeWebPage5.html" TargetMode="External"/><Relationship Id="rId62" Type="http://schemas.openxmlformats.org/officeDocument/2006/relationships/hyperlink" Target="https://healthnarratives-respiratoryillness.on.drv.tw/Health%20Narratives-May2023/CorrelativeNarrativeWebPage11.html" TargetMode="External"/><Relationship Id="rId70" Type="http://schemas.openxmlformats.org/officeDocument/2006/relationships/hyperlink" Target="https://healthnarratives-respiratoryillness.on.drv.tw/Health%20Narratives-May2023/CorrelativeNarrativeWebPage25.html" TargetMode="External"/><Relationship Id="rId1" Type="http://schemas.openxmlformats.org/officeDocument/2006/relationships/hyperlink" Target="https://healthnarratives-respiratoryillness.on.drv.tw/Health%20Narratives-May2023/CombinationalNarrativeWebPage-Trial-May1.html" TargetMode="External"/><Relationship Id="rId6" Type="http://schemas.openxmlformats.org/officeDocument/2006/relationships/hyperlink" Target="https://healthnarratives-respiratoryillness.on.drv.tw/Health%20Narratives-May2023/CombinationalNarrativeWebPage-Trial-May1.html" TargetMode="External"/><Relationship Id="rId15" Type="http://schemas.openxmlformats.org/officeDocument/2006/relationships/hyperlink" Target="https://healthnarratives-respiratoryillness.on.drv.tw/Health%20Narratives-May2023/CombinationalNarrativeWebPage-Trial-May4.html" TargetMode="External"/><Relationship Id="rId23" Type="http://schemas.openxmlformats.org/officeDocument/2006/relationships/hyperlink" Target="https://healthnarratives-respiratoryillness.on.drv.tw/Health%20Narratives-May2023/CombinationalNarrativeWebPage-Trial-May6.html" TargetMode="External"/><Relationship Id="rId28" Type="http://schemas.openxmlformats.org/officeDocument/2006/relationships/hyperlink" Target="https://healthnarratives-respiratoryillness.on.drv.tw/Health%20Narratives-May2023/CombinationalNarrativeWebPage-Trial-May7.html" TargetMode="External"/><Relationship Id="rId36" Type="http://schemas.openxmlformats.org/officeDocument/2006/relationships/hyperlink" Target="https://healthnarratives-respiratoryillness.on.drv.tw/Health%20Narratives-May2023/CorrelativeNarrativeWebPage1.html" TargetMode="External"/><Relationship Id="rId49" Type="http://schemas.openxmlformats.org/officeDocument/2006/relationships/hyperlink" Target="https://healthnarratives-respiratoryillness.on.drv.tw/Health%20Narratives-May2023/CorrelativeNarrativeWebPage5.html" TargetMode="External"/><Relationship Id="rId57" Type="http://schemas.openxmlformats.org/officeDocument/2006/relationships/hyperlink" Target="https://healthnarratives-respiratoryillness.on.drv.tw/Health%20Narratives-May2023/CorrelativeNarrativeWebPage7.html" TargetMode="External"/><Relationship Id="rId10" Type="http://schemas.openxmlformats.org/officeDocument/2006/relationships/hyperlink" Target="https://healthnarratives-respiratoryillness.on.drv.tw/Health%20Narratives-May2023/CombinationalNarrativeWebPage-Trial-May3.html" TargetMode="External"/><Relationship Id="rId31" Type="http://schemas.openxmlformats.org/officeDocument/2006/relationships/hyperlink" Target="https://healthnarratives-respiratoryillness.on.drv.tw/Health%20Narratives-May2023/CorrelativeNarrativeWebPage1.html" TargetMode="External"/><Relationship Id="rId44" Type="http://schemas.openxmlformats.org/officeDocument/2006/relationships/hyperlink" Target="https://healthnarratives-respiratoryillness.on.drv.tw/Health%20Narratives-May2023/CorrelativeNarrativeWebPage4.html" TargetMode="External"/><Relationship Id="rId52" Type="http://schemas.openxmlformats.org/officeDocument/2006/relationships/hyperlink" Target="https://healthnarratives-respiratoryillness.on.drv.tw/Health%20Narratives-May2023/CorrelativeNarrativeWebPage5.html" TargetMode="External"/><Relationship Id="rId60" Type="http://schemas.openxmlformats.org/officeDocument/2006/relationships/hyperlink" Target="https://healthnarratives-respiratoryillness.on.drv.tw/Health%20Narratives-May2023/CorrelativeNarrativeWebPage7.html" TargetMode="External"/><Relationship Id="rId65" Type="http://schemas.openxmlformats.org/officeDocument/2006/relationships/hyperlink" Target="https://healthnarratives-respiratoryillness.on.drv.tw/Health%20Narratives-May2023/CorrelativeNarrativeWebPage11.html" TargetMode="External"/><Relationship Id="rId4" Type="http://schemas.openxmlformats.org/officeDocument/2006/relationships/hyperlink" Target="https://healthnarratives-respiratoryillness.on.drv.tw/Health%20Narratives-May2023/CombinationalNarrativeWebPage-Trial-May1.html" TargetMode="External"/><Relationship Id="rId9" Type="http://schemas.openxmlformats.org/officeDocument/2006/relationships/hyperlink" Target="https://healthnarratives-respiratoryillness.on.drv.tw/Health%20Narratives-May2023/CombinationalNarrativeWebPage-Trial-May3.html" TargetMode="External"/><Relationship Id="rId13" Type="http://schemas.openxmlformats.org/officeDocument/2006/relationships/hyperlink" Target="https://healthnarratives-respiratoryillness.on.drv.tw/Health%20Narratives-May2023/CombinationalNarrativeWebPage-Trial-May4.html" TargetMode="External"/><Relationship Id="rId18" Type="http://schemas.openxmlformats.org/officeDocument/2006/relationships/hyperlink" Target="https://healthnarratives-respiratoryillness.on.drv.tw/Health%20Narratives-May2023/CombinationalNarrativeWebPage-Trial-May4.html" TargetMode="External"/><Relationship Id="rId39" Type="http://schemas.openxmlformats.org/officeDocument/2006/relationships/hyperlink" Target="https://healthnarratives-respiratoryillness.on.drv.tw/Health%20Narratives-May2023/CorrelativeNarrativeWebPage3.html" TargetMode="External"/><Relationship Id="rId34" Type="http://schemas.openxmlformats.org/officeDocument/2006/relationships/hyperlink" Target="https://healthnarratives-respiratoryillness.on.drv.tw/Health%20Narratives-May2023/CorrelativeNarrativeWebPage1.html" TargetMode="External"/><Relationship Id="rId50" Type="http://schemas.openxmlformats.org/officeDocument/2006/relationships/hyperlink" Target="https://healthnarratives-respiratoryillness.on.drv.tw/Health%20Narratives-May2023/CorrelativeNarrativeWebPage5.html" TargetMode="External"/><Relationship Id="rId55" Type="http://schemas.openxmlformats.org/officeDocument/2006/relationships/hyperlink" Target="https://healthnarratives-respiratoryillness.on.drv.tw/Health%20Narratives-May2023/CorrelativeNarrativeWebPage7.html" TargetMode="External"/></Relationships>
</file>

<file path=xl/worksheets/_rels/sheet4.xml.rels><?xml version="1.0" encoding="UTF-8" standalone="yes"?>
<Relationships xmlns="http://schemas.openxmlformats.org/package/2006/relationships"><Relationship Id="rId26" Type="http://schemas.openxmlformats.org/officeDocument/2006/relationships/hyperlink" Target="https://healthnarratives-respiratoryillness.on.drv.tw/Health%20Narratives-May2023/CombinationalNarrativeWebPage-Trial-May7.html" TargetMode="External"/><Relationship Id="rId21" Type="http://schemas.openxmlformats.org/officeDocument/2006/relationships/hyperlink" Target="https://healthnarratives-respiratoryillness.on.drv.tw/Health%20Narratives-May2023/CombinationalNarrativeWebPage-Trial-May6.html" TargetMode="External"/><Relationship Id="rId42" Type="http://schemas.openxmlformats.org/officeDocument/2006/relationships/hyperlink" Target="https://healthnarratives-respiratoryillness.on.drv.tw/Health%20Narratives-May2023/CorrelativeNarrativeWebPage3.html" TargetMode="External"/><Relationship Id="rId47" Type="http://schemas.openxmlformats.org/officeDocument/2006/relationships/hyperlink" Target="https://healthnarratives-respiratoryillness.on.drv.tw/Health%20Narratives-May2023/CorrelativeNarrativeWebPage4.html" TargetMode="External"/><Relationship Id="rId63" Type="http://schemas.openxmlformats.org/officeDocument/2006/relationships/hyperlink" Target="https://healthnarratives-respiratoryillness.on.drv.tw/Health%20Narratives-May2023/CorrelativeNarrativeWebPage11.html" TargetMode="External"/><Relationship Id="rId68" Type="http://schemas.openxmlformats.org/officeDocument/2006/relationships/hyperlink" Target="https://healthnarratives-respiratoryillness.on.drv.tw/Health%20Narratives-May2023/CorrelativeNarrativeWebPage25.html" TargetMode="External"/><Relationship Id="rId7" Type="http://schemas.openxmlformats.org/officeDocument/2006/relationships/hyperlink" Target="https://healthnarratives-respiratoryillness.on.drv.tw/Health%20Narratives-May2023/CombinationalNarrativeWebPage-Trial-May3.html" TargetMode="External"/><Relationship Id="rId71" Type="http://schemas.openxmlformats.org/officeDocument/2006/relationships/hyperlink" Target="https://healthnarratives-respiratoryillness.on.drv.tw/Health%20Narratives-May2023/CorrelativeNarrativeWebPage25.html" TargetMode="External"/><Relationship Id="rId2" Type="http://schemas.openxmlformats.org/officeDocument/2006/relationships/hyperlink" Target="https://healthnarratives-respiratoryillness.on.drv.tw/Health%20Narratives-May2023/CombinationalNarrativeWebPage-Trial-May1.html" TargetMode="External"/><Relationship Id="rId16" Type="http://schemas.openxmlformats.org/officeDocument/2006/relationships/hyperlink" Target="https://healthnarratives-respiratoryillness.on.drv.tw/Health%20Narratives-May2023/CombinationalNarrativeWebPage-Trial-May4.html" TargetMode="External"/><Relationship Id="rId29" Type="http://schemas.openxmlformats.org/officeDocument/2006/relationships/hyperlink" Target="https://healthnarratives-respiratoryillness.on.drv.tw/Health%20Narratives-May2023/CombinationalNarrativeWebPage-Trial-May7.html" TargetMode="External"/><Relationship Id="rId11" Type="http://schemas.openxmlformats.org/officeDocument/2006/relationships/hyperlink" Target="https://healthnarratives-respiratoryillness.on.drv.tw/Health%20Narratives-May2023/CombinationalNarrativeWebPage-Trial-May3.html" TargetMode="External"/><Relationship Id="rId24" Type="http://schemas.openxmlformats.org/officeDocument/2006/relationships/hyperlink" Target="https://healthnarratives-respiratoryillness.on.drv.tw/Health%20Narratives-May2023/CombinationalNarrativeWebPage-Trial-May6.html" TargetMode="External"/><Relationship Id="rId32" Type="http://schemas.openxmlformats.org/officeDocument/2006/relationships/hyperlink" Target="https://healthnarratives-respiratoryillness.on.drv.tw/Health%20Narratives-May2023/CorrelativeNarrativeWebPage1.html" TargetMode="External"/><Relationship Id="rId37" Type="http://schemas.openxmlformats.org/officeDocument/2006/relationships/hyperlink" Target="https://healthnarratives-respiratoryillness.on.drv.tw/Health%20Narratives-May2023/CorrelativeNarrativeWebPage3.html" TargetMode="External"/><Relationship Id="rId40" Type="http://schemas.openxmlformats.org/officeDocument/2006/relationships/hyperlink" Target="https://healthnarratives-respiratoryillness.on.drv.tw/Health%20Narratives-May2023/CorrelativeNarrativeWebPage3.html" TargetMode="External"/><Relationship Id="rId45" Type="http://schemas.openxmlformats.org/officeDocument/2006/relationships/hyperlink" Target="https://healthnarratives-respiratoryillness.on.drv.tw/Health%20Narratives-May2023/CorrelativeNarrativeWebPage4.html" TargetMode="External"/><Relationship Id="rId53" Type="http://schemas.openxmlformats.org/officeDocument/2006/relationships/hyperlink" Target="https://healthnarratives-respiratoryillness.on.drv.tw/Health%20Narratives-May2023/CorrelativeNarrativeWebPage5.html" TargetMode="External"/><Relationship Id="rId58" Type="http://schemas.openxmlformats.org/officeDocument/2006/relationships/hyperlink" Target="https://healthnarratives-respiratoryillness.on.drv.tw/Health%20Narratives-May2023/CorrelativeNarrativeWebPage7.html" TargetMode="External"/><Relationship Id="rId66" Type="http://schemas.openxmlformats.org/officeDocument/2006/relationships/hyperlink" Target="https://healthnarratives-respiratoryillness.on.drv.tw/Health%20Narratives-May2023/CorrelativeNarrativeWebPage11.html" TargetMode="External"/><Relationship Id="rId5" Type="http://schemas.openxmlformats.org/officeDocument/2006/relationships/hyperlink" Target="https://healthnarratives-respiratoryillness.on.drv.tw/Health%20Narratives-May2023/CombinationalNarrativeWebPage-Trial-May1.html" TargetMode="External"/><Relationship Id="rId61" Type="http://schemas.openxmlformats.org/officeDocument/2006/relationships/hyperlink" Target="https://healthnarratives-respiratoryillness.on.drv.tw/Health%20Narratives-May2023/CorrelativeNarrativeWebPage11.html" TargetMode="External"/><Relationship Id="rId19" Type="http://schemas.openxmlformats.org/officeDocument/2006/relationships/hyperlink" Target="https://healthnarratives-respiratoryillness.on.drv.tw/Health%20Narratives-May2023/CombinationalNarrativeWebPage-Trial-May6.html" TargetMode="External"/><Relationship Id="rId14" Type="http://schemas.openxmlformats.org/officeDocument/2006/relationships/hyperlink" Target="https://healthnarratives-respiratoryillness.on.drv.tw/Health%20Narratives-May2023/CombinationalNarrativeWebPage-Trial-May4.html" TargetMode="External"/><Relationship Id="rId22" Type="http://schemas.openxmlformats.org/officeDocument/2006/relationships/hyperlink" Target="https://healthnarratives-respiratoryillness.on.drv.tw/Health%20Narratives-May2023/CombinationalNarrativeWebPage-Trial-May6.html" TargetMode="External"/><Relationship Id="rId27" Type="http://schemas.openxmlformats.org/officeDocument/2006/relationships/hyperlink" Target="https://healthnarratives-respiratoryillness.on.drv.tw/Health%20Narratives-May2023/CombinationalNarrativeWebPage-Trial-May7.html" TargetMode="External"/><Relationship Id="rId30" Type="http://schemas.openxmlformats.org/officeDocument/2006/relationships/hyperlink" Target="https://healthnarratives-respiratoryillness.on.drv.tw/Health%20Narratives-May2023/CombinationalNarrativeWebPage-Trial-May7.html" TargetMode="External"/><Relationship Id="rId35" Type="http://schemas.openxmlformats.org/officeDocument/2006/relationships/hyperlink" Target="https://healthnarratives-respiratoryillness.on.drv.tw/Health%20Narratives-May2023/CorrelativeNarrativeWebPage1.html" TargetMode="External"/><Relationship Id="rId43" Type="http://schemas.openxmlformats.org/officeDocument/2006/relationships/hyperlink" Target="https://healthnarratives-respiratoryillness.on.drv.tw/Health%20Narratives-May2023/CorrelativeNarrativeWebPage4.html" TargetMode="External"/><Relationship Id="rId48" Type="http://schemas.openxmlformats.org/officeDocument/2006/relationships/hyperlink" Target="https://healthnarratives-respiratoryillness.on.drv.tw/Health%20Narratives-May2023/CorrelativeNarrativeWebPage4.html" TargetMode="External"/><Relationship Id="rId56" Type="http://schemas.openxmlformats.org/officeDocument/2006/relationships/hyperlink" Target="https://healthnarratives-respiratoryillness.on.drv.tw/Health%20Narratives-May2023/CorrelativeNarrativeWebPage7.html" TargetMode="External"/><Relationship Id="rId64" Type="http://schemas.openxmlformats.org/officeDocument/2006/relationships/hyperlink" Target="https://healthnarratives-respiratoryillness.on.drv.tw/Health%20Narratives-May2023/CorrelativeNarrativeWebPage11.html" TargetMode="External"/><Relationship Id="rId69" Type="http://schemas.openxmlformats.org/officeDocument/2006/relationships/hyperlink" Target="https://healthnarratives-respiratoryillness.on.drv.tw/Health%20Narratives-May2023/CorrelativeNarrativeWebPage25.html" TargetMode="External"/><Relationship Id="rId8" Type="http://schemas.openxmlformats.org/officeDocument/2006/relationships/hyperlink" Target="https://healthnarratives-respiratoryillness.on.drv.tw/Health%20Narratives-May2023/CombinationalNarrativeWebPage-Trial-May3.html" TargetMode="External"/><Relationship Id="rId51" Type="http://schemas.openxmlformats.org/officeDocument/2006/relationships/hyperlink" Target="https://healthnarratives-respiratoryillness.on.drv.tw/Health%20Narratives-May2023/CorrelativeNarrativeWebPage5.html" TargetMode="External"/><Relationship Id="rId72" Type="http://schemas.openxmlformats.org/officeDocument/2006/relationships/hyperlink" Target="https://healthnarratives-respiratoryillness.on.drv.tw/Health%20Narratives-May2023/CorrelativeNarrativeWebPage25.html" TargetMode="External"/><Relationship Id="rId3" Type="http://schemas.openxmlformats.org/officeDocument/2006/relationships/hyperlink" Target="https://healthnarratives-respiratoryillness.on.drv.tw/Health%20Narratives-May2023/CombinationalNarrativeWebPage-Trial-May1.html" TargetMode="External"/><Relationship Id="rId12" Type="http://schemas.openxmlformats.org/officeDocument/2006/relationships/hyperlink" Target="https://healthnarratives-respiratoryillness.on.drv.tw/Health%20Narratives-May2023/CombinationalNarrativeWebPage-Trial-May3.html" TargetMode="External"/><Relationship Id="rId17" Type="http://schemas.openxmlformats.org/officeDocument/2006/relationships/hyperlink" Target="https://healthnarratives-respiratoryillness.on.drv.tw/Health%20Narratives-May2023/CombinationalNarrativeWebPage-Trial-May4.html" TargetMode="External"/><Relationship Id="rId25" Type="http://schemas.openxmlformats.org/officeDocument/2006/relationships/hyperlink" Target="https://healthnarratives-respiratoryillness.on.drv.tw/Health%20Narratives-May2023/CombinationalNarrativeWebPage-Trial-May7.html" TargetMode="External"/><Relationship Id="rId33" Type="http://schemas.openxmlformats.org/officeDocument/2006/relationships/hyperlink" Target="https://healthnarratives-respiratoryillness.on.drv.tw/Health%20Narratives-May2023/CorrelativeNarrativeWebPage1.html" TargetMode="External"/><Relationship Id="rId38" Type="http://schemas.openxmlformats.org/officeDocument/2006/relationships/hyperlink" Target="https://healthnarratives-respiratoryillness.on.drv.tw/Health%20Narratives-May2023/CorrelativeNarrativeWebPage3.html" TargetMode="External"/><Relationship Id="rId46" Type="http://schemas.openxmlformats.org/officeDocument/2006/relationships/hyperlink" Target="https://healthnarratives-respiratoryillness.on.drv.tw/Health%20Narratives-May2023/CorrelativeNarrativeWebPage4.html" TargetMode="External"/><Relationship Id="rId59" Type="http://schemas.openxmlformats.org/officeDocument/2006/relationships/hyperlink" Target="https://healthnarratives-respiratoryillness.on.drv.tw/Health%20Narratives-May2023/CorrelativeNarrativeWebPage7.html" TargetMode="External"/><Relationship Id="rId67" Type="http://schemas.openxmlformats.org/officeDocument/2006/relationships/hyperlink" Target="https://healthnarratives-respiratoryillness.on.drv.tw/Health%20Narratives-May2023/CorrelativeNarrativeWebPage25.html" TargetMode="External"/><Relationship Id="rId20" Type="http://schemas.openxmlformats.org/officeDocument/2006/relationships/hyperlink" Target="https://healthnarratives-respiratoryillness.on.drv.tw/Health%20Narratives-May2023/CombinationalNarrativeWebPage-Trial-May6.html" TargetMode="External"/><Relationship Id="rId41" Type="http://schemas.openxmlformats.org/officeDocument/2006/relationships/hyperlink" Target="https://healthnarratives-respiratoryillness.on.drv.tw/Health%20Narratives-May2023/CorrelativeNarrativeWebPage3.html" TargetMode="External"/><Relationship Id="rId54" Type="http://schemas.openxmlformats.org/officeDocument/2006/relationships/hyperlink" Target="https://healthnarratives-respiratoryillness.on.drv.tw/Health%20Narratives-May2023/CorrelativeNarrativeWebPage5.html" TargetMode="External"/><Relationship Id="rId62" Type="http://schemas.openxmlformats.org/officeDocument/2006/relationships/hyperlink" Target="https://healthnarratives-respiratoryillness.on.drv.tw/Health%20Narratives-May2023/CorrelativeNarrativeWebPage11.html" TargetMode="External"/><Relationship Id="rId70" Type="http://schemas.openxmlformats.org/officeDocument/2006/relationships/hyperlink" Target="https://healthnarratives-respiratoryillness.on.drv.tw/Health%20Narratives-May2023/CorrelativeNarrativeWebPage25.html" TargetMode="External"/><Relationship Id="rId1" Type="http://schemas.openxmlformats.org/officeDocument/2006/relationships/hyperlink" Target="https://healthnarratives-respiratoryillness.on.drv.tw/Health%20Narratives-May2023/CombinationalNarrativeWebPage-Trial-May1.html" TargetMode="External"/><Relationship Id="rId6" Type="http://schemas.openxmlformats.org/officeDocument/2006/relationships/hyperlink" Target="https://healthnarratives-respiratoryillness.on.drv.tw/Health%20Narratives-May2023/CombinationalNarrativeWebPage-Trial-May1.html" TargetMode="External"/><Relationship Id="rId15" Type="http://schemas.openxmlformats.org/officeDocument/2006/relationships/hyperlink" Target="https://healthnarratives-respiratoryillness.on.drv.tw/Health%20Narratives-May2023/CombinationalNarrativeWebPage-Trial-May4.html" TargetMode="External"/><Relationship Id="rId23" Type="http://schemas.openxmlformats.org/officeDocument/2006/relationships/hyperlink" Target="https://healthnarratives-respiratoryillness.on.drv.tw/Health%20Narratives-May2023/CombinationalNarrativeWebPage-Trial-May6.html" TargetMode="External"/><Relationship Id="rId28" Type="http://schemas.openxmlformats.org/officeDocument/2006/relationships/hyperlink" Target="https://healthnarratives-respiratoryillness.on.drv.tw/Health%20Narratives-May2023/CombinationalNarrativeWebPage-Trial-May7.html" TargetMode="External"/><Relationship Id="rId36" Type="http://schemas.openxmlformats.org/officeDocument/2006/relationships/hyperlink" Target="https://healthnarratives-respiratoryillness.on.drv.tw/Health%20Narratives-May2023/CorrelativeNarrativeWebPage1.html" TargetMode="External"/><Relationship Id="rId49" Type="http://schemas.openxmlformats.org/officeDocument/2006/relationships/hyperlink" Target="https://healthnarratives-respiratoryillness.on.drv.tw/Health%20Narratives-May2023/CorrelativeNarrativeWebPage5.html" TargetMode="External"/><Relationship Id="rId57" Type="http://schemas.openxmlformats.org/officeDocument/2006/relationships/hyperlink" Target="https://healthnarratives-respiratoryillness.on.drv.tw/Health%20Narratives-May2023/CorrelativeNarrativeWebPage7.html" TargetMode="External"/><Relationship Id="rId10" Type="http://schemas.openxmlformats.org/officeDocument/2006/relationships/hyperlink" Target="https://healthnarratives-respiratoryillness.on.drv.tw/Health%20Narratives-May2023/CombinationalNarrativeWebPage-Trial-May3.html" TargetMode="External"/><Relationship Id="rId31" Type="http://schemas.openxmlformats.org/officeDocument/2006/relationships/hyperlink" Target="https://healthnarratives-respiratoryillness.on.drv.tw/Health%20Narratives-May2023/CorrelativeNarrativeWebPage1.html" TargetMode="External"/><Relationship Id="rId44" Type="http://schemas.openxmlformats.org/officeDocument/2006/relationships/hyperlink" Target="https://healthnarratives-respiratoryillness.on.drv.tw/Health%20Narratives-May2023/CorrelativeNarrativeWebPage4.html" TargetMode="External"/><Relationship Id="rId52" Type="http://schemas.openxmlformats.org/officeDocument/2006/relationships/hyperlink" Target="https://healthnarratives-respiratoryillness.on.drv.tw/Health%20Narratives-May2023/CorrelativeNarrativeWebPage5.html" TargetMode="External"/><Relationship Id="rId60" Type="http://schemas.openxmlformats.org/officeDocument/2006/relationships/hyperlink" Target="https://healthnarratives-respiratoryillness.on.drv.tw/Health%20Narratives-May2023/CorrelativeNarrativeWebPage7.html" TargetMode="External"/><Relationship Id="rId65" Type="http://schemas.openxmlformats.org/officeDocument/2006/relationships/hyperlink" Target="https://healthnarratives-respiratoryillness.on.drv.tw/Health%20Narratives-May2023/CorrelativeNarrativeWebPage11.html" TargetMode="External"/><Relationship Id="rId4" Type="http://schemas.openxmlformats.org/officeDocument/2006/relationships/hyperlink" Target="https://healthnarratives-respiratoryillness.on.drv.tw/Health%20Narratives-May2023/CombinationalNarrativeWebPage-Trial-May1.html" TargetMode="External"/><Relationship Id="rId9" Type="http://schemas.openxmlformats.org/officeDocument/2006/relationships/hyperlink" Target="https://healthnarratives-respiratoryillness.on.drv.tw/Health%20Narratives-May2023/CombinationalNarrativeWebPage-Trial-May3.html" TargetMode="External"/><Relationship Id="rId13" Type="http://schemas.openxmlformats.org/officeDocument/2006/relationships/hyperlink" Target="https://healthnarratives-respiratoryillness.on.drv.tw/Health%20Narratives-May2023/CombinationalNarrativeWebPage-Trial-May4.html" TargetMode="External"/><Relationship Id="rId18" Type="http://schemas.openxmlformats.org/officeDocument/2006/relationships/hyperlink" Target="https://healthnarratives-respiratoryillness.on.drv.tw/Health%20Narratives-May2023/CombinationalNarrativeWebPage-Trial-May4.html" TargetMode="External"/><Relationship Id="rId39" Type="http://schemas.openxmlformats.org/officeDocument/2006/relationships/hyperlink" Target="https://healthnarratives-respiratoryillness.on.drv.tw/Health%20Narratives-May2023/CorrelativeNarrativeWebPage3.html" TargetMode="External"/><Relationship Id="rId34" Type="http://schemas.openxmlformats.org/officeDocument/2006/relationships/hyperlink" Target="https://healthnarratives-respiratoryillness.on.drv.tw/Health%20Narratives-May2023/CorrelativeNarrativeWebPage1.html" TargetMode="External"/><Relationship Id="rId50" Type="http://schemas.openxmlformats.org/officeDocument/2006/relationships/hyperlink" Target="https://healthnarratives-respiratoryillness.on.drv.tw/Health%20Narratives-May2023/CorrelativeNarrativeWebPage5.html" TargetMode="External"/><Relationship Id="rId55" Type="http://schemas.openxmlformats.org/officeDocument/2006/relationships/hyperlink" Target="https://healthnarratives-respiratoryillness.on.drv.tw/Health%20Narratives-May2023/CorrelativeNarrativeWebPage7.html" TargetMode="External"/></Relationships>
</file>

<file path=xl/worksheets/_rels/sheet6.xml.rels><?xml version="1.0" encoding="UTF-8" standalone="yes"?>
<Relationships xmlns="http://schemas.openxmlformats.org/package/2006/relationships"><Relationship Id="rId26" Type="http://schemas.openxmlformats.org/officeDocument/2006/relationships/hyperlink" Target="https://healthnarratives-respiratoryillness.on.drv.tw/Health%20Narratives-May2023/SuperOrdinateNarrativeWebPage-Trail-3.html" TargetMode="External"/><Relationship Id="rId21" Type="http://schemas.openxmlformats.org/officeDocument/2006/relationships/hyperlink" Target="https://healthnarratives-respiratoryillness.on.drv.tw/Health%20Narratives-May2023/CorrelativeNarrativeWebPage24.html" TargetMode="External"/><Relationship Id="rId42" Type="http://schemas.openxmlformats.org/officeDocument/2006/relationships/hyperlink" Target="https://healthnarratives-respiratoryillness.on.drv.tw/Health%20Narratives-May2023/SuperOrdinateNarrativeWebPage-Trail-3.html" TargetMode="External"/><Relationship Id="rId47" Type="http://schemas.openxmlformats.org/officeDocument/2006/relationships/hyperlink" Target="https://healthnarratives-respiratoryillness.on.drv.tw/Health%20Narratives-May2023/CombinationalNarrativeWebPage-Trial-May9.html" TargetMode="External"/><Relationship Id="rId63" Type="http://schemas.openxmlformats.org/officeDocument/2006/relationships/hyperlink" Target="https://healthnarratives-respiratoryillness.on.drv.tw/Health%20Narratives-May2023/CombinationalNarrativeWebPage-Trial-May6.html" TargetMode="External"/><Relationship Id="rId68" Type="http://schemas.openxmlformats.org/officeDocument/2006/relationships/hyperlink" Target="https://healthnarratives-respiratoryillness.on.drv.tw/Health%20Narratives-May2023/CombinationalNarrativeWebPage-Trial-May6.html" TargetMode="External"/><Relationship Id="rId84" Type="http://schemas.openxmlformats.org/officeDocument/2006/relationships/hyperlink" Target="https://healthnarratives-respiratoryillness.on.drv.tw/Health%20Narratives-May2023/CorrelativeNarrativeWebPage1.html" TargetMode="External"/><Relationship Id="rId89" Type="http://schemas.openxmlformats.org/officeDocument/2006/relationships/hyperlink" Target="https://healthnarratives-respiratoryillness.on.drv.tw/Health%20Narratives-May2023/CorrelativeNarrativeWebPage11.html" TargetMode="External"/><Relationship Id="rId16" Type="http://schemas.openxmlformats.org/officeDocument/2006/relationships/hyperlink" Target="https://healthnarratives-respiratoryillness.on.drv.tw/Health%20Narratives-May2023/CombinationalNarrativeWebPage-Trial-May8.html" TargetMode="External"/><Relationship Id="rId11" Type="http://schemas.openxmlformats.org/officeDocument/2006/relationships/hyperlink" Target="https://healthnarratives-respiratoryillness.on.drv.tw/Health%20Narratives-May2023/SuperOrdinateNarrativeWebPage-Trail-2.html" TargetMode="External"/><Relationship Id="rId32" Type="http://schemas.openxmlformats.org/officeDocument/2006/relationships/hyperlink" Target="https://healthnarratives-respiratoryillness.on.drv.tw/Health%20Narratives-May2023/CombinationalNarrativeWebPage-Trial-May8.html" TargetMode="External"/><Relationship Id="rId37" Type="http://schemas.openxmlformats.org/officeDocument/2006/relationships/hyperlink" Target="https://healthnarratives-respiratoryillness.on.drv.tw/Health%20Narratives-May2023/CorrelativeNarrativeWebPage24.html" TargetMode="External"/><Relationship Id="rId53" Type="http://schemas.openxmlformats.org/officeDocument/2006/relationships/hyperlink" Target="https://healthnarratives-respiratoryillness.on.drv.tw/Health%20Narratives-May2023/CorrelativeNarrativeWebPage24.html" TargetMode="External"/><Relationship Id="rId58" Type="http://schemas.openxmlformats.org/officeDocument/2006/relationships/hyperlink" Target="https://healthnarratives-respiratoryillness.on.drv.tw/Health%20Narratives-May2023/CombinationalNarrativeWebPage-Trial-May6.html" TargetMode="External"/><Relationship Id="rId74" Type="http://schemas.openxmlformats.org/officeDocument/2006/relationships/hyperlink" Target="https://healthnarratives-respiratoryillness.on.drv.tw/Health%20Narratives-May2023/CorrelativeNarrativeWebPage7.html" TargetMode="External"/><Relationship Id="rId79" Type="http://schemas.openxmlformats.org/officeDocument/2006/relationships/hyperlink" Target="https://healthnarratives-respiratoryillness.on.drv.tw/Health%20Narratives-May2023/CorrelativeNarrativeWebPage4.html" TargetMode="External"/><Relationship Id="rId5" Type="http://schemas.openxmlformats.org/officeDocument/2006/relationships/hyperlink" Target="https://healthnarratives-respiratoryillness.on.drv.tw/Health%20Narratives-May2023/DerivativeNarrativeWebPage-Trial2_3.html" TargetMode="External"/><Relationship Id="rId90" Type="http://schemas.openxmlformats.org/officeDocument/2006/relationships/hyperlink" Target="https://healthnarratives-respiratoryillness.on.drv.tw/Health%20Narratives-May2023/CorrelativeNarrativeWebPage25.html" TargetMode="External"/><Relationship Id="rId14" Type="http://schemas.openxmlformats.org/officeDocument/2006/relationships/hyperlink" Target="https://healthnarratives-respiratoryillness.on.drv.tw/Health%20Narratives-May2023/CombinationalNarrativeWebPage-Trial-May5.html" TargetMode="External"/><Relationship Id="rId22" Type="http://schemas.openxmlformats.org/officeDocument/2006/relationships/hyperlink" Target="https://healthnarratives-respiratoryillness.on.drv.tw/Health%20Narratives-May2023/CorrelativeNarrativeWebPage29.html" TargetMode="External"/><Relationship Id="rId27" Type="http://schemas.openxmlformats.org/officeDocument/2006/relationships/hyperlink" Target="https://healthnarratives-respiratoryillness.on.drv.tw/Health%20Narratives-May2023/SuperOrdinateNarrativeWebPage-Trail-2.html" TargetMode="External"/><Relationship Id="rId30" Type="http://schemas.openxmlformats.org/officeDocument/2006/relationships/hyperlink" Target="https://healthnarratives-respiratoryillness.on.drv.tw/Health%20Narratives-May2023/CombinationalNarrativeWebPage-Trial-May5.html" TargetMode="External"/><Relationship Id="rId35" Type="http://schemas.openxmlformats.org/officeDocument/2006/relationships/hyperlink" Target="https://healthnarratives-respiratoryillness.on.drv.tw/Health%20Narratives-May2023/CorrelativeNarrativeWebPage17.html" TargetMode="External"/><Relationship Id="rId43" Type="http://schemas.openxmlformats.org/officeDocument/2006/relationships/hyperlink" Target="https://healthnarratives-respiratoryillness.on.drv.tw/Health%20Narratives-May2023/SuperOrdinateNarrativeWebPage-Trail-2.html" TargetMode="External"/><Relationship Id="rId48" Type="http://schemas.openxmlformats.org/officeDocument/2006/relationships/hyperlink" Target="https://healthnarratives-respiratoryillness.on.drv.tw/Health%20Narratives-May2023/CombinationalNarrativeWebPage-Trial-May8.html" TargetMode="External"/><Relationship Id="rId56" Type="http://schemas.openxmlformats.org/officeDocument/2006/relationships/hyperlink" Target="https://healthnarratives-respiratoryillness.on.drv.tw/Health%20Narratives-May2023/CombinationalNarrativeWebPage-Trial-May3.html" TargetMode="External"/><Relationship Id="rId64" Type="http://schemas.openxmlformats.org/officeDocument/2006/relationships/hyperlink" Target="https://healthnarratives-respiratoryillness.on.drv.tw/Health%20Narratives-May2023/CombinationalNarrativeWebPage-Trial-May7.html" TargetMode="External"/><Relationship Id="rId69" Type="http://schemas.openxmlformats.org/officeDocument/2006/relationships/hyperlink" Target="https://healthnarratives-respiratoryillness.on.drv.tw/Health%20Narratives-May2023/CombinationalNarrativeWebPage-Trial-May7.html" TargetMode="External"/><Relationship Id="rId77" Type="http://schemas.openxmlformats.org/officeDocument/2006/relationships/hyperlink" Target="https://healthnarratives-respiratoryillness.on.drv.tw/Health%20Narratives-May2023/CorrelativeNarrativeWebPage1.html" TargetMode="External"/><Relationship Id="rId8" Type="http://schemas.openxmlformats.org/officeDocument/2006/relationships/hyperlink" Target="https://healthnarratives-respiratoryillness.on.drv.tw/Health%20Narratives-May2023/DerivativeNarrativeWebPage-Trial2_1.html" TargetMode="External"/><Relationship Id="rId51" Type="http://schemas.openxmlformats.org/officeDocument/2006/relationships/hyperlink" Target="https://healthnarratives-respiratoryillness.on.drv.tw/Health%20Narratives-May2023/CorrelativeNarrativeWebPage17.html" TargetMode="External"/><Relationship Id="rId72" Type="http://schemas.openxmlformats.org/officeDocument/2006/relationships/hyperlink" Target="https://healthnarratives-respiratoryillness.on.drv.tw/Health%20Narratives-May2023/CorrelativeNarrativeWebPage4.html" TargetMode="External"/><Relationship Id="rId80" Type="http://schemas.openxmlformats.org/officeDocument/2006/relationships/hyperlink" Target="https://healthnarratives-respiratoryillness.on.drv.tw/Health%20Narratives-May2023/CorrelativeNarrativeWebPage5.html" TargetMode="External"/><Relationship Id="rId85" Type="http://schemas.openxmlformats.org/officeDocument/2006/relationships/hyperlink" Target="https://healthnarratives-respiratoryillness.on.drv.tw/Health%20Narratives-May2023/CorrelativeNarrativeWebPage3.html" TargetMode="External"/><Relationship Id="rId3" Type="http://schemas.openxmlformats.org/officeDocument/2006/relationships/hyperlink" Target="https://healthnarratives-respiratoryillness.on.drv.tw/Health%20Narratives-May2023/DerivativeNarrativeWebPage-Trial2_3.html" TargetMode="External"/><Relationship Id="rId12" Type="http://schemas.openxmlformats.org/officeDocument/2006/relationships/hyperlink" Target="https://healthnarratives-respiratoryillness.on.drv.tw/Health%20Narratives-May2023/SuperOrdinateNarrativeWebPage-Trail-1.html" TargetMode="External"/><Relationship Id="rId17" Type="http://schemas.openxmlformats.org/officeDocument/2006/relationships/hyperlink" Target="https://healthnarratives-respiratoryillness.on.drv.tw/Health%20Narratives-May2023/CorrelativeNarrativeWebPage10.html" TargetMode="External"/><Relationship Id="rId25" Type="http://schemas.openxmlformats.org/officeDocument/2006/relationships/hyperlink" Target="https://healthnarratives-respiratoryillness.on.drv.tw/Health%20Narratives-May2023/DerivativeNarrativeWebPage-Trial2_2.html" TargetMode="External"/><Relationship Id="rId33" Type="http://schemas.openxmlformats.org/officeDocument/2006/relationships/hyperlink" Target="https://healthnarratives-respiratoryillness.on.drv.tw/Health%20Narratives-May2023/CorrelativeNarrativeWebPage10.html" TargetMode="External"/><Relationship Id="rId38" Type="http://schemas.openxmlformats.org/officeDocument/2006/relationships/hyperlink" Target="https://healthnarratives-respiratoryillness.on.drv.tw/Health%20Narratives-May2023/CorrelativeNarrativeWebPage29.html" TargetMode="External"/><Relationship Id="rId46" Type="http://schemas.openxmlformats.org/officeDocument/2006/relationships/hyperlink" Target="https://healthnarratives-respiratoryillness.on.drv.tw/Health%20Narratives-May2023/CombinationalNarrativeWebPage-Trial-May5.html" TargetMode="External"/><Relationship Id="rId59" Type="http://schemas.openxmlformats.org/officeDocument/2006/relationships/hyperlink" Target="https://healthnarratives-respiratoryillness.on.drv.tw/Health%20Narratives-May2023/CombinationalNarrativeWebPage-Trial-May7.html" TargetMode="External"/><Relationship Id="rId67" Type="http://schemas.openxmlformats.org/officeDocument/2006/relationships/hyperlink" Target="https://healthnarratives-respiratoryillness.on.drv.tw/Health%20Narratives-May2023/CombinationalNarrativeWebPage-Trial-May4.html" TargetMode="External"/><Relationship Id="rId20" Type="http://schemas.openxmlformats.org/officeDocument/2006/relationships/hyperlink" Target="https://healthnarratives-respiratoryillness.on.drv.tw/Health%20Narratives-May2023/CorrelativeNarrativeWebPage19.html" TargetMode="External"/><Relationship Id="rId41" Type="http://schemas.openxmlformats.org/officeDocument/2006/relationships/hyperlink" Target="https://healthnarratives-respiratoryillness.on.drv.tw/Health%20Narratives-May2023/DerivativeNarrativeWebPage-Trial2_2.html" TargetMode="External"/><Relationship Id="rId54" Type="http://schemas.openxmlformats.org/officeDocument/2006/relationships/hyperlink" Target="https://healthnarratives-respiratoryillness.on.drv.tw/Health%20Narratives-May2023/CorrelativeNarrativeWebPage29.html" TargetMode="External"/><Relationship Id="rId62" Type="http://schemas.openxmlformats.org/officeDocument/2006/relationships/hyperlink" Target="https://healthnarratives-respiratoryillness.on.drv.tw/Health%20Narratives-May2023/CombinationalNarrativeWebPage-Trial-May4.html" TargetMode="External"/><Relationship Id="rId70" Type="http://schemas.openxmlformats.org/officeDocument/2006/relationships/hyperlink" Target="https://healthnarratives-respiratoryillness.on.drv.tw/Health%20Narratives-May2023/CorrelativeNarrativeWebPage1.html" TargetMode="External"/><Relationship Id="rId75" Type="http://schemas.openxmlformats.org/officeDocument/2006/relationships/hyperlink" Target="https://healthnarratives-respiratoryillness.on.drv.tw/Health%20Narratives-May2023/CorrelativeNarrativeWebPage11.html" TargetMode="External"/><Relationship Id="rId83" Type="http://schemas.openxmlformats.org/officeDocument/2006/relationships/hyperlink" Target="https://healthnarratives-respiratoryillness.on.drv.tw/Health%20Narratives-May2023/CorrelativeNarrativeWebPage25.html" TargetMode="External"/><Relationship Id="rId88" Type="http://schemas.openxmlformats.org/officeDocument/2006/relationships/hyperlink" Target="https://healthnarratives-respiratoryillness.on.drv.tw/Health%20Narratives-May2023/CorrelativeNarrativeWebPage7.html" TargetMode="External"/><Relationship Id="rId91" Type="http://schemas.openxmlformats.org/officeDocument/2006/relationships/printerSettings" Target="../printerSettings/printerSettings1.bin"/><Relationship Id="rId1" Type="http://schemas.openxmlformats.org/officeDocument/2006/relationships/hyperlink" Target="https://healthnarratives-respiratoryillness.on.drv.tw/Health%20Narratives-May2023/DerivativeNarrativeWebPage-Trial2_3.html" TargetMode="External"/><Relationship Id="rId6" Type="http://schemas.openxmlformats.org/officeDocument/2006/relationships/hyperlink" Target="https://healthnarratives-respiratoryillness.on.drv.tw/Health%20Narratives-May2023/DerivativeNarrativeWebPage-Trial2_3.html" TargetMode="External"/><Relationship Id="rId15" Type="http://schemas.openxmlformats.org/officeDocument/2006/relationships/hyperlink" Target="https://healthnarratives-respiratoryillness.on.drv.tw/Health%20Narratives-May2023/CombinationalNarrativeWebPage-Trial-May9.html" TargetMode="External"/><Relationship Id="rId23" Type="http://schemas.openxmlformats.org/officeDocument/2006/relationships/hyperlink" Target="https://healthnarratives-respiratoryillness.on.drv.tw/Health%20Narratives-May2023/DerivativeNarrativeWebPage-Trial2_3.html" TargetMode="External"/><Relationship Id="rId28" Type="http://schemas.openxmlformats.org/officeDocument/2006/relationships/hyperlink" Target="https://healthnarratives-respiratoryillness.on.drv.tw/Health%20Narratives-May2023/SuperOrdinateNarrativeWebPage-Trail-1.html" TargetMode="External"/><Relationship Id="rId36" Type="http://schemas.openxmlformats.org/officeDocument/2006/relationships/hyperlink" Target="https://healthnarratives-respiratoryillness.on.drv.tw/Health%20Narratives-May2023/CorrelativeNarrativeWebPage19.html" TargetMode="External"/><Relationship Id="rId49" Type="http://schemas.openxmlformats.org/officeDocument/2006/relationships/hyperlink" Target="https://healthnarratives-respiratoryillness.on.drv.tw/Health%20Narratives-May2023/CorrelativeNarrativeWebPage10.html" TargetMode="External"/><Relationship Id="rId57" Type="http://schemas.openxmlformats.org/officeDocument/2006/relationships/hyperlink" Target="https://healthnarratives-respiratoryillness.on.drv.tw/Health%20Narratives-May2023/CombinationalNarrativeWebPage-Trial-May4.html" TargetMode="External"/><Relationship Id="rId10" Type="http://schemas.openxmlformats.org/officeDocument/2006/relationships/hyperlink" Target="https://healthnarratives-respiratoryillness.on.drv.tw/Health%20Narratives-May2023/SuperOrdinateNarrativeWebPage-Trail-3.html" TargetMode="External"/><Relationship Id="rId31" Type="http://schemas.openxmlformats.org/officeDocument/2006/relationships/hyperlink" Target="https://healthnarratives-respiratoryillness.on.drv.tw/Health%20Narratives-May2023/CombinationalNarrativeWebPage-Trial-May9.html" TargetMode="External"/><Relationship Id="rId44" Type="http://schemas.openxmlformats.org/officeDocument/2006/relationships/hyperlink" Target="https://healthnarratives-respiratoryillness.on.drv.tw/Health%20Narratives-May2023/SuperOrdinateNarrativeWebPage-Trail-1.html" TargetMode="External"/><Relationship Id="rId52" Type="http://schemas.openxmlformats.org/officeDocument/2006/relationships/hyperlink" Target="https://healthnarratives-respiratoryillness.on.drv.tw/Health%20Narratives-May2023/CorrelativeNarrativeWebPage19.html" TargetMode="External"/><Relationship Id="rId60" Type="http://schemas.openxmlformats.org/officeDocument/2006/relationships/hyperlink" Target="https://healthnarratives-respiratoryillness.on.drv.tw/Health%20Narratives-May2023/CombinationalNarrativeWebPage-Trial-May1.html" TargetMode="External"/><Relationship Id="rId65" Type="http://schemas.openxmlformats.org/officeDocument/2006/relationships/hyperlink" Target="https://healthnarratives-respiratoryillness.on.drv.tw/Health%20Narratives-May2023/CombinationalNarrativeWebPage-Trial-May1.html" TargetMode="External"/><Relationship Id="rId73" Type="http://schemas.openxmlformats.org/officeDocument/2006/relationships/hyperlink" Target="https://healthnarratives-respiratoryillness.on.drv.tw/Health%20Narratives-May2023/CorrelativeNarrativeWebPage5.html" TargetMode="External"/><Relationship Id="rId78" Type="http://schemas.openxmlformats.org/officeDocument/2006/relationships/hyperlink" Target="https://healthnarratives-respiratoryillness.on.drv.tw/Health%20Narratives-May2023/CorrelativeNarrativeWebPage3.html" TargetMode="External"/><Relationship Id="rId81" Type="http://schemas.openxmlformats.org/officeDocument/2006/relationships/hyperlink" Target="https://healthnarratives-respiratoryillness.on.drv.tw/Health%20Narratives-May2023/CorrelativeNarrativeWebPage7.html" TargetMode="External"/><Relationship Id="rId86" Type="http://schemas.openxmlformats.org/officeDocument/2006/relationships/hyperlink" Target="https://healthnarratives-respiratoryillness.on.drv.tw/Health%20Narratives-May2023/CorrelativeNarrativeWebPage4.html" TargetMode="External"/><Relationship Id="rId4" Type="http://schemas.openxmlformats.org/officeDocument/2006/relationships/hyperlink" Target="https://healthnarratives-respiratoryillness.on.drv.tw/Health%20Narratives-May2023/DerivativeNarrativeWebPage-Trial2_3.html" TargetMode="External"/><Relationship Id="rId9" Type="http://schemas.openxmlformats.org/officeDocument/2006/relationships/hyperlink" Target="https://healthnarratives-respiratoryillness.on.drv.tw/Health%20Narratives-May2023/DerivativeNarrativeWebPage-Trial2_2.html" TargetMode="External"/><Relationship Id="rId13" Type="http://schemas.openxmlformats.org/officeDocument/2006/relationships/hyperlink" Target="https://healthnarratives-respiratoryillness.on.drv.tw/Health%20Narratives-May2023/CombinationalNarrativeWebPage-Trial-May10.html" TargetMode="External"/><Relationship Id="rId18" Type="http://schemas.openxmlformats.org/officeDocument/2006/relationships/hyperlink" Target="https://healthnarratives-respiratoryillness.on.drv.tw/Health%20Narratives-May2023/CorrelativeNarrativeWebPage16.html" TargetMode="External"/><Relationship Id="rId39" Type="http://schemas.openxmlformats.org/officeDocument/2006/relationships/hyperlink" Target="https://healthnarratives-respiratoryillness.on.drv.tw/Health%20Narratives-May2023/DerivativeNarrativeWebPage-Trial2_3.html" TargetMode="External"/><Relationship Id="rId34" Type="http://schemas.openxmlformats.org/officeDocument/2006/relationships/hyperlink" Target="https://healthnarratives-respiratoryillness.on.drv.tw/Health%20Narratives-May2023/CorrelativeNarrativeWebPage16.html" TargetMode="External"/><Relationship Id="rId50" Type="http://schemas.openxmlformats.org/officeDocument/2006/relationships/hyperlink" Target="https://healthnarratives-respiratoryillness.on.drv.tw/Health%20Narratives-May2023/CorrelativeNarrativeWebPage16.html" TargetMode="External"/><Relationship Id="rId55" Type="http://schemas.openxmlformats.org/officeDocument/2006/relationships/hyperlink" Target="https://healthnarratives-respiratoryillness.on.drv.tw/Health%20Narratives-May2023/CombinationalNarrativeWebPage-Trial-May1.html" TargetMode="External"/><Relationship Id="rId76" Type="http://schemas.openxmlformats.org/officeDocument/2006/relationships/hyperlink" Target="https://healthnarratives-respiratoryillness.on.drv.tw/Health%20Narratives-May2023/CorrelativeNarrativeWebPage25.html" TargetMode="External"/><Relationship Id="rId7" Type="http://schemas.openxmlformats.org/officeDocument/2006/relationships/hyperlink" Target="https://healthnarratives-respiratoryillness.on.drv.tw/Health%20Narratives-May2023/DerivativeNarrativeWebPage-Trial2_3.html" TargetMode="External"/><Relationship Id="rId71" Type="http://schemas.openxmlformats.org/officeDocument/2006/relationships/hyperlink" Target="https://healthnarratives-respiratoryillness.on.drv.tw/Health%20Narratives-May2023/CorrelativeNarrativeWebPage3.html" TargetMode="External"/><Relationship Id="rId2" Type="http://schemas.openxmlformats.org/officeDocument/2006/relationships/hyperlink" Target="https://healthnarratives-respiratoryillness.on.drv.tw/Health%20Narratives-May2023/DerivativeNarrativeWebPage-Trial2_3.html" TargetMode="External"/><Relationship Id="rId29" Type="http://schemas.openxmlformats.org/officeDocument/2006/relationships/hyperlink" Target="https://healthnarratives-respiratoryillness.on.drv.tw/Health%20Narratives-May2023/CombinationalNarrativeWebPage-Trial-May10.html" TargetMode="External"/><Relationship Id="rId24" Type="http://schemas.openxmlformats.org/officeDocument/2006/relationships/hyperlink" Target="https://healthnarratives-respiratoryillness.on.drv.tw/Health%20Narratives-May2023/DerivativeNarrativeWebPage-Trial2_1.html" TargetMode="External"/><Relationship Id="rId40" Type="http://schemas.openxmlformats.org/officeDocument/2006/relationships/hyperlink" Target="https://healthnarratives-respiratoryillness.on.drv.tw/Health%20Narratives-May2023/DerivativeNarrativeWebPage-Trial2_1.html" TargetMode="External"/><Relationship Id="rId45" Type="http://schemas.openxmlformats.org/officeDocument/2006/relationships/hyperlink" Target="https://healthnarratives-respiratoryillness.on.drv.tw/Health%20Narratives-May2023/CombinationalNarrativeWebPage-Trial-May10.html" TargetMode="External"/><Relationship Id="rId66" Type="http://schemas.openxmlformats.org/officeDocument/2006/relationships/hyperlink" Target="https://healthnarratives-respiratoryillness.on.drv.tw/Health%20Narratives-May2023/CombinationalNarrativeWebPage-Trial-May3.html" TargetMode="External"/><Relationship Id="rId87" Type="http://schemas.openxmlformats.org/officeDocument/2006/relationships/hyperlink" Target="https://healthnarratives-respiratoryillness.on.drv.tw/Health%20Narratives-May2023/CorrelativeNarrativeWebPage5.html" TargetMode="External"/><Relationship Id="rId61" Type="http://schemas.openxmlformats.org/officeDocument/2006/relationships/hyperlink" Target="https://healthnarratives-respiratoryillness.on.drv.tw/Health%20Narratives-May2023/CombinationalNarrativeWebPage-Trial-May3.html" TargetMode="External"/><Relationship Id="rId82" Type="http://schemas.openxmlformats.org/officeDocument/2006/relationships/hyperlink" Target="https://healthnarratives-respiratoryillness.on.drv.tw/Health%20Narratives-May2023/CorrelativeNarrativeWebPage11.html" TargetMode="External"/><Relationship Id="rId19" Type="http://schemas.openxmlformats.org/officeDocument/2006/relationships/hyperlink" Target="https://healthnarratives-respiratoryillness.on.drv.tw/Health%20Narratives-May2023/CorrelativeNarrativeWebPage17.html" TargetMode="External"/></Relationships>
</file>

<file path=xl/worksheets/_rels/sheet7.xml.rels><?xml version="1.0" encoding="UTF-8" standalone="yes"?>
<Relationships xmlns="http://schemas.openxmlformats.org/package/2006/relationships"><Relationship Id="rId26" Type="http://schemas.openxmlformats.org/officeDocument/2006/relationships/hyperlink" Target="https://healthnarratives-respiratoryillness.on.drv.tw/Health%20Narratives-May2023/SuperOrdinateNarrativeWebPage-Trail-3.html" TargetMode="External"/><Relationship Id="rId21" Type="http://schemas.openxmlformats.org/officeDocument/2006/relationships/hyperlink" Target="https://healthnarratives-respiratoryillness.on.drv.tw/Health%20Narratives-May2023/CorrelativeNarrativeWebPage24.html" TargetMode="External"/><Relationship Id="rId42" Type="http://schemas.openxmlformats.org/officeDocument/2006/relationships/hyperlink" Target="https://healthnarratives-respiratoryillness.on.drv.tw/Health%20Narratives-May2023/SuperOrdinateNarrativeWebPage-Trail-3.html" TargetMode="External"/><Relationship Id="rId47" Type="http://schemas.openxmlformats.org/officeDocument/2006/relationships/hyperlink" Target="https://healthnarratives-respiratoryillness.on.drv.tw/Health%20Narratives-May2023/CombinationalNarrativeWebPage-Trial-May9.html" TargetMode="External"/><Relationship Id="rId63" Type="http://schemas.openxmlformats.org/officeDocument/2006/relationships/hyperlink" Target="https://healthnarratives-respiratoryillness.on.drv.tw/Health%20Narratives-May2023/CombinationalNarrativeWebPage-Trial-May6.html" TargetMode="External"/><Relationship Id="rId68" Type="http://schemas.openxmlformats.org/officeDocument/2006/relationships/hyperlink" Target="https://healthnarratives-respiratoryillness.on.drv.tw/Health%20Narratives-May2023/CombinationalNarrativeWebPage-Trial-May6.html" TargetMode="External"/><Relationship Id="rId84" Type="http://schemas.openxmlformats.org/officeDocument/2006/relationships/hyperlink" Target="https://healthnarratives-respiratoryillness.on.drv.tw/Health%20Narratives-May2023/CorrelativeNarrativeWebPage1.html" TargetMode="External"/><Relationship Id="rId89" Type="http://schemas.openxmlformats.org/officeDocument/2006/relationships/hyperlink" Target="https://healthnarratives-respiratoryillness.on.drv.tw/Health%20Narratives-May2023/CorrelativeNarrativeWebPage11.html" TargetMode="External"/><Relationship Id="rId16" Type="http://schemas.openxmlformats.org/officeDocument/2006/relationships/hyperlink" Target="https://healthnarratives-respiratoryillness.on.drv.tw/Health%20Narratives-May2023/CombinationalNarrativeWebPage-Trial-May8.html" TargetMode="External"/><Relationship Id="rId11" Type="http://schemas.openxmlformats.org/officeDocument/2006/relationships/hyperlink" Target="https://healthnarratives-respiratoryillness.on.drv.tw/Health%20Narratives-May2023/SuperOrdinateNarrativeWebPage-Trail-2.html" TargetMode="External"/><Relationship Id="rId32" Type="http://schemas.openxmlformats.org/officeDocument/2006/relationships/hyperlink" Target="https://healthnarratives-respiratoryillness.on.drv.tw/Health%20Narratives-May2023/CombinationalNarrativeWebPage-Trial-May8.html" TargetMode="External"/><Relationship Id="rId37" Type="http://schemas.openxmlformats.org/officeDocument/2006/relationships/hyperlink" Target="https://healthnarratives-respiratoryillness.on.drv.tw/Health%20Narratives-May2023/CorrelativeNarrativeWebPage24.html" TargetMode="External"/><Relationship Id="rId53" Type="http://schemas.openxmlformats.org/officeDocument/2006/relationships/hyperlink" Target="https://healthnarratives-respiratoryillness.on.drv.tw/Health%20Narratives-May2023/CorrelativeNarrativeWebPage24.html" TargetMode="External"/><Relationship Id="rId58" Type="http://schemas.openxmlformats.org/officeDocument/2006/relationships/hyperlink" Target="https://healthnarratives-respiratoryillness.on.drv.tw/Health%20Narratives-May2023/CombinationalNarrativeWebPage-Trial-May6.html" TargetMode="External"/><Relationship Id="rId74" Type="http://schemas.openxmlformats.org/officeDocument/2006/relationships/hyperlink" Target="https://healthnarratives-respiratoryillness.on.drv.tw/Health%20Narratives-May2023/CorrelativeNarrativeWebPage7.html" TargetMode="External"/><Relationship Id="rId79" Type="http://schemas.openxmlformats.org/officeDocument/2006/relationships/hyperlink" Target="https://healthnarratives-respiratoryillness.on.drv.tw/Health%20Narratives-May2023/CorrelativeNarrativeWebPage4.html" TargetMode="External"/><Relationship Id="rId5" Type="http://schemas.openxmlformats.org/officeDocument/2006/relationships/hyperlink" Target="https://healthnarratives-respiratoryillness.on.drv.tw/Health%20Narratives-May2023/DerivativeNarrativeWebPage-Trial2_3.html" TargetMode="External"/><Relationship Id="rId90" Type="http://schemas.openxmlformats.org/officeDocument/2006/relationships/hyperlink" Target="https://healthnarratives-respiratoryillness.on.drv.tw/Health%20Narratives-May2023/CorrelativeNarrativeWebPage25.html" TargetMode="External"/><Relationship Id="rId14" Type="http://schemas.openxmlformats.org/officeDocument/2006/relationships/hyperlink" Target="https://healthnarratives-respiratoryillness.on.drv.tw/Health%20Narratives-May2023/CombinationalNarrativeWebPage-Trial-May5.html" TargetMode="External"/><Relationship Id="rId22" Type="http://schemas.openxmlformats.org/officeDocument/2006/relationships/hyperlink" Target="https://healthnarratives-respiratoryillness.on.drv.tw/Health%20Narratives-May2023/CorrelativeNarrativeWebPage29.html" TargetMode="External"/><Relationship Id="rId27" Type="http://schemas.openxmlformats.org/officeDocument/2006/relationships/hyperlink" Target="https://healthnarratives-respiratoryillness.on.drv.tw/Health%20Narratives-May2023/SuperOrdinateNarrativeWebPage-Trail-2.html" TargetMode="External"/><Relationship Id="rId30" Type="http://schemas.openxmlformats.org/officeDocument/2006/relationships/hyperlink" Target="https://healthnarratives-respiratoryillness.on.drv.tw/Health%20Narratives-May2023/CombinationalNarrativeWebPage-Trial-May5.html" TargetMode="External"/><Relationship Id="rId35" Type="http://schemas.openxmlformats.org/officeDocument/2006/relationships/hyperlink" Target="https://healthnarratives-respiratoryillness.on.drv.tw/Health%20Narratives-May2023/CorrelativeNarrativeWebPage17.html" TargetMode="External"/><Relationship Id="rId43" Type="http://schemas.openxmlformats.org/officeDocument/2006/relationships/hyperlink" Target="https://healthnarratives-respiratoryillness.on.drv.tw/Health%20Narratives-May2023/SuperOrdinateNarrativeWebPage-Trail-2.html" TargetMode="External"/><Relationship Id="rId48" Type="http://schemas.openxmlformats.org/officeDocument/2006/relationships/hyperlink" Target="https://healthnarratives-respiratoryillness.on.drv.tw/Health%20Narratives-May2023/CombinationalNarrativeWebPage-Trial-May8.html" TargetMode="External"/><Relationship Id="rId56" Type="http://schemas.openxmlformats.org/officeDocument/2006/relationships/hyperlink" Target="https://healthnarratives-respiratoryillness.on.drv.tw/Health%20Narratives-May2023/CombinationalNarrativeWebPage-Trial-May3.html" TargetMode="External"/><Relationship Id="rId64" Type="http://schemas.openxmlformats.org/officeDocument/2006/relationships/hyperlink" Target="https://healthnarratives-respiratoryillness.on.drv.tw/Health%20Narratives-May2023/CombinationalNarrativeWebPage-Trial-May7.html" TargetMode="External"/><Relationship Id="rId69" Type="http://schemas.openxmlformats.org/officeDocument/2006/relationships/hyperlink" Target="https://healthnarratives-respiratoryillness.on.drv.tw/Health%20Narratives-May2023/CombinationalNarrativeWebPage-Trial-May7.html" TargetMode="External"/><Relationship Id="rId77" Type="http://schemas.openxmlformats.org/officeDocument/2006/relationships/hyperlink" Target="https://healthnarratives-respiratoryillness.on.drv.tw/Health%20Narratives-May2023/CorrelativeNarrativeWebPage1.html" TargetMode="External"/><Relationship Id="rId8" Type="http://schemas.openxmlformats.org/officeDocument/2006/relationships/hyperlink" Target="https://healthnarratives-respiratoryillness.on.drv.tw/Health%20Narratives-May2023/DerivativeNarrativeWebPage-Trial2_1.html" TargetMode="External"/><Relationship Id="rId51" Type="http://schemas.openxmlformats.org/officeDocument/2006/relationships/hyperlink" Target="https://healthnarratives-respiratoryillness.on.drv.tw/Health%20Narratives-May2023/CorrelativeNarrativeWebPage17.html" TargetMode="External"/><Relationship Id="rId72" Type="http://schemas.openxmlformats.org/officeDocument/2006/relationships/hyperlink" Target="https://healthnarratives-respiratoryillness.on.drv.tw/Health%20Narratives-May2023/CorrelativeNarrativeWebPage4.html" TargetMode="External"/><Relationship Id="rId80" Type="http://schemas.openxmlformats.org/officeDocument/2006/relationships/hyperlink" Target="https://healthnarratives-respiratoryillness.on.drv.tw/Health%20Narratives-May2023/CorrelativeNarrativeWebPage5.html" TargetMode="External"/><Relationship Id="rId85" Type="http://schemas.openxmlformats.org/officeDocument/2006/relationships/hyperlink" Target="https://healthnarratives-respiratoryillness.on.drv.tw/Health%20Narratives-May2023/CorrelativeNarrativeWebPage3.html" TargetMode="External"/><Relationship Id="rId3" Type="http://schemas.openxmlformats.org/officeDocument/2006/relationships/hyperlink" Target="https://healthnarratives-respiratoryillness.on.drv.tw/Health%20Narratives-May2023/DerivativeNarrativeWebPage-Trial2_3.html" TargetMode="External"/><Relationship Id="rId12" Type="http://schemas.openxmlformats.org/officeDocument/2006/relationships/hyperlink" Target="https://healthnarratives-respiratoryillness.on.drv.tw/Health%20Narratives-May2023/SuperOrdinateNarrativeWebPage-Trail-1.html" TargetMode="External"/><Relationship Id="rId17" Type="http://schemas.openxmlformats.org/officeDocument/2006/relationships/hyperlink" Target="https://healthnarratives-respiratoryillness.on.drv.tw/Health%20Narratives-May2023/CorrelativeNarrativeWebPage10.html" TargetMode="External"/><Relationship Id="rId25" Type="http://schemas.openxmlformats.org/officeDocument/2006/relationships/hyperlink" Target="https://healthnarratives-respiratoryillness.on.drv.tw/Health%20Narratives-May2023/DerivativeNarrativeWebPage-Trial2_2.html" TargetMode="External"/><Relationship Id="rId33" Type="http://schemas.openxmlformats.org/officeDocument/2006/relationships/hyperlink" Target="https://healthnarratives-respiratoryillness.on.drv.tw/Health%20Narratives-May2023/CorrelativeNarrativeWebPage10.html" TargetMode="External"/><Relationship Id="rId38" Type="http://schemas.openxmlformats.org/officeDocument/2006/relationships/hyperlink" Target="https://healthnarratives-respiratoryillness.on.drv.tw/Health%20Narratives-May2023/CorrelativeNarrativeWebPage29.html" TargetMode="External"/><Relationship Id="rId46" Type="http://schemas.openxmlformats.org/officeDocument/2006/relationships/hyperlink" Target="https://healthnarratives-respiratoryillness.on.drv.tw/Health%20Narratives-May2023/CombinationalNarrativeWebPage-Trial-May5.html" TargetMode="External"/><Relationship Id="rId59" Type="http://schemas.openxmlformats.org/officeDocument/2006/relationships/hyperlink" Target="https://healthnarratives-respiratoryillness.on.drv.tw/Health%20Narratives-May2023/CombinationalNarrativeWebPage-Trial-May7.html" TargetMode="External"/><Relationship Id="rId67" Type="http://schemas.openxmlformats.org/officeDocument/2006/relationships/hyperlink" Target="https://healthnarratives-respiratoryillness.on.drv.tw/Health%20Narratives-May2023/CombinationalNarrativeWebPage-Trial-May4.html" TargetMode="External"/><Relationship Id="rId20" Type="http://schemas.openxmlformats.org/officeDocument/2006/relationships/hyperlink" Target="https://healthnarratives-respiratoryillness.on.drv.tw/Health%20Narratives-May2023/CorrelativeNarrativeWebPage19.html" TargetMode="External"/><Relationship Id="rId41" Type="http://schemas.openxmlformats.org/officeDocument/2006/relationships/hyperlink" Target="https://healthnarratives-respiratoryillness.on.drv.tw/Health%20Narratives-May2023/DerivativeNarrativeWebPage-Trial2_2.html" TargetMode="External"/><Relationship Id="rId54" Type="http://schemas.openxmlformats.org/officeDocument/2006/relationships/hyperlink" Target="https://healthnarratives-respiratoryillness.on.drv.tw/Health%20Narratives-May2023/CorrelativeNarrativeWebPage29.html" TargetMode="External"/><Relationship Id="rId62" Type="http://schemas.openxmlformats.org/officeDocument/2006/relationships/hyperlink" Target="https://healthnarratives-respiratoryillness.on.drv.tw/Health%20Narratives-May2023/CombinationalNarrativeWebPage-Trial-May4.html" TargetMode="External"/><Relationship Id="rId70" Type="http://schemas.openxmlformats.org/officeDocument/2006/relationships/hyperlink" Target="https://healthnarratives-respiratoryillness.on.drv.tw/Health%20Narratives-May2023/CorrelativeNarrativeWebPage1.html" TargetMode="External"/><Relationship Id="rId75" Type="http://schemas.openxmlformats.org/officeDocument/2006/relationships/hyperlink" Target="https://healthnarratives-respiratoryillness.on.drv.tw/Health%20Narratives-May2023/CorrelativeNarrativeWebPage11.html" TargetMode="External"/><Relationship Id="rId83" Type="http://schemas.openxmlformats.org/officeDocument/2006/relationships/hyperlink" Target="https://healthnarratives-respiratoryillness.on.drv.tw/Health%20Narratives-May2023/CorrelativeNarrativeWebPage25.html" TargetMode="External"/><Relationship Id="rId88" Type="http://schemas.openxmlformats.org/officeDocument/2006/relationships/hyperlink" Target="https://healthnarratives-respiratoryillness.on.drv.tw/Health%20Narratives-May2023/CorrelativeNarrativeWebPage7.html" TargetMode="External"/><Relationship Id="rId91" Type="http://schemas.openxmlformats.org/officeDocument/2006/relationships/printerSettings" Target="../printerSettings/printerSettings2.bin"/><Relationship Id="rId1" Type="http://schemas.openxmlformats.org/officeDocument/2006/relationships/hyperlink" Target="https://healthnarratives-respiratoryillness.on.drv.tw/Health%20Narratives-May2023/DerivativeNarrativeWebPage-Trial2_3.html" TargetMode="External"/><Relationship Id="rId6" Type="http://schemas.openxmlformats.org/officeDocument/2006/relationships/hyperlink" Target="https://healthnarratives-respiratoryillness.on.drv.tw/Health%20Narratives-May2023/DerivativeNarrativeWebPage-Trial2_3.html" TargetMode="External"/><Relationship Id="rId15" Type="http://schemas.openxmlformats.org/officeDocument/2006/relationships/hyperlink" Target="https://healthnarratives-respiratoryillness.on.drv.tw/Health%20Narratives-May2023/CombinationalNarrativeWebPage-Trial-May9.html" TargetMode="External"/><Relationship Id="rId23" Type="http://schemas.openxmlformats.org/officeDocument/2006/relationships/hyperlink" Target="https://healthnarratives-respiratoryillness.on.drv.tw/Health%20Narratives-May2023/DerivativeNarrativeWebPage-Trial2_3.html" TargetMode="External"/><Relationship Id="rId28" Type="http://schemas.openxmlformats.org/officeDocument/2006/relationships/hyperlink" Target="https://healthnarratives-respiratoryillness.on.drv.tw/Health%20Narratives-May2023/SuperOrdinateNarrativeWebPage-Trail-1.html" TargetMode="External"/><Relationship Id="rId36" Type="http://schemas.openxmlformats.org/officeDocument/2006/relationships/hyperlink" Target="https://healthnarratives-respiratoryillness.on.drv.tw/Health%20Narratives-May2023/CorrelativeNarrativeWebPage19.html" TargetMode="External"/><Relationship Id="rId49" Type="http://schemas.openxmlformats.org/officeDocument/2006/relationships/hyperlink" Target="https://healthnarratives-respiratoryillness.on.drv.tw/Health%20Narratives-May2023/CorrelativeNarrativeWebPage10.html" TargetMode="External"/><Relationship Id="rId57" Type="http://schemas.openxmlformats.org/officeDocument/2006/relationships/hyperlink" Target="https://healthnarratives-respiratoryillness.on.drv.tw/Health%20Narratives-May2023/CombinationalNarrativeWebPage-Trial-May4.html" TargetMode="External"/><Relationship Id="rId10" Type="http://schemas.openxmlformats.org/officeDocument/2006/relationships/hyperlink" Target="https://healthnarratives-respiratoryillness.on.drv.tw/Health%20Narratives-May2023/SuperOrdinateNarrativeWebPage-Trail-3.html" TargetMode="External"/><Relationship Id="rId31" Type="http://schemas.openxmlformats.org/officeDocument/2006/relationships/hyperlink" Target="https://healthnarratives-respiratoryillness.on.drv.tw/Health%20Narratives-May2023/CombinationalNarrativeWebPage-Trial-May9.html" TargetMode="External"/><Relationship Id="rId44" Type="http://schemas.openxmlformats.org/officeDocument/2006/relationships/hyperlink" Target="https://healthnarratives-respiratoryillness.on.drv.tw/Health%20Narratives-May2023/SuperOrdinateNarrativeWebPage-Trail-1.html" TargetMode="External"/><Relationship Id="rId52" Type="http://schemas.openxmlformats.org/officeDocument/2006/relationships/hyperlink" Target="https://healthnarratives-respiratoryillness.on.drv.tw/Health%20Narratives-May2023/CorrelativeNarrativeWebPage19.html" TargetMode="External"/><Relationship Id="rId60" Type="http://schemas.openxmlformats.org/officeDocument/2006/relationships/hyperlink" Target="https://healthnarratives-respiratoryillness.on.drv.tw/Health%20Narratives-May2023/CombinationalNarrativeWebPage-Trial-May1.html" TargetMode="External"/><Relationship Id="rId65" Type="http://schemas.openxmlformats.org/officeDocument/2006/relationships/hyperlink" Target="https://healthnarratives-respiratoryillness.on.drv.tw/Health%20Narratives-May2023/CombinationalNarrativeWebPage-Trial-May1.html" TargetMode="External"/><Relationship Id="rId73" Type="http://schemas.openxmlformats.org/officeDocument/2006/relationships/hyperlink" Target="https://healthnarratives-respiratoryillness.on.drv.tw/Health%20Narratives-May2023/CorrelativeNarrativeWebPage5.html" TargetMode="External"/><Relationship Id="rId78" Type="http://schemas.openxmlformats.org/officeDocument/2006/relationships/hyperlink" Target="https://healthnarratives-respiratoryillness.on.drv.tw/Health%20Narratives-May2023/CorrelativeNarrativeWebPage3.html" TargetMode="External"/><Relationship Id="rId81" Type="http://schemas.openxmlformats.org/officeDocument/2006/relationships/hyperlink" Target="https://healthnarratives-respiratoryillness.on.drv.tw/Health%20Narratives-May2023/CorrelativeNarrativeWebPage7.html" TargetMode="External"/><Relationship Id="rId86" Type="http://schemas.openxmlformats.org/officeDocument/2006/relationships/hyperlink" Target="https://healthnarratives-respiratoryillness.on.drv.tw/Health%20Narratives-May2023/CorrelativeNarrativeWebPage4.html" TargetMode="External"/><Relationship Id="rId4" Type="http://schemas.openxmlformats.org/officeDocument/2006/relationships/hyperlink" Target="https://healthnarratives-respiratoryillness.on.drv.tw/Health%20Narratives-May2023/DerivativeNarrativeWebPage-Trial2_3.html" TargetMode="External"/><Relationship Id="rId9" Type="http://schemas.openxmlformats.org/officeDocument/2006/relationships/hyperlink" Target="https://healthnarratives-respiratoryillness.on.drv.tw/Health%20Narratives-May2023/DerivativeNarrativeWebPage-Trial2_2.html" TargetMode="External"/><Relationship Id="rId13" Type="http://schemas.openxmlformats.org/officeDocument/2006/relationships/hyperlink" Target="https://healthnarratives-respiratoryillness.on.drv.tw/Health%20Narratives-May2023/CombinationalNarrativeWebPage-Trial-May10.html" TargetMode="External"/><Relationship Id="rId18" Type="http://schemas.openxmlformats.org/officeDocument/2006/relationships/hyperlink" Target="https://healthnarratives-respiratoryillness.on.drv.tw/Health%20Narratives-May2023/CorrelativeNarrativeWebPage16.html" TargetMode="External"/><Relationship Id="rId39" Type="http://schemas.openxmlformats.org/officeDocument/2006/relationships/hyperlink" Target="https://healthnarratives-respiratoryillness.on.drv.tw/Health%20Narratives-May2023/DerivativeNarrativeWebPage-Trial2_3.html" TargetMode="External"/><Relationship Id="rId34" Type="http://schemas.openxmlformats.org/officeDocument/2006/relationships/hyperlink" Target="https://healthnarratives-respiratoryillness.on.drv.tw/Health%20Narratives-May2023/CorrelativeNarrativeWebPage16.html" TargetMode="External"/><Relationship Id="rId50" Type="http://schemas.openxmlformats.org/officeDocument/2006/relationships/hyperlink" Target="https://healthnarratives-respiratoryillness.on.drv.tw/Health%20Narratives-May2023/CorrelativeNarrativeWebPage16.html" TargetMode="External"/><Relationship Id="rId55" Type="http://schemas.openxmlformats.org/officeDocument/2006/relationships/hyperlink" Target="https://healthnarratives-respiratoryillness.on.drv.tw/Health%20Narratives-May2023/CombinationalNarrativeWebPage-Trial-May1.html" TargetMode="External"/><Relationship Id="rId76" Type="http://schemas.openxmlformats.org/officeDocument/2006/relationships/hyperlink" Target="https://healthnarratives-respiratoryillness.on.drv.tw/Health%20Narratives-May2023/CorrelativeNarrativeWebPage25.html" TargetMode="External"/><Relationship Id="rId7" Type="http://schemas.openxmlformats.org/officeDocument/2006/relationships/hyperlink" Target="https://healthnarratives-respiratoryillness.on.drv.tw/Health%20Narratives-May2023/DerivativeNarrativeWebPage-Trial2_3.html" TargetMode="External"/><Relationship Id="rId71" Type="http://schemas.openxmlformats.org/officeDocument/2006/relationships/hyperlink" Target="https://healthnarratives-respiratoryillness.on.drv.tw/Health%20Narratives-May2023/CorrelativeNarrativeWebPage3.html" TargetMode="External"/><Relationship Id="rId2" Type="http://schemas.openxmlformats.org/officeDocument/2006/relationships/hyperlink" Target="https://healthnarratives-respiratoryillness.on.drv.tw/Health%20Narratives-May2023/DerivativeNarrativeWebPage-Trial2_3.html" TargetMode="External"/><Relationship Id="rId29" Type="http://schemas.openxmlformats.org/officeDocument/2006/relationships/hyperlink" Target="https://healthnarratives-respiratoryillness.on.drv.tw/Health%20Narratives-May2023/CombinationalNarrativeWebPage-Trial-May10.html" TargetMode="External"/><Relationship Id="rId24" Type="http://schemas.openxmlformats.org/officeDocument/2006/relationships/hyperlink" Target="https://healthnarratives-respiratoryillness.on.drv.tw/Health%20Narratives-May2023/DerivativeNarrativeWebPage-Trial2_1.html" TargetMode="External"/><Relationship Id="rId40" Type="http://schemas.openxmlformats.org/officeDocument/2006/relationships/hyperlink" Target="https://healthnarratives-respiratoryillness.on.drv.tw/Health%20Narratives-May2023/DerivativeNarrativeWebPage-Trial2_1.html" TargetMode="External"/><Relationship Id="rId45" Type="http://schemas.openxmlformats.org/officeDocument/2006/relationships/hyperlink" Target="https://healthnarratives-respiratoryillness.on.drv.tw/Health%20Narratives-May2023/CombinationalNarrativeWebPage-Trial-May10.html" TargetMode="External"/><Relationship Id="rId66" Type="http://schemas.openxmlformats.org/officeDocument/2006/relationships/hyperlink" Target="https://healthnarratives-respiratoryillness.on.drv.tw/Health%20Narratives-May2023/CombinationalNarrativeWebPage-Trial-May3.html" TargetMode="External"/><Relationship Id="rId87" Type="http://schemas.openxmlformats.org/officeDocument/2006/relationships/hyperlink" Target="https://healthnarratives-respiratoryillness.on.drv.tw/Health%20Narratives-May2023/CorrelativeNarrativeWebPage5.html" TargetMode="External"/><Relationship Id="rId61" Type="http://schemas.openxmlformats.org/officeDocument/2006/relationships/hyperlink" Target="https://healthnarratives-respiratoryillness.on.drv.tw/Health%20Narratives-May2023/CombinationalNarrativeWebPage-Trial-May3.html" TargetMode="External"/><Relationship Id="rId82" Type="http://schemas.openxmlformats.org/officeDocument/2006/relationships/hyperlink" Target="https://healthnarratives-respiratoryillness.on.drv.tw/Health%20Narratives-May2023/CorrelativeNarrativeWebPage11.html" TargetMode="External"/><Relationship Id="rId19" Type="http://schemas.openxmlformats.org/officeDocument/2006/relationships/hyperlink" Target="https://healthnarratives-respiratoryillness.on.drv.tw/Health%20Narratives-May2023/CorrelativeNarrativeWebPage17.html" TargetMode="External"/></Relationships>
</file>

<file path=xl/worksheets/_rels/sheet8.xml.rels><?xml version="1.0" encoding="UTF-8" standalone="yes"?>
<Relationships xmlns="http://schemas.openxmlformats.org/package/2006/relationships"><Relationship Id="rId26" Type="http://schemas.openxmlformats.org/officeDocument/2006/relationships/hyperlink" Target="https://healthnarratives-respiratoryillness.on.drv.tw/Health%20Narratives-May2023/SuperOrdinateNarrativeWebPage-Trail-3.html" TargetMode="External"/><Relationship Id="rId21" Type="http://schemas.openxmlformats.org/officeDocument/2006/relationships/hyperlink" Target="https://healthnarratives-respiratoryillness.on.drv.tw/Health%20Narratives-May2023/CorrelativeNarrativeWebPage24.html" TargetMode="External"/><Relationship Id="rId42" Type="http://schemas.openxmlformats.org/officeDocument/2006/relationships/hyperlink" Target="https://healthnarratives-respiratoryillness.on.drv.tw/Health%20Narratives-May2023/SuperOrdinateNarrativeWebPage-Trail-3.html" TargetMode="External"/><Relationship Id="rId47" Type="http://schemas.openxmlformats.org/officeDocument/2006/relationships/hyperlink" Target="https://healthnarratives-respiratoryillness.on.drv.tw/Health%20Narratives-May2023/CombinationalNarrativeWebPage-Trial-May9.html" TargetMode="External"/><Relationship Id="rId63" Type="http://schemas.openxmlformats.org/officeDocument/2006/relationships/hyperlink" Target="https://healthnarratives-respiratoryillness.on.drv.tw/Health%20Narratives-May2023/CombinationalNarrativeWebPage-Trial-May6.html" TargetMode="External"/><Relationship Id="rId68" Type="http://schemas.openxmlformats.org/officeDocument/2006/relationships/hyperlink" Target="https://healthnarratives-respiratoryillness.on.drv.tw/Health%20Narratives-May2023/CombinationalNarrativeWebPage-Trial-May6.html" TargetMode="External"/><Relationship Id="rId84" Type="http://schemas.openxmlformats.org/officeDocument/2006/relationships/hyperlink" Target="https://healthnarratives-respiratoryillness.on.drv.tw/Health%20Narratives-May2023/CorrelativeNarrativeWebPage1.html" TargetMode="External"/><Relationship Id="rId89" Type="http://schemas.openxmlformats.org/officeDocument/2006/relationships/hyperlink" Target="https://healthnarratives-respiratoryillness.on.drv.tw/Health%20Narratives-May2023/CorrelativeNarrativeWebPage11.html" TargetMode="External"/><Relationship Id="rId16" Type="http://schemas.openxmlformats.org/officeDocument/2006/relationships/hyperlink" Target="https://healthnarratives-respiratoryillness.on.drv.tw/Health%20Narratives-May2023/CombinationalNarrativeWebPage-Trial-May8.html" TargetMode="External"/><Relationship Id="rId11" Type="http://schemas.openxmlformats.org/officeDocument/2006/relationships/hyperlink" Target="https://healthnarratives-respiratoryillness.on.drv.tw/Health%20Narratives-May2023/SuperOrdinateNarrativeWebPage-Trail-2.html" TargetMode="External"/><Relationship Id="rId32" Type="http://schemas.openxmlformats.org/officeDocument/2006/relationships/hyperlink" Target="https://healthnarratives-respiratoryillness.on.drv.tw/Health%20Narratives-May2023/CombinationalNarrativeWebPage-Trial-May8.html" TargetMode="External"/><Relationship Id="rId37" Type="http://schemas.openxmlformats.org/officeDocument/2006/relationships/hyperlink" Target="https://healthnarratives-respiratoryillness.on.drv.tw/Health%20Narratives-May2023/CorrelativeNarrativeWebPage24.html" TargetMode="External"/><Relationship Id="rId53" Type="http://schemas.openxmlformats.org/officeDocument/2006/relationships/hyperlink" Target="https://healthnarratives-respiratoryillness.on.drv.tw/Health%20Narratives-May2023/CorrelativeNarrativeWebPage24.html" TargetMode="External"/><Relationship Id="rId58" Type="http://schemas.openxmlformats.org/officeDocument/2006/relationships/hyperlink" Target="https://healthnarratives-respiratoryillness.on.drv.tw/Health%20Narratives-May2023/CombinationalNarrativeWebPage-Trial-May6.html" TargetMode="External"/><Relationship Id="rId74" Type="http://schemas.openxmlformats.org/officeDocument/2006/relationships/hyperlink" Target="https://healthnarratives-respiratoryillness.on.drv.tw/Health%20Narratives-May2023/CorrelativeNarrativeWebPage7.html" TargetMode="External"/><Relationship Id="rId79" Type="http://schemas.openxmlformats.org/officeDocument/2006/relationships/hyperlink" Target="https://healthnarratives-respiratoryillness.on.drv.tw/Health%20Narratives-May2023/CorrelativeNarrativeWebPage4.html" TargetMode="External"/><Relationship Id="rId5" Type="http://schemas.openxmlformats.org/officeDocument/2006/relationships/hyperlink" Target="https://healthnarratives-respiratoryillness.on.drv.tw/Health%20Narratives-May2023/DerivativeNarrativeWebPage-Trial2_3.html" TargetMode="External"/><Relationship Id="rId90" Type="http://schemas.openxmlformats.org/officeDocument/2006/relationships/hyperlink" Target="https://healthnarratives-respiratoryillness.on.drv.tw/Health%20Narratives-May2023/CorrelativeNarrativeWebPage25.html" TargetMode="External"/><Relationship Id="rId14" Type="http://schemas.openxmlformats.org/officeDocument/2006/relationships/hyperlink" Target="https://healthnarratives-respiratoryillness.on.drv.tw/Health%20Narratives-May2023/CombinationalNarrativeWebPage-Trial-May5.html" TargetMode="External"/><Relationship Id="rId22" Type="http://schemas.openxmlformats.org/officeDocument/2006/relationships/hyperlink" Target="https://healthnarratives-respiratoryillness.on.drv.tw/Health%20Narratives-May2023/CorrelativeNarrativeWebPage29.html" TargetMode="External"/><Relationship Id="rId27" Type="http://schemas.openxmlformats.org/officeDocument/2006/relationships/hyperlink" Target="https://healthnarratives-respiratoryillness.on.drv.tw/Health%20Narratives-May2023/SuperOrdinateNarrativeWebPage-Trail-2.html" TargetMode="External"/><Relationship Id="rId30" Type="http://schemas.openxmlformats.org/officeDocument/2006/relationships/hyperlink" Target="https://healthnarratives-respiratoryillness.on.drv.tw/Health%20Narratives-May2023/CombinationalNarrativeWebPage-Trial-May5.html" TargetMode="External"/><Relationship Id="rId35" Type="http://schemas.openxmlformats.org/officeDocument/2006/relationships/hyperlink" Target="https://healthnarratives-respiratoryillness.on.drv.tw/Health%20Narratives-May2023/CorrelativeNarrativeWebPage17.html" TargetMode="External"/><Relationship Id="rId43" Type="http://schemas.openxmlformats.org/officeDocument/2006/relationships/hyperlink" Target="https://healthnarratives-respiratoryillness.on.drv.tw/Health%20Narratives-May2023/SuperOrdinateNarrativeWebPage-Trail-2.html" TargetMode="External"/><Relationship Id="rId48" Type="http://schemas.openxmlformats.org/officeDocument/2006/relationships/hyperlink" Target="https://healthnarratives-respiratoryillness.on.drv.tw/Health%20Narratives-May2023/CombinationalNarrativeWebPage-Trial-May8.html" TargetMode="External"/><Relationship Id="rId56" Type="http://schemas.openxmlformats.org/officeDocument/2006/relationships/hyperlink" Target="https://healthnarratives-respiratoryillness.on.drv.tw/Health%20Narratives-May2023/CombinationalNarrativeWebPage-Trial-May3.html" TargetMode="External"/><Relationship Id="rId64" Type="http://schemas.openxmlformats.org/officeDocument/2006/relationships/hyperlink" Target="https://healthnarratives-respiratoryillness.on.drv.tw/Health%20Narratives-May2023/CombinationalNarrativeWebPage-Trial-May7.html" TargetMode="External"/><Relationship Id="rId69" Type="http://schemas.openxmlformats.org/officeDocument/2006/relationships/hyperlink" Target="https://healthnarratives-respiratoryillness.on.drv.tw/Health%20Narratives-May2023/CombinationalNarrativeWebPage-Trial-May7.html" TargetMode="External"/><Relationship Id="rId77" Type="http://schemas.openxmlformats.org/officeDocument/2006/relationships/hyperlink" Target="https://healthnarratives-respiratoryillness.on.drv.tw/Health%20Narratives-May2023/CorrelativeNarrativeWebPage1.html" TargetMode="External"/><Relationship Id="rId8" Type="http://schemas.openxmlformats.org/officeDocument/2006/relationships/hyperlink" Target="https://healthnarratives-respiratoryillness.on.drv.tw/Health%20Narratives-May2023/DerivativeNarrativeWebPage-Trial2_1.html" TargetMode="External"/><Relationship Id="rId51" Type="http://schemas.openxmlformats.org/officeDocument/2006/relationships/hyperlink" Target="https://healthnarratives-respiratoryillness.on.drv.tw/Health%20Narratives-May2023/CorrelativeNarrativeWebPage17.html" TargetMode="External"/><Relationship Id="rId72" Type="http://schemas.openxmlformats.org/officeDocument/2006/relationships/hyperlink" Target="https://healthnarratives-respiratoryillness.on.drv.tw/Health%20Narratives-May2023/CorrelativeNarrativeWebPage4.html" TargetMode="External"/><Relationship Id="rId80" Type="http://schemas.openxmlformats.org/officeDocument/2006/relationships/hyperlink" Target="https://healthnarratives-respiratoryillness.on.drv.tw/Health%20Narratives-May2023/CorrelativeNarrativeWebPage5.html" TargetMode="External"/><Relationship Id="rId85" Type="http://schemas.openxmlformats.org/officeDocument/2006/relationships/hyperlink" Target="https://healthnarratives-respiratoryillness.on.drv.tw/Health%20Narratives-May2023/CorrelativeNarrativeWebPage3.html" TargetMode="External"/><Relationship Id="rId3" Type="http://schemas.openxmlformats.org/officeDocument/2006/relationships/hyperlink" Target="https://healthnarratives-respiratoryillness.on.drv.tw/Health%20Narratives-May2023/DerivativeNarrativeWebPage-Trial2_3.html" TargetMode="External"/><Relationship Id="rId12" Type="http://schemas.openxmlformats.org/officeDocument/2006/relationships/hyperlink" Target="https://healthnarratives-respiratoryillness.on.drv.tw/Health%20Narratives-May2023/SuperOrdinateNarrativeWebPage-Trail-1.html" TargetMode="External"/><Relationship Id="rId17" Type="http://schemas.openxmlformats.org/officeDocument/2006/relationships/hyperlink" Target="https://healthnarratives-respiratoryillness.on.drv.tw/Health%20Narratives-May2023/CorrelativeNarrativeWebPage10.html" TargetMode="External"/><Relationship Id="rId25" Type="http://schemas.openxmlformats.org/officeDocument/2006/relationships/hyperlink" Target="https://healthnarratives-respiratoryillness.on.drv.tw/Health%20Narratives-May2023/DerivativeNarrativeWebPage-Trial2_2.html" TargetMode="External"/><Relationship Id="rId33" Type="http://schemas.openxmlformats.org/officeDocument/2006/relationships/hyperlink" Target="https://healthnarratives-respiratoryillness.on.drv.tw/Health%20Narratives-May2023/CorrelativeNarrativeWebPage10.html" TargetMode="External"/><Relationship Id="rId38" Type="http://schemas.openxmlformats.org/officeDocument/2006/relationships/hyperlink" Target="https://healthnarratives-respiratoryillness.on.drv.tw/Health%20Narratives-May2023/CorrelativeNarrativeWebPage29.html" TargetMode="External"/><Relationship Id="rId46" Type="http://schemas.openxmlformats.org/officeDocument/2006/relationships/hyperlink" Target="https://healthnarratives-respiratoryillness.on.drv.tw/Health%20Narratives-May2023/CombinationalNarrativeWebPage-Trial-May5.html" TargetMode="External"/><Relationship Id="rId59" Type="http://schemas.openxmlformats.org/officeDocument/2006/relationships/hyperlink" Target="https://healthnarratives-respiratoryillness.on.drv.tw/Health%20Narratives-May2023/CombinationalNarrativeWebPage-Trial-May7.html" TargetMode="External"/><Relationship Id="rId67" Type="http://schemas.openxmlformats.org/officeDocument/2006/relationships/hyperlink" Target="https://healthnarratives-respiratoryillness.on.drv.tw/Health%20Narratives-May2023/CombinationalNarrativeWebPage-Trial-May4.html" TargetMode="External"/><Relationship Id="rId20" Type="http://schemas.openxmlformats.org/officeDocument/2006/relationships/hyperlink" Target="https://healthnarratives-respiratoryillness.on.drv.tw/Health%20Narratives-May2023/CorrelativeNarrativeWebPage19.html" TargetMode="External"/><Relationship Id="rId41" Type="http://schemas.openxmlformats.org/officeDocument/2006/relationships/hyperlink" Target="https://healthnarratives-respiratoryillness.on.drv.tw/Health%20Narratives-May2023/DerivativeNarrativeWebPage-Trial2_2.html" TargetMode="External"/><Relationship Id="rId54" Type="http://schemas.openxmlformats.org/officeDocument/2006/relationships/hyperlink" Target="https://healthnarratives-respiratoryillness.on.drv.tw/Health%20Narratives-May2023/CorrelativeNarrativeWebPage29.html" TargetMode="External"/><Relationship Id="rId62" Type="http://schemas.openxmlformats.org/officeDocument/2006/relationships/hyperlink" Target="https://healthnarratives-respiratoryillness.on.drv.tw/Health%20Narratives-May2023/CombinationalNarrativeWebPage-Trial-May4.html" TargetMode="External"/><Relationship Id="rId70" Type="http://schemas.openxmlformats.org/officeDocument/2006/relationships/hyperlink" Target="https://healthnarratives-respiratoryillness.on.drv.tw/Health%20Narratives-May2023/CorrelativeNarrativeWebPage1.html" TargetMode="External"/><Relationship Id="rId75" Type="http://schemas.openxmlformats.org/officeDocument/2006/relationships/hyperlink" Target="https://healthnarratives-respiratoryillness.on.drv.tw/Health%20Narratives-May2023/CorrelativeNarrativeWebPage11.html" TargetMode="External"/><Relationship Id="rId83" Type="http://schemas.openxmlformats.org/officeDocument/2006/relationships/hyperlink" Target="https://healthnarratives-respiratoryillness.on.drv.tw/Health%20Narratives-May2023/CorrelativeNarrativeWebPage25.html" TargetMode="External"/><Relationship Id="rId88" Type="http://schemas.openxmlformats.org/officeDocument/2006/relationships/hyperlink" Target="https://healthnarratives-respiratoryillness.on.drv.tw/Health%20Narratives-May2023/CorrelativeNarrativeWebPage7.html" TargetMode="External"/><Relationship Id="rId91" Type="http://schemas.openxmlformats.org/officeDocument/2006/relationships/printerSettings" Target="../printerSettings/printerSettings3.bin"/><Relationship Id="rId1" Type="http://schemas.openxmlformats.org/officeDocument/2006/relationships/hyperlink" Target="https://healthnarratives-respiratoryillness.on.drv.tw/Health%20Narratives-May2023/DerivativeNarrativeWebPage-Trial2_3.html" TargetMode="External"/><Relationship Id="rId6" Type="http://schemas.openxmlformats.org/officeDocument/2006/relationships/hyperlink" Target="https://healthnarratives-respiratoryillness.on.drv.tw/Health%20Narratives-May2023/DerivativeNarrativeWebPage-Trial2_3.html" TargetMode="External"/><Relationship Id="rId15" Type="http://schemas.openxmlformats.org/officeDocument/2006/relationships/hyperlink" Target="https://healthnarratives-respiratoryillness.on.drv.tw/Health%20Narratives-May2023/CombinationalNarrativeWebPage-Trial-May9.html" TargetMode="External"/><Relationship Id="rId23" Type="http://schemas.openxmlformats.org/officeDocument/2006/relationships/hyperlink" Target="https://healthnarratives-respiratoryillness.on.drv.tw/Health%20Narratives-May2023/DerivativeNarrativeWebPage-Trial2_3.html" TargetMode="External"/><Relationship Id="rId28" Type="http://schemas.openxmlformats.org/officeDocument/2006/relationships/hyperlink" Target="https://healthnarratives-respiratoryillness.on.drv.tw/Health%20Narratives-May2023/SuperOrdinateNarrativeWebPage-Trail-1.html" TargetMode="External"/><Relationship Id="rId36" Type="http://schemas.openxmlformats.org/officeDocument/2006/relationships/hyperlink" Target="https://healthnarratives-respiratoryillness.on.drv.tw/Health%20Narratives-May2023/CorrelativeNarrativeWebPage19.html" TargetMode="External"/><Relationship Id="rId49" Type="http://schemas.openxmlformats.org/officeDocument/2006/relationships/hyperlink" Target="https://healthnarratives-respiratoryillness.on.drv.tw/Health%20Narratives-May2023/CorrelativeNarrativeWebPage10.html" TargetMode="External"/><Relationship Id="rId57" Type="http://schemas.openxmlformats.org/officeDocument/2006/relationships/hyperlink" Target="https://healthnarratives-respiratoryillness.on.drv.tw/Health%20Narratives-May2023/CombinationalNarrativeWebPage-Trial-May4.html" TargetMode="External"/><Relationship Id="rId10" Type="http://schemas.openxmlformats.org/officeDocument/2006/relationships/hyperlink" Target="https://healthnarratives-respiratoryillness.on.drv.tw/Health%20Narratives-May2023/SuperOrdinateNarrativeWebPage-Trail-3.html" TargetMode="External"/><Relationship Id="rId31" Type="http://schemas.openxmlformats.org/officeDocument/2006/relationships/hyperlink" Target="https://healthnarratives-respiratoryillness.on.drv.tw/Health%20Narratives-May2023/CombinationalNarrativeWebPage-Trial-May9.html" TargetMode="External"/><Relationship Id="rId44" Type="http://schemas.openxmlformats.org/officeDocument/2006/relationships/hyperlink" Target="https://healthnarratives-respiratoryillness.on.drv.tw/Health%20Narratives-May2023/SuperOrdinateNarrativeWebPage-Trail-1.html" TargetMode="External"/><Relationship Id="rId52" Type="http://schemas.openxmlformats.org/officeDocument/2006/relationships/hyperlink" Target="https://healthnarratives-respiratoryillness.on.drv.tw/Health%20Narratives-May2023/CorrelativeNarrativeWebPage19.html" TargetMode="External"/><Relationship Id="rId60" Type="http://schemas.openxmlformats.org/officeDocument/2006/relationships/hyperlink" Target="https://healthnarratives-respiratoryillness.on.drv.tw/Health%20Narratives-May2023/CombinationalNarrativeWebPage-Trial-May1.html" TargetMode="External"/><Relationship Id="rId65" Type="http://schemas.openxmlformats.org/officeDocument/2006/relationships/hyperlink" Target="https://healthnarratives-respiratoryillness.on.drv.tw/Health%20Narratives-May2023/CombinationalNarrativeWebPage-Trial-May1.html" TargetMode="External"/><Relationship Id="rId73" Type="http://schemas.openxmlformats.org/officeDocument/2006/relationships/hyperlink" Target="https://healthnarratives-respiratoryillness.on.drv.tw/Health%20Narratives-May2023/CorrelativeNarrativeWebPage5.html" TargetMode="External"/><Relationship Id="rId78" Type="http://schemas.openxmlformats.org/officeDocument/2006/relationships/hyperlink" Target="https://healthnarratives-respiratoryillness.on.drv.tw/Health%20Narratives-May2023/CorrelativeNarrativeWebPage3.html" TargetMode="External"/><Relationship Id="rId81" Type="http://schemas.openxmlformats.org/officeDocument/2006/relationships/hyperlink" Target="https://healthnarratives-respiratoryillness.on.drv.tw/Health%20Narratives-May2023/CorrelativeNarrativeWebPage7.html" TargetMode="External"/><Relationship Id="rId86" Type="http://schemas.openxmlformats.org/officeDocument/2006/relationships/hyperlink" Target="https://healthnarratives-respiratoryillness.on.drv.tw/Health%20Narratives-May2023/CorrelativeNarrativeWebPage4.html" TargetMode="External"/><Relationship Id="rId4" Type="http://schemas.openxmlformats.org/officeDocument/2006/relationships/hyperlink" Target="https://healthnarratives-respiratoryillness.on.drv.tw/Health%20Narratives-May2023/DerivativeNarrativeWebPage-Trial2_3.html" TargetMode="External"/><Relationship Id="rId9" Type="http://schemas.openxmlformats.org/officeDocument/2006/relationships/hyperlink" Target="https://healthnarratives-respiratoryillness.on.drv.tw/Health%20Narratives-May2023/DerivativeNarrativeWebPage-Trial2_2.html" TargetMode="External"/><Relationship Id="rId13" Type="http://schemas.openxmlformats.org/officeDocument/2006/relationships/hyperlink" Target="https://healthnarratives-respiratoryillness.on.drv.tw/Health%20Narratives-May2023/CombinationalNarrativeWebPage-Trial-May10.html" TargetMode="External"/><Relationship Id="rId18" Type="http://schemas.openxmlformats.org/officeDocument/2006/relationships/hyperlink" Target="https://healthnarratives-respiratoryillness.on.drv.tw/Health%20Narratives-May2023/CorrelativeNarrativeWebPage16.html" TargetMode="External"/><Relationship Id="rId39" Type="http://schemas.openxmlformats.org/officeDocument/2006/relationships/hyperlink" Target="https://healthnarratives-respiratoryillness.on.drv.tw/Health%20Narratives-May2023/DerivativeNarrativeWebPage-Trial2_3.html" TargetMode="External"/><Relationship Id="rId34" Type="http://schemas.openxmlformats.org/officeDocument/2006/relationships/hyperlink" Target="https://healthnarratives-respiratoryillness.on.drv.tw/Health%20Narratives-May2023/CorrelativeNarrativeWebPage16.html" TargetMode="External"/><Relationship Id="rId50" Type="http://schemas.openxmlformats.org/officeDocument/2006/relationships/hyperlink" Target="https://healthnarratives-respiratoryillness.on.drv.tw/Health%20Narratives-May2023/CorrelativeNarrativeWebPage16.html" TargetMode="External"/><Relationship Id="rId55" Type="http://schemas.openxmlformats.org/officeDocument/2006/relationships/hyperlink" Target="https://healthnarratives-respiratoryillness.on.drv.tw/Health%20Narratives-May2023/CombinationalNarrativeWebPage-Trial-May1.html" TargetMode="External"/><Relationship Id="rId76" Type="http://schemas.openxmlformats.org/officeDocument/2006/relationships/hyperlink" Target="https://healthnarratives-respiratoryillness.on.drv.tw/Health%20Narratives-May2023/CorrelativeNarrativeWebPage25.html" TargetMode="External"/><Relationship Id="rId7" Type="http://schemas.openxmlformats.org/officeDocument/2006/relationships/hyperlink" Target="https://healthnarratives-respiratoryillness.on.drv.tw/Health%20Narratives-May2023/DerivativeNarrativeWebPage-Trial2_3.html" TargetMode="External"/><Relationship Id="rId71" Type="http://schemas.openxmlformats.org/officeDocument/2006/relationships/hyperlink" Target="https://healthnarratives-respiratoryillness.on.drv.tw/Health%20Narratives-May2023/CorrelativeNarrativeWebPage3.html" TargetMode="External"/><Relationship Id="rId92" Type="http://schemas.openxmlformats.org/officeDocument/2006/relationships/drawing" Target="../drawings/drawing1.xml"/><Relationship Id="rId2" Type="http://schemas.openxmlformats.org/officeDocument/2006/relationships/hyperlink" Target="https://healthnarratives-respiratoryillness.on.drv.tw/Health%20Narratives-May2023/DerivativeNarrativeWebPage-Trial2_3.html" TargetMode="External"/><Relationship Id="rId29" Type="http://schemas.openxmlformats.org/officeDocument/2006/relationships/hyperlink" Target="https://healthnarratives-respiratoryillness.on.drv.tw/Health%20Narratives-May2023/CombinationalNarrativeWebPage-Trial-May10.html" TargetMode="External"/><Relationship Id="rId24" Type="http://schemas.openxmlformats.org/officeDocument/2006/relationships/hyperlink" Target="https://healthnarratives-respiratoryillness.on.drv.tw/Health%20Narratives-May2023/DerivativeNarrativeWebPage-Trial2_1.html" TargetMode="External"/><Relationship Id="rId40" Type="http://schemas.openxmlformats.org/officeDocument/2006/relationships/hyperlink" Target="https://healthnarratives-respiratoryillness.on.drv.tw/Health%20Narratives-May2023/DerivativeNarrativeWebPage-Trial2_1.html" TargetMode="External"/><Relationship Id="rId45" Type="http://schemas.openxmlformats.org/officeDocument/2006/relationships/hyperlink" Target="https://healthnarratives-respiratoryillness.on.drv.tw/Health%20Narratives-May2023/CombinationalNarrativeWebPage-Trial-May10.html" TargetMode="External"/><Relationship Id="rId66" Type="http://schemas.openxmlformats.org/officeDocument/2006/relationships/hyperlink" Target="https://healthnarratives-respiratoryillness.on.drv.tw/Health%20Narratives-May2023/CombinationalNarrativeWebPage-Trial-May3.html" TargetMode="External"/><Relationship Id="rId87" Type="http://schemas.openxmlformats.org/officeDocument/2006/relationships/hyperlink" Target="https://healthnarratives-respiratoryillness.on.drv.tw/Health%20Narratives-May2023/CorrelativeNarrativeWebPage5.html" TargetMode="External"/><Relationship Id="rId61" Type="http://schemas.openxmlformats.org/officeDocument/2006/relationships/hyperlink" Target="https://healthnarratives-respiratoryillness.on.drv.tw/Health%20Narratives-May2023/CombinationalNarrativeWebPage-Trial-May3.html" TargetMode="External"/><Relationship Id="rId82" Type="http://schemas.openxmlformats.org/officeDocument/2006/relationships/hyperlink" Target="https://healthnarratives-respiratoryillness.on.drv.tw/Health%20Narratives-May2023/CorrelativeNarrativeWebPage11.html" TargetMode="External"/><Relationship Id="rId19" Type="http://schemas.openxmlformats.org/officeDocument/2006/relationships/hyperlink" Target="https://healthnarratives-respiratoryillness.on.drv.tw/Health%20Narratives-May2023/CorrelativeNarrativeWebPage17.html" TargetMode="Externa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EZ4"/>
  <sheetViews>
    <sheetView workbookViewId="0">
      <pane ySplit="1" topLeftCell="A2" activePane="bottomLeft" state="frozen"/>
      <selection pane="bottomLeft" activeCell="ET2" sqref="ET2"/>
    </sheetView>
  </sheetViews>
  <sheetFormatPr defaultColWidth="12.5703125" defaultRowHeight="15.75" customHeight="1" x14ac:dyDescent="0.2"/>
  <cols>
    <col min="1" max="2" width="18.85546875" customWidth="1"/>
    <col min="3" max="3" width="32.42578125" customWidth="1"/>
    <col min="4" max="4" width="32.5703125" customWidth="1"/>
    <col min="5" max="5" width="140.85546875" bestFit="1" customWidth="1"/>
    <col min="6" max="6" width="18.85546875" customWidth="1"/>
    <col min="7" max="7" width="136" bestFit="1" customWidth="1"/>
    <col min="8" max="8" width="136.140625" bestFit="1" customWidth="1"/>
    <col min="9" max="162" width="18.85546875" customWidth="1"/>
  </cols>
  <sheetData>
    <row r="1" spans="1:156" x14ac:dyDescent="0.2">
      <c r="A1" s="1" t="s">
        <v>0</v>
      </c>
      <c r="B1" s="1" t="s">
        <v>1</v>
      </c>
      <c r="C1" s="1" t="s">
        <v>2</v>
      </c>
      <c r="D1" s="1"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1" t="s">
        <v>22</v>
      </c>
      <c r="X1" s="1" t="s">
        <v>23</v>
      </c>
      <c r="Y1" s="1" t="s">
        <v>24</v>
      </c>
      <c r="Z1" s="1" t="s">
        <v>25</v>
      </c>
      <c r="AA1" s="1" t="s">
        <v>26</v>
      </c>
      <c r="AB1" s="1" t="s">
        <v>27</v>
      </c>
      <c r="AC1" s="1" t="s">
        <v>28</v>
      </c>
      <c r="AD1" s="1" t="s">
        <v>29</v>
      </c>
      <c r="AE1" s="1" t="s">
        <v>30</v>
      </c>
      <c r="AF1" s="1" t="s">
        <v>29</v>
      </c>
      <c r="AG1" s="1" t="s">
        <v>31</v>
      </c>
      <c r="AH1" s="1" t="s">
        <v>29</v>
      </c>
      <c r="AI1" s="1" t="s">
        <v>32</v>
      </c>
      <c r="AJ1" s="1" t="s">
        <v>29</v>
      </c>
      <c r="AK1" s="2" t="s">
        <v>33</v>
      </c>
      <c r="AL1" s="2" t="s">
        <v>34</v>
      </c>
      <c r="AM1" s="2" t="s">
        <v>35</v>
      </c>
      <c r="AN1" s="2" t="s">
        <v>36</v>
      </c>
      <c r="AO1" s="2" t="s">
        <v>37</v>
      </c>
      <c r="AP1" s="2" t="s">
        <v>38</v>
      </c>
      <c r="AQ1" s="2" t="s">
        <v>39</v>
      </c>
      <c r="AR1" s="2" t="s">
        <v>40</v>
      </c>
      <c r="AS1" s="2" t="s">
        <v>41</v>
      </c>
      <c r="AT1" s="2" t="s">
        <v>42</v>
      </c>
      <c r="AU1" s="2" t="s">
        <v>43</v>
      </c>
      <c r="AV1" s="2" t="s">
        <v>44</v>
      </c>
      <c r="AW1" s="2" t="s">
        <v>45</v>
      </c>
      <c r="AX1" s="2" t="s">
        <v>46</v>
      </c>
      <c r="AY1" s="2" t="s">
        <v>47</v>
      </c>
      <c r="AZ1" s="2" t="s">
        <v>48</v>
      </c>
      <c r="BA1" s="2" t="s">
        <v>49</v>
      </c>
      <c r="BB1" s="2" t="s">
        <v>50</v>
      </c>
      <c r="BC1" s="1" t="s">
        <v>51</v>
      </c>
      <c r="BD1" s="1" t="s">
        <v>52</v>
      </c>
      <c r="BE1" s="1" t="s">
        <v>53</v>
      </c>
      <c r="BF1" s="1" t="s">
        <v>54</v>
      </c>
      <c r="BG1" s="1" t="s">
        <v>55</v>
      </c>
      <c r="BH1" s="1" t="s">
        <v>56</v>
      </c>
      <c r="BI1" s="1" t="s">
        <v>28</v>
      </c>
      <c r="BJ1" s="1" t="s">
        <v>29</v>
      </c>
      <c r="BK1" s="1" t="s">
        <v>57</v>
      </c>
      <c r="BL1" s="1" t="s">
        <v>29</v>
      </c>
      <c r="BM1" s="1" t="s">
        <v>58</v>
      </c>
      <c r="BN1" s="1" t="s">
        <v>29</v>
      </c>
      <c r="BO1" s="1" t="s">
        <v>59</v>
      </c>
      <c r="BP1" s="1" t="s">
        <v>29</v>
      </c>
      <c r="BQ1" s="2" t="s">
        <v>60</v>
      </c>
      <c r="BR1" s="2" t="s">
        <v>61</v>
      </c>
      <c r="BS1" s="2" t="s">
        <v>62</v>
      </c>
      <c r="BT1" s="2" t="s">
        <v>63</v>
      </c>
      <c r="BU1" s="2" t="s">
        <v>64</v>
      </c>
      <c r="BV1" s="2" t="s">
        <v>65</v>
      </c>
      <c r="BW1" s="2" t="s">
        <v>66</v>
      </c>
      <c r="BX1" s="2" t="s">
        <v>67</v>
      </c>
      <c r="BY1" s="2" t="s">
        <v>68</v>
      </c>
      <c r="BZ1" s="2" t="s">
        <v>69</v>
      </c>
      <c r="CA1" s="2" t="s">
        <v>70</v>
      </c>
      <c r="CB1" s="2" t="s">
        <v>71</v>
      </c>
      <c r="CC1" s="2" t="s">
        <v>72</v>
      </c>
      <c r="CD1" s="2" t="s">
        <v>73</v>
      </c>
      <c r="CE1" s="2" t="s">
        <v>74</v>
      </c>
      <c r="CF1" s="2" t="s">
        <v>75</v>
      </c>
      <c r="CG1" s="2" t="s">
        <v>76</v>
      </c>
      <c r="CH1" s="2" t="s">
        <v>77</v>
      </c>
      <c r="CI1" s="2" t="s">
        <v>78</v>
      </c>
      <c r="CJ1" s="2" t="s">
        <v>79</v>
      </c>
      <c r="CK1" s="2" t="s">
        <v>80</v>
      </c>
      <c r="CL1" s="2" t="s">
        <v>81</v>
      </c>
      <c r="CM1" s="2" t="s">
        <v>82</v>
      </c>
      <c r="CN1" s="2" t="s">
        <v>83</v>
      </c>
      <c r="CO1" s="1" t="s">
        <v>84</v>
      </c>
      <c r="CP1" s="1" t="s">
        <v>85</v>
      </c>
      <c r="CQ1" s="1" t="s">
        <v>86</v>
      </c>
      <c r="CR1" s="1" t="s">
        <v>87</v>
      </c>
      <c r="CS1" s="1" t="s">
        <v>88</v>
      </c>
      <c r="CT1" s="1" t="s">
        <v>89</v>
      </c>
      <c r="CU1" s="1" t="s">
        <v>28</v>
      </c>
      <c r="CV1" s="1" t="s">
        <v>29</v>
      </c>
      <c r="CW1" s="1" t="s">
        <v>90</v>
      </c>
      <c r="CX1" s="1" t="s">
        <v>29</v>
      </c>
      <c r="CY1" s="1" t="s">
        <v>91</v>
      </c>
      <c r="CZ1" s="1" t="s">
        <v>29</v>
      </c>
      <c r="DA1" s="1" t="s">
        <v>92</v>
      </c>
      <c r="DB1" s="1" t="s">
        <v>29</v>
      </c>
      <c r="DC1" s="2" t="s">
        <v>93</v>
      </c>
      <c r="DD1" s="2" t="s">
        <v>94</v>
      </c>
      <c r="DE1" s="2" t="s">
        <v>95</v>
      </c>
      <c r="DF1" s="2" t="s">
        <v>96</v>
      </c>
      <c r="DG1" s="2" t="s">
        <v>97</v>
      </c>
      <c r="DH1" s="2" t="s">
        <v>98</v>
      </c>
      <c r="DI1" s="2" t="s">
        <v>99</v>
      </c>
      <c r="DJ1" s="2" t="s">
        <v>100</v>
      </c>
      <c r="DK1" s="2" t="s">
        <v>101</v>
      </c>
      <c r="DL1" s="2" t="s">
        <v>102</v>
      </c>
      <c r="DM1" s="2" t="s">
        <v>103</v>
      </c>
      <c r="DN1" s="2" t="s">
        <v>104</v>
      </c>
      <c r="DO1" s="2" t="s">
        <v>105</v>
      </c>
      <c r="DP1" s="2" t="s">
        <v>106</v>
      </c>
      <c r="DQ1" s="2" t="s">
        <v>107</v>
      </c>
      <c r="DR1" s="2" t="s">
        <v>108</v>
      </c>
      <c r="DS1" s="2" t="s">
        <v>109</v>
      </c>
      <c r="DT1" s="2" t="s">
        <v>110</v>
      </c>
      <c r="DU1" s="2" t="s">
        <v>111</v>
      </c>
      <c r="DV1" s="2" t="s">
        <v>112</v>
      </c>
      <c r="DW1" s="2" t="s">
        <v>113</v>
      </c>
      <c r="DX1" s="2" t="s">
        <v>114</v>
      </c>
      <c r="DY1" s="2" t="s">
        <v>115</v>
      </c>
      <c r="DZ1" s="2" t="s">
        <v>116</v>
      </c>
      <c r="EA1" s="2" t="s">
        <v>117</v>
      </c>
      <c r="EB1" s="2" t="s">
        <v>118</v>
      </c>
      <c r="EC1" s="2" t="s">
        <v>119</v>
      </c>
      <c r="ED1" s="2" t="s">
        <v>120</v>
      </c>
      <c r="EE1" s="2" t="s">
        <v>121</v>
      </c>
      <c r="EF1" s="2" t="s">
        <v>122</v>
      </c>
      <c r="EG1" s="2" t="s">
        <v>123</v>
      </c>
      <c r="EH1" s="2" t="s">
        <v>124</v>
      </c>
      <c r="EI1" s="2" t="s">
        <v>125</v>
      </c>
      <c r="EJ1" s="2" t="s">
        <v>126</v>
      </c>
      <c r="EK1" s="2" t="s">
        <v>127</v>
      </c>
      <c r="EL1" s="2" t="s">
        <v>128</v>
      </c>
      <c r="EM1" s="1" t="s">
        <v>129</v>
      </c>
      <c r="EN1" s="1" t="s">
        <v>130</v>
      </c>
      <c r="EO1" s="1" t="s">
        <v>131</v>
      </c>
      <c r="EP1" s="1" t="s">
        <v>132</v>
      </c>
      <c r="EQ1" s="1" t="s">
        <v>133</v>
      </c>
      <c r="ER1" s="1" t="s">
        <v>134</v>
      </c>
      <c r="ES1" s="1" t="s">
        <v>28</v>
      </c>
      <c r="ET1" s="1" t="s">
        <v>135</v>
      </c>
      <c r="EU1" s="1" t="s">
        <v>90</v>
      </c>
      <c r="EV1" s="1" t="s">
        <v>135</v>
      </c>
      <c r="EW1" s="1" t="s">
        <v>91</v>
      </c>
      <c r="EX1" s="1" t="s">
        <v>135</v>
      </c>
      <c r="EY1" s="1" t="s">
        <v>92</v>
      </c>
      <c r="EZ1" s="1" t="s">
        <v>135</v>
      </c>
    </row>
    <row r="2" spans="1:156" x14ac:dyDescent="0.2">
      <c r="A2" s="3">
        <v>45068.594658530092</v>
      </c>
      <c r="B2" s="1" t="s">
        <v>136</v>
      </c>
      <c r="C2" s="1" t="s">
        <v>137</v>
      </c>
      <c r="D2" s="1" t="s">
        <v>138</v>
      </c>
      <c r="E2" s="1" t="s">
        <v>136</v>
      </c>
      <c r="F2" s="1" t="s">
        <v>136</v>
      </c>
      <c r="G2" s="1" t="s">
        <v>139</v>
      </c>
      <c r="H2" s="1" t="s">
        <v>140</v>
      </c>
      <c r="I2" s="1" t="s">
        <v>136</v>
      </c>
      <c r="J2" s="1" t="s">
        <v>140</v>
      </c>
      <c r="K2" s="1" t="s">
        <v>139</v>
      </c>
      <c r="L2" s="1" t="s">
        <v>139</v>
      </c>
      <c r="M2" s="1" t="s">
        <v>141</v>
      </c>
      <c r="N2" s="1" t="s">
        <v>136</v>
      </c>
      <c r="O2" s="1" t="s">
        <v>136</v>
      </c>
      <c r="P2" s="1" t="s">
        <v>140</v>
      </c>
      <c r="Q2" s="1" t="s">
        <v>141</v>
      </c>
      <c r="R2" s="1" t="s">
        <v>141</v>
      </c>
      <c r="S2" s="1" t="s">
        <v>139</v>
      </c>
      <c r="T2" s="1" t="s">
        <v>139</v>
      </c>
      <c r="U2" s="1" t="s">
        <v>141</v>
      </c>
      <c r="V2" s="1" t="s">
        <v>136</v>
      </c>
      <c r="W2" s="1" t="s">
        <v>142</v>
      </c>
      <c r="X2" s="1" t="s">
        <v>139</v>
      </c>
      <c r="Y2" s="1" t="s">
        <v>142</v>
      </c>
      <c r="Z2" s="1" t="s">
        <v>143</v>
      </c>
      <c r="AA2" s="1" t="s">
        <v>144</v>
      </c>
      <c r="AB2" s="1" t="s">
        <v>145</v>
      </c>
      <c r="AC2" s="1">
        <v>5</v>
      </c>
      <c r="AD2" s="1" t="s">
        <v>146</v>
      </c>
      <c r="AE2" s="1">
        <v>5</v>
      </c>
      <c r="AF2" s="1" t="s">
        <v>146</v>
      </c>
      <c r="AG2" s="1">
        <v>1</v>
      </c>
      <c r="AH2" s="1" t="s">
        <v>147</v>
      </c>
      <c r="AI2" s="1">
        <v>15</v>
      </c>
      <c r="AJ2" s="1" t="s">
        <v>148</v>
      </c>
      <c r="AK2" s="1" t="s">
        <v>141</v>
      </c>
      <c r="AL2" s="1" t="s">
        <v>136</v>
      </c>
      <c r="AM2" s="1" t="s">
        <v>141</v>
      </c>
      <c r="AN2" s="1" t="s">
        <v>136</v>
      </c>
      <c r="AO2" s="1" t="s">
        <v>139</v>
      </c>
      <c r="AP2" s="1" t="s">
        <v>140</v>
      </c>
      <c r="AQ2" s="1" t="s">
        <v>136</v>
      </c>
      <c r="AR2" s="1" t="s">
        <v>136</v>
      </c>
      <c r="AS2" s="1" t="s">
        <v>136</v>
      </c>
      <c r="AT2" s="1" t="s">
        <v>136</v>
      </c>
      <c r="AU2" s="1" t="s">
        <v>136</v>
      </c>
      <c r="AV2" s="1" t="s">
        <v>140</v>
      </c>
      <c r="AW2" s="1" t="s">
        <v>136</v>
      </c>
      <c r="AX2" s="1" t="s">
        <v>140</v>
      </c>
      <c r="AY2" s="1" t="s">
        <v>136</v>
      </c>
      <c r="AZ2" s="1" t="s">
        <v>140</v>
      </c>
      <c r="BA2" s="1" t="s">
        <v>140</v>
      </c>
      <c r="BB2" s="1" t="s">
        <v>140</v>
      </c>
      <c r="BC2" s="1" t="s">
        <v>142</v>
      </c>
      <c r="BD2" s="1" t="s">
        <v>142</v>
      </c>
      <c r="BE2" s="1" t="s">
        <v>142</v>
      </c>
      <c r="BF2" s="1" t="s">
        <v>139</v>
      </c>
      <c r="BG2" s="1" t="s">
        <v>149</v>
      </c>
      <c r="BH2" s="1" t="s">
        <v>150</v>
      </c>
      <c r="BI2" s="1">
        <v>2</v>
      </c>
      <c r="BJ2" s="1" t="s">
        <v>151</v>
      </c>
      <c r="BK2" s="1">
        <v>2</v>
      </c>
      <c r="BL2" s="1" t="s">
        <v>151</v>
      </c>
      <c r="BM2" s="1">
        <v>1</v>
      </c>
      <c r="BN2" s="1" t="s">
        <v>152</v>
      </c>
      <c r="BO2" s="1">
        <v>15</v>
      </c>
      <c r="BP2" s="1" t="s">
        <v>153</v>
      </c>
      <c r="BQ2" s="1" t="s">
        <v>136</v>
      </c>
      <c r="BR2" s="1" t="s">
        <v>139</v>
      </c>
      <c r="BS2" s="1" t="s">
        <v>136</v>
      </c>
      <c r="BT2" s="1" t="s">
        <v>136</v>
      </c>
      <c r="BU2" s="1" t="s">
        <v>136</v>
      </c>
      <c r="BV2" s="1" t="s">
        <v>140</v>
      </c>
      <c r="BW2" s="1" t="s">
        <v>141</v>
      </c>
      <c r="BX2" s="1" t="s">
        <v>139</v>
      </c>
      <c r="BY2" s="1" t="s">
        <v>139</v>
      </c>
      <c r="BZ2" s="1" t="s">
        <v>141</v>
      </c>
      <c r="CA2" s="1" t="s">
        <v>141</v>
      </c>
      <c r="CB2" s="1" t="s">
        <v>139</v>
      </c>
      <c r="CC2" s="1" t="s">
        <v>140</v>
      </c>
      <c r="CD2" s="1" t="s">
        <v>140</v>
      </c>
      <c r="CE2" s="1" t="s">
        <v>140</v>
      </c>
      <c r="CF2" s="1" t="s">
        <v>140</v>
      </c>
      <c r="CG2" s="1" t="s">
        <v>140</v>
      </c>
      <c r="CH2" s="1" t="s">
        <v>140</v>
      </c>
      <c r="CI2" s="1" t="s">
        <v>136</v>
      </c>
      <c r="CJ2" s="1" t="s">
        <v>139</v>
      </c>
      <c r="CK2" s="1" t="s">
        <v>139</v>
      </c>
      <c r="CL2" s="1" t="s">
        <v>136</v>
      </c>
      <c r="CM2" s="1" t="s">
        <v>136</v>
      </c>
      <c r="CN2" s="1" t="s">
        <v>140</v>
      </c>
      <c r="CO2" s="1" t="s">
        <v>142</v>
      </c>
      <c r="CP2" s="1" t="s">
        <v>143</v>
      </c>
      <c r="CQ2" s="1" t="s">
        <v>142</v>
      </c>
      <c r="CR2" s="1" t="s">
        <v>139</v>
      </c>
      <c r="CS2" s="1" t="s">
        <v>154</v>
      </c>
      <c r="CT2" s="1" t="s">
        <v>155</v>
      </c>
      <c r="CU2" s="1">
        <v>3</v>
      </c>
      <c r="CV2" s="1" t="s">
        <v>156</v>
      </c>
      <c r="CW2" s="1">
        <v>3</v>
      </c>
      <c r="CX2" s="1" t="s">
        <v>156</v>
      </c>
      <c r="CY2" s="1">
        <v>12</v>
      </c>
      <c r="CZ2" s="1" t="s">
        <v>157</v>
      </c>
      <c r="DA2" s="1">
        <v>10</v>
      </c>
      <c r="DB2" s="1" t="s">
        <v>158</v>
      </c>
      <c r="DC2" s="1" t="s">
        <v>141</v>
      </c>
      <c r="DD2" s="1" t="s">
        <v>136</v>
      </c>
      <c r="DE2" s="1" t="s">
        <v>139</v>
      </c>
      <c r="DF2" s="1" t="s">
        <v>136</v>
      </c>
      <c r="DG2" s="1" t="s">
        <v>136</v>
      </c>
      <c r="DH2" s="1" t="s">
        <v>136</v>
      </c>
      <c r="DI2" s="1" t="s">
        <v>136</v>
      </c>
      <c r="DJ2" s="1" t="s">
        <v>136</v>
      </c>
      <c r="DK2" s="1" t="s">
        <v>140</v>
      </c>
      <c r="DL2" s="1" t="s">
        <v>140</v>
      </c>
      <c r="DM2" s="1" t="s">
        <v>140</v>
      </c>
      <c r="DN2" s="1" t="s">
        <v>140</v>
      </c>
      <c r="DO2" s="1" t="s">
        <v>140</v>
      </c>
      <c r="DP2" s="1" t="s">
        <v>140</v>
      </c>
      <c r="DQ2" s="1" t="s">
        <v>140</v>
      </c>
      <c r="DR2" s="1" t="s">
        <v>140</v>
      </c>
      <c r="DS2" s="1" t="s">
        <v>140</v>
      </c>
      <c r="DT2" s="1" t="s">
        <v>140</v>
      </c>
      <c r="DU2" s="1" t="s">
        <v>140</v>
      </c>
      <c r="DV2" s="1" t="s">
        <v>140</v>
      </c>
      <c r="DW2" s="1" t="s">
        <v>140</v>
      </c>
      <c r="DX2" s="1" t="s">
        <v>140</v>
      </c>
      <c r="DY2" s="1" t="s">
        <v>140</v>
      </c>
      <c r="DZ2" s="1" t="s">
        <v>140</v>
      </c>
      <c r="EA2" s="1" t="s">
        <v>136</v>
      </c>
      <c r="EB2" s="1" t="s">
        <v>141</v>
      </c>
      <c r="EC2" s="1" t="s">
        <v>139</v>
      </c>
      <c r="ED2" s="1" t="s">
        <v>141</v>
      </c>
      <c r="EE2" s="1" t="s">
        <v>139</v>
      </c>
      <c r="EF2" s="1" t="s">
        <v>136</v>
      </c>
      <c r="EG2" s="1" t="s">
        <v>136</v>
      </c>
      <c r="EH2" s="1" t="s">
        <v>136</v>
      </c>
      <c r="EI2" s="1" t="s">
        <v>140</v>
      </c>
      <c r="EJ2" s="1" t="s">
        <v>140</v>
      </c>
      <c r="EK2" s="1" t="s">
        <v>140</v>
      </c>
      <c r="EL2" s="1" t="s">
        <v>140</v>
      </c>
      <c r="EM2" s="1" t="s">
        <v>159</v>
      </c>
      <c r="EN2" s="1" t="s">
        <v>142</v>
      </c>
      <c r="EO2" s="1" t="s">
        <v>142</v>
      </c>
      <c r="EP2" s="1" t="s">
        <v>159</v>
      </c>
      <c r="EQ2" s="1" t="s">
        <v>160</v>
      </c>
      <c r="ER2" s="1" t="s">
        <v>161</v>
      </c>
      <c r="ES2" s="1">
        <v>2</v>
      </c>
      <c r="ET2" s="1" t="s">
        <v>162</v>
      </c>
      <c r="EU2" s="1">
        <v>2</v>
      </c>
      <c r="EV2" s="1" t="s">
        <v>162</v>
      </c>
      <c r="EW2" s="1">
        <v>2</v>
      </c>
      <c r="EX2" s="1" t="s">
        <v>152</v>
      </c>
      <c r="EY2" s="1">
        <v>15</v>
      </c>
    </row>
    <row r="3" spans="1:156" x14ac:dyDescent="0.2">
      <c r="A3" s="3">
        <v>45069.572719548611</v>
      </c>
      <c r="B3" s="1" t="s">
        <v>136</v>
      </c>
      <c r="C3" s="1" t="s">
        <v>163</v>
      </c>
      <c r="D3" s="1" t="s">
        <v>164</v>
      </c>
      <c r="E3" s="1" t="s">
        <v>136</v>
      </c>
      <c r="F3" s="1" t="s">
        <v>136</v>
      </c>
      <c r="G3" s="1" t="s">
        <v>136</v>
      </c>
      <c r="H3" s="1" t="s">
        <v>136</v>
      </c>
      <c r="I3" s="1" t="s">
        <v>136</v>
      </c>
      <c r="J3" s="1" t="s">
        <v>140</v>
      </c>
      <c r="K3" s="1" t="s">
        <v>136</v>
      </c>
      <c r="L3" s="1" t="s">
        <v>136</v>
      </c>
      <c r="M3" s="1" t="s">
        <v>139</v>
      </c>
      <c r="N3" s="1" t="s">
        <v>140</v>
      </c>
      <c r="O3" s="1" t="s">
        <v>136</v>
      </c>
      <c r="P3" s="1" t="s">
        <v>140</v>
      </c>
      <c r="Q3" s="1" t="s">
        <v>139</v>
      </c>
      <c r="R3" s="1" t="s">
        <v>136</v>
      </c>
      <c r="S3" s="1" t="s">
        <v>136</v>
      </c>
      <c r="T3" s="1" t="s">
        <v>136</v>
      </c>
      <c r="U3" s="1" t="s">
        <v>139</v>
      </c>
      <c r="V3" s="1" t="s">
        <v>140</v>
      </c>
      <c r="W3" s="1" t="s">
        <v>159</v>
      </c>
      <c r="X3" s="1" t="s">
        <v>142</v>
      </c>
      <c r="Y3" s="1" t="s">
        <v>159</v>
      </c>
      <c r="Z3" s="1" t="s">
        <v>142</v>
      </c>
      <c r="AC3" s="1">
        <v>5</v>
      </c>
      <c r="AD3" s="1" t="s">
        <v>165</v>
      </c>
      <c r="AE3" s="1">
        <v>5</v>
      </c>
      <c r="AF3" s="1" t="s">
        <v>166</v>
      </c>
      <c r="AG3" s="1">
        <v>1</v>
      </c>
      <c r="AI3" s="1">
        <v>10</v>
      </c>
      <c r="AK3" s="1" t="s">
        <v>136</v>
      </c>
      <c r="AL3" s="1" t="s">
        <v>136</v>
      </c>
      <c r="AM3" s="1" t="s">
        <v>136</v>
      </c>
      <c r="AN3" s="1" t="s">
        <v>136</v>
      </c>
      <c r="AO3" s="1" t="s">
        <v>136</v>
      </c>
      <c r="AP3" s="1" t="s">
        <v>140</v>
      </c>
      <c r="AQ3" s="1" t="s">
        <v>139</v>
      </c>
      <c r="AR3" s="1" t="s">
        <v>136</v>
      </c>
      <c r="AS3" s="1" t="s">
        <v>136</v>
      </c>
      <c r="AT3" s="1" t="s">
        <v>136</v>
      </c>
      <c r="AU3" s="1" t="s">
        <v>136</v>
      </c>
      <c r="AV3" s="1" t="s">
        <v>136</v>
      </c>
      <c r="AW3" s="1" t="s">
        <v>136</v>
      </c>
      <c r="AX3" s="1" t="s">
        <v>136</v>
      </c>
      <c r="AY3" s="1" t="s">
        <v>136</v>
      </c>
      <c r="AZ3" s="1" t="s">
        <v>136</v>
      </c>
      <c r="BA3" s="1" t="s">
        <v>136</v>
      </c>
      <c r="BB3" s="1" t="s">
        <v>136</v>
      </c>
      <c r="BC3" s="1" t="s">
        <v>159</v>
      </c>
      <c r="BD3" s="1" t="s">
        <v>142</v>
      </c>
      <c r="BE3" s="1" t="s">
        <v>159</v>
      </c>
      <c r="BF3" s="1" t="s">
        <v>142</v>
      </c>
      <c r="BI3" s="1">
        <v>5</v>
      </c>
      <c r="BK3" s="1">
        <v>5</v>
      </c>
      <c r="BM3" s="1">
        <v>1</v>
      </c>
      <c r="BO3" s="1">
        <v>10</v>
      </c>
      <c r="BQ3" s="1" t="s">
        <v>136</v>
      </c>
      <c r="BR3" s="1" t="s">
        <v>139</v>
      </c>
      <c r="BS3" s="1" t="s">
        <v>139</v>
      </c>
      <c r="BT3" s="1" t="s">
        <v>141</v>
      </c>
      <c r="BU3" s="1" t="s">
        <v>139</v>
      </c>
      <c r="BV3" s="1" t="s">
        <v>139</v>
      </c>
      <c r="BW3" s="1" t="s">
        <v>141</v>
      </c>
      <c r="BX3" s="1" t="s">
        <v>139</v>
      </c>
      <c r="BY3" s="1" t="s">
        <v>141</v>
      </c>
      <c r="BZ3" s="1" t="s">
        <v>139</v>
      </c>
      <c r="CA3" s="1" t="s">
        <v>139</v>
      </c>
      <c r="CB3" s="1" t="s">
        <v>136</v>
      </c>
      <c r="CC3" s="1" t="s">
        <v>140</v>
      </c>
      <c r="CD3" s="1" t="s">
        <v>136</v>
      </c>
      <c r="CE3" s="1" t="s">
        <v>136</v>
      </c>
      <c r="CF3" s="1" t="s">
        <v>140</v>
      </c>
      <c r="CG3" s="1" t="s">
        <v>136</v>
      </c>
      <c r="CH3" s="1" t="s">
        <v>140</v>
      </c>
      <c r="CI3" s="1" t="s">
        <v>139</v>
      </c>
      <c r="CJ3" s="1" t="s">
        <v>136</v>
      </c>
      <c r="CK3" s="1" t="s">
        <v>141</v>
      </c>
      <c r="CL3" s="1" t="s">
        <v>136</v>
      </c>
      <c r="CM3" s="1" t="s">
        <v>136</v>
      </c>
      <c r="CN3" s="1" t="s">
        <v>140</v>
      </c>
      <c r="CO3" s="1" t="s">
        <v>159</v>
      </c>
      <c r="CP3" s="1" t="s">
        <v>142</v>
      </c>
      <c r="CQ3" s="1" t="s">
        <v>143</v>
      </c>
      <c r="CR3" s="1" t="s">
        <v>142</v>
      </c>
      <c r="CU3" s="1">
        <v>5</v>
      </c>
      <c r="CW3" s="1">
        <v>1</v>
      </c>
      <c r="CY3" s="1">
        <v>1</v>
      </c>
      <c r="DA3" s="1">
        <v>10</v>
      </c>
      <c r="DC3" s="1" t="s">
        <v>136</v>
      </c>
      <c r="DD3" s="1" t="s">
        <v>140</v>
      </c>
      <c r="DE3" s="1" t="s">
        <v>140</v>
      </c>
      <c r="DF3" s="1" t="s">
        <v>136</v>
      </c>
      <c r="DG3" s="1" t="s">
        <v>136</v>
      </c>
      <c r="DH3" s="1" t="s">
        <v>140</v>
      </c>
      <c r="DI3" s="1" t="s">
        <v>136</v>
      </c>
      <c r="DJ3" s="1" t="s">
        <v>136</v>
      </c>
      <c r="DK3" s="1" t="s">
        <v>140</v>
      </c>
      <c r="DL3" s="1" t="s">
        <v>140</v>
      </c>
      <c r="DM3" s="1" t="s">
        <v>140</v>
      </c>
      <c r="DN3" s="1" t="s">
        <v>140</v>
      </c>
      <c r="DO3" s="1" t="s">
        <v>136</v>
      </c>
      <c r="DP3" s="1" t="s">
        <v>140</v>
      </c>
      <c r="DQ3" s="1" t="s">
        <v>140</v>
      </c>
      <c r="DR3" s="1" t="s">
        <v>136</v>
      </c>
      <c r="DS3" s="1" t="s">
        <v>136</v>
      </c>
      <c r="DT3" s="1" t="s">
        <v>140</v>
      </c>
      <c r="DU3" s="1" t="s">
        <v>139</v>
      </c>
      <c r="DV3" s="1" t="s">
        <v>139</v>
      </c>
      <c r="DW3" s="1" t="s">
        <v>139</v>
      </c>
      <c r="DX3" s="1" t="s">
        <v>136</v>
      </c>
      <c r="DY3" s="1" t="s">
        <v>136</v>
      </c>
      <c r="DZ3" s="1" t="s">
        <v>136</v>
      </c>
      <c r="EA3" s="1" t="s">
        <v>139</v>
      </c>
      <c r="EB3" s="1" t="s">
        <v>136</v>
      </c>
      <c r="EC3" s="1" t="s">
        <v>139</v>
      </c>
      <c r="ED3" s="1" t="s">
        <v>136</v>
      </c>
      <c r="EE3" s="1" t="s">
        <v>139</v>
      </c>
      <c r="EF3" s="1" t="s">
        <v>140</v>
      </c>
      <c r="EG3" s="1" t="s">
        <v>136</v>
      </c>
      <c r="EH3" s="1" t="s">
        <v>136</v>
      </c>
      <c r="EI3" s="1" t="s">
        <v>136</v>
      </c>
      <c r="EJ3" s="1" t="s">
        <v>136</v>
      </c>
      <c r="EK3" s="1" t="s">
        <v>136</v>
      </c>
      <c r="EL3" s="1" t="s">
        <v>140</v>
      </c>
      <c r="EM3" s="1" t="s">
        <v>159</v>
      </c>
      <c r="EN3" s="1" t="s">
        <v>142</v>
      </c>
      <c r="EO3" s="1" t="s">
        <v>159</v>
      </c>
      <c r="EP3" s="1" t="s">
        <v>142</v>
      </c>
      <c r="ES3" s="1">
        <v>1</v>
      </c>
      <c r="EU3" s="1">
        <v>1</v>
      </c>
      <c r="EW3" s="1">
        <v>1</v>
      </c>
      <c r="EY3" s="1">
        <v>15</v>
      </c>
    </row>
    <row r="4" spans="1:156" x14ac:dyDescent="0.2">
      <c r="A4" s="3">
        <v>45075.444143912042</v>
      </c>
      <c r="B4" s="1" t="s">
        <v>136</v>
      </c>
      <c r="C4" s="1" t="s">
        <v>167</v>
      </c>
      <c r="D4" s="1" t="s">
        <v>168</v>
      </c>
      <c r="E4" s="1" t="s">
        <v>140</v>
      </c>
      <c r="F4" s="1" t="s">
        <v>140</v>
      </c>
      <c r="G4" s="1" t="s">
        <v>136</v>
      </c>
      <c r="H4" s="1" t="s">
        <v>140</v>
      </c>
      <c r="I4" s="1" t="s">
        <v>136</v>
      </c>
      <c r="J4" s="1" t="s">
        <v>140</v>
      </c>
      <c r="K4" s="1" t="s">
        <v>140</v>
      </c>
      <c r="L4" s="1" t="s">
        <v>140</v>
      </c>
      <c r="M4" s="1" t="s">
        <v>136</v>
      </c>
      <c r="N4" s="1" t="s">
        <v>140</v>
      </c>
      <c r="O4" s="1" t="s">
        <v>136</v>
      </c>
      <c r="P4" s="1" t="s">
        <v>140</v>
      </c>
      <c r="Q4" s="1" t="s">
        <v>140</v>
      </c>
      <c r="R4" s="1" t="s">
        <v>140</v>
      </c>
      <c r="S4" s="1" t="s">
        <v>136</v>
      </c>
      <c r="T4" s="1" t="s">
        <v>140</v>
      </c>
      <c r="U4" s="1" t="s">
        <v>136</v>
      </c>
      <c r="V4" s="1" t="s">
        <v>136</v>
      </c>
      <c r="W4" s="1" t="s">
        <v>159</v>
      </c>
      <c r="X4" s="1" t="s">
        <v>142</v>
      </c>
      <c r="Y4" s="1" t="s">
        <v>159</v>
      </c>
      <c r="Z4" s="1" t="s">
        <v>142</v>
      </c>
      <c r="AA4" s="1" t="s">
        <v>169</v>
      </c>
      <c r="AB4" s="1" t="s">
        <v>170</v>
      </c>
      <c r="AC4" s="1">
        <v>3</v>
      </c>
      <c r="AD4" s="1" t="s">
        <v>171</v>
      </c>
      <c r="AE4" s="1">
        <v>3</v>
      </c>
      <c r="AF4" s="1" t="s">
        <v>172</v>
      </c>
      <c r="AG4" s="1">
        <v>1</v>
      </c>
      <c r="AH4" s="1" t="s">
        <v>173</v>
      </c>
      <c r="AI4" s="1">
        <v>15</v>
      </c>
      <c r="AJ4" s="1" t="s">
        <v>174</v>
      </c>
      <c r="AK4" s="1" t="s">
        <v>136</v>
      </c>
      <c r="AL4" s="1" t="s">
        <v>140</v>
      </c>
      <c r="AM4" s="1" t="s">
        <v>136</v>
      </c>
      <c r="AN4" s="1" t="s">
        <v>140</v>
      </c>
      <c r="AO4" s="1" t="s">
        <v>136</v>
      </c>
      <c r="AP4" s="1" t="s">
        <v>140</v>
      </c>
      <c r="AQ4" s="1" t="s">
        <v>136</v>
      </c>
      <c r="AR4" s="1" t="s">
        <v>140</v>
      </c>
      <c r="AS4" s="1" t="s">
        <v>136</v>
      </c>
      <c r="AT4" s="1" t="s">
        <v>140</v>
      </c>
      <c r="AU4" s="1" t="s">
        <v>136</v>
      </c>
      <c r="AV4" s="1" t="s">
        <v>140</v>
      </c>
      <c r="AW4" s="1" t="s">
        <v>139</v>
      </c>
      <c r="AX4" s="1" t="s">
        <v>136</v>
      </c>
      <c r="AY4" s="1" t="s">
        <v>139</v>
      </c>
      <c r="AZ4" s="1" t="s">
        <v>140</v>
      </c>
      <c r="BA4" s="1" t="s">
        <v>139</v>
      </c>
      <c r="BB4" s="1" t="s">
        <v>136</v>
      </c>
      <c r="BC4" s="1" t="s">
        <v>159</v>
      </c>
      <c r="BD4" s="1" t="s">
        <v>142</v>
      </c>
      <c r="BE4" s="1" t="s">
        <v>159</v>
      </c>
      <c r="BF4" s="1" t="s">
        <v>142</v>
      </c>
      <c r="BG4" s="1" t="s">
        <v>175</v>
      </c>
      <c r="BH4" s="1" t="s">
        <v>176</v>
      </c>
      <c r="BI4" s="1">
        <v>5</v>
      </c>
      <c r="BJ4" s="1" t="s">
        <v>177</v>
      </c>
      <c r="BK4" s="1">
        <v>2</v>
      </c>
      <c r="BL4" s="1" t="s">
        <v>178</v>
      </c>
      <c r="BM4" s="1">
        <v>5</v>
      </c>
      <c r="BN4" s="1" t="s">
        <v>179</v>
      </c>
      <c r="BO4" s="1">
        <v>15</v>
      </c>
      <c r="BP4" s="1" t="s">
        <v>180</v>
      </c>
      <c r="BQ4" s="1" t="s">
        <v>136</v>
      </c>
      <c r="BR4" s="1" t="s">
        <v>140</v>
      </c>
      <c r="BS4" s="1" t="s">
        <v>136</v>
      </c>
      <c r="BT4" s="1" t="s">
        <v>140</v>
      </c>
      <c r="BU4" s="1" t="s">
        <v>136</v>
      </c>
      <c r="BV4" s="1" t="s">
        <v>140</v>
      </c>
      <c r="BW4" s="1" t="s">
        <v>136</v>
      </c>
      <c r="BX4" s="1" t="s">
        <v>140</v>
      </c>
      <c r="BY4" s="1" t="s">
        <v>136</v>
      </c>
      <c r="BZ4" s="1" t="s">
        <v>140</v>
      </c>
      <c r="CA4" s="1" t="s">
        <v>136</v>
      </c>
      <c r="CB4" s="1" t="s">
        <v>140</v>
      </c>
      <c r="CC4" s="1" t="s">
        <v>136</v>
      </c>
      <c r="CD4" s="1" t="s">
        <v>140</v>
      </c>
      <c r="CE4" s="1" t="s">
        <v>140</v>
      </c>
      <c r="CF4" s="1" t="s">
        <v>140</v>
      </c>
      <c r="CG4" s="1" t="s">
        <v>136</v>
      </c>
      <c r="CH4" s="1" t="s">
        <v>140</v>
      </c>
      <c r="CI4" s="1" t="s">
        <v>140</v>
      </c>
      <c r="CJ4" s="1" t="s">
        <v>140</v>
      </c>
      <c r="CK4" s="1" t="s">
        <v>140</v>
      </c>
      <c r="CL4" s="1" t="s">
        <v>140</v>
      </c>
      <c r="CM4" s="1" t="s">
        <v>140</v>
      </c>
      <c r="CN4" s="1" t="s">
        <v>140</v>
      </c>
      <c r="CO4" s="1" t="s">
        <v>159</v>
      </c>
      <c r="CP4" s="1" t="s">
        <v>159</v>
      </c>
      <c r="CQ4" s="1" t="s">
        <v>159</v>
      </c>
      <c r="CR4" s="1" t="s">
        <v>159</v>
      </c>
      <c r="CS4" s="1" t="s">
        <v>181</v>
      </c>
      <c r="CT4" s="1" t="s">
        <v>176</v>
      </c>
      <c r="CU4" s="1">
        <v>1</v>
      </c>
      <c r="CV4" s="1" t="s">
        <v>182</v>
      </c>
      <c r="CW4" s="1">
        <v>1</v>
      </c>
      <c r="CX4" s="1" t="s">
        <v>183</v>
      </c>
      <c r="CY4" s="1">
        <v>2</v>
      </c>
      <c r="CZ4" s="1" t="s">
        <v>184</v>
      </c>
      <c r="DA4" s="1">
        <v>15</v>
      </c>
      <c r="DB4" s="1" t="s">
        <v>185</v>
      </c>
      <c r="DC4" s="1" t="s">
        <v>140</v>
      </c>
      <c r="DD4" s="1" t="s">
        <v>140</v>
      </c>
      <c r="DE4" s="1" t="s">
        <v>140</v>
      </c>
      <c r="DF4" s="1" t="s">
        <v>140</v>
      </c>
      <c r="DG4" s="1" t="s">
        <v>136</v>
      </c>
      <c r="DH4" s="1" t="s">
        <v>140</v>
      </c>
      <c r="DI4" s="1" t="s">
        <v>140</v>
      </c>
      <c r="DJ4" s="1" t="s">
        <v>140</v>
      </c>
      <c r="DK4" s="1" t="s">
        <v>140</v>
      </c>
      <c r="DL4" s="1" t="s">
        <v>140</v>
      </c>
      <c r="DM4" s="1" t="s">
        <v>136</v>
      </c>
      <c r="DN4" s="1" t="s">
        <v>140</v>
      </c>
      <c r="DO4" s="1" t="s">
        <v>140</v>
      </c>
      <c r="DP4" s="1" t="s">
        <v>140</v>
      </c>
      <c r="DQ4" s="1" t="s">
        <v>140</v>
      </c>
      <c r="DR4" s="1" t="s">
        <v>140</v>
      </c>
      <c r="DS4" s="1" t="s">
        <v>136</v>
      </c>
      <c r="DT4" s="1" t="s">
        <v>140</v>
      </c>
      <c r="DU4" s="1" t="s">
        <v>140</v>
      </c>
      <c r="DV4" s="1" t="s">
        <v>140</v>
      </c>
      <c r="DW4" s="1" t="s">
        <v>140</v>
      </c>
      <c r="DX4" s="1" t="s">
        <v>140</v>
      </c>
      <c r="DY4" s="1" t="s">
        <v>136</v>
      </c>
      <c r="DZ4" s="1" t="s">
        <v>140</v>
      </c>
      <c r="EA4" s="1" t="s">
        <v>140</v>
      </c>
      <c r="EB4" s="1" t="s">
        <v>140</v>
      </c>
      <c r="EC4" s="1" t="s">
        <v>140</v>
      </c>
      <c r="ED4" s="1" t="s">
        <v>140</v>
      </c>
      <c r="EE4" s="1" t="s">
        <v>136</v>
      </c>
      <c r="EF4" s="1" t="s">
        <v>140</v>
      </c>
      <c r="EG4" s="1" t="s">
        <v>140</v>
      </c>
      <c r="EH4" s="1" t="s">
        <v>136</v>
      </c>
      <c r="EI4" s="1" t="s">
        <v>140</v>
      </c>
      <c r="EJ4" s="1" t="s">
        <v>136</v>
      </c>
      <c r="EK4" s="1" t="s">
        <v>136</v>
      </c>
      <c r="EL4" s="1" t="s">
        <v>140</v>
      </c>
      <c r="EM4" s="1" t="s">
        <v>142</v>
      </c>
      <c r="EN4" s="1" t="s">
        <v>143</v>
      </c>
      <c r="EO4" s="1" t="s">
        <v>142</v>
      </c>
      <c r="EP4" s="1" t="s">
        <v>159</v>
      </c>
      <c r="EQ4" s="1" t="s">
        <v>186</v>
      </c>
      <c r="ER4" s="1" t="s">
        <v>187</v>
      </c>
      <c r="ES4" s="1">
        <v>3</v>
      </c>
      <c r="ET4" s="1" t="s">
        <v>188</v>
      </c>
      <c r="EU4" s="1">
        <v>3</v>
      </c>
      <c r="EV4" s="1" t="s">
        <v>183</v>
      </c>
      <c r="EW4" s="1">
        <v>3</v>
      </c>
      <c r="EX4" s="1" t="s">
        <v>189</v>
      </c>
      <c r="EY4" s="1">
        <v>15</v>
      </c>
      <c r="EZ4" s="1" t="s">
        <v>190</v>
      </c>
    </row>
  </sheetData>
  <hyperlinks>
    <hyperlink ref="E1" r:id="rId1" xr:uid="{00000000-0004-0000-0000-000000000000}"/>
    <hyperlink ref="F1" r:id="rId2" xr:uid="{00000000-0004-0000-0000-000001000000}"/>
    <hyperlink ref="G1" r:id="rId3" xr:uid="{00000000-0004-0000-0000-000002000000}"/>
    <hyperlink ref="H1" r:id="rId4" xr:uid="{00000000-0004-0000-0000-000003000000}"/>
    <hyperlink ref="I1" r:id="rId5" xr:uid="{00000000-0004-0000-0000-000004000000}"/>
    <hyperlink ref="J1" r:id="rId6" xr:uid="{00000000-0004-0000-0000-000005000000}"/>
    <hyperlink ref="K1" r:id="rId7" xr:uid="{00000000-0004-0000-0000-000006000000}"/>
    <hyperlink ref="L1" r:id="rId8" xr:uid="{00000000-0004-0000-0000-000007000000}"/>
    <hyperlink ref="M1" r:id="rId9" xr:uid="{00000000-0004-0000-0000-000008000000}"/>
    <hyperlink ref="N1" r:id="rId10" xr:uid="{00000000-0004-0000-0000-000009000000}"/>
    <hyperlink ref="O1" r:id="rId11" xr:uid="{00000000-0004-0000-0000-00000A000000}"/>
    <hyperlink ref="P1" r:id="rId12" xr:uid="{00000000-0004-0000-0000-00000B000000}"/>
    <hyperlink ref="Q1" r:id="rId13" xr:uid="{00000000-0004-0000-0000-00000C000000}"/>
    <hyperlink ref="R1" r:id="rId14" xr:uid="{00000000-0004-0000-0000-00000D000000}"/>
    <hyperlink ref="S1" r:id="rId15" xr:uid="{00000000-0004-0000-0000-00000E000000}"/>
    <hyperlink ref="T1" r:id="rId16" xr:uid="{00000000-0004-0000-0000-00000F000000}"/>
    <hyperlink ref="U1" r:id="rId17" xr:uid="{00000000-0004-0000-0000-000010000000}"/>
    <hyperlink ref="V1" r:id="rId18" xr:uid="{00000000-0004-0000-0000-000011000000}"/>
    <hyperlink ref="AK1" r:id="rId19" xr:uid="{00000000-0004-0000-0000-000012000000}"/>
    <hyperlink ref="AL1" r:id="rId20" xr:uid="{00000000-0004-0000-0000-000013000000}"/>
    <hyperlink ref="AM1" r:id="rId21" xr:uid="{00000000-0004-0000-0000-000014000000}"/>
    <hyperlink ref="AN1" r:id="rId22" xr:uid="{00000000-0004-0000-0000-000015000000}"/>
    <hyperlink ref="AO1" r:id="rId23" xr:uid="{00000000-0004-0000-0000-000016000000}"/>
    <hyperlink ref="AP1" r:id="rId24" xr:uid="{00000000-0004-0000-0000-000017000000}"/>
    <hyperlink ref="AQ1" r:id="rId25" xr:uid="{00000000-0004-0000-0000-000018000000}"/>
    <hyperlink ref="AR1" r:id="rId26" xr:uid="{00000000-0004-0000-0000-000019000000}"/>
    <hyperlink ref="AS1" r:id="rId27" xr:uid="{00000000-0004-0000-0000-00001A000000}"/>
    <hyperlink ref="AT1" r:id="rId28" xr:uid="{00000000-0004-0000-0000-00001B000000}"/>
    <hyperlink ref="AU1" r:id="rId29" xr:uid="{00000000-0004-0000-0000-00001C000000}"/>
    <hyperlink ref="AV1" r:id="rId30" xr:uid="{00000000-0004-0000-0000-00001D000000}"/>
    <hyperlink ref="AW1" r:id="rId31" xr:uid="{00000000-0004-0000-0000-00001E000000}"/>
    <hyperlink ref="AX1" r:id="rId32" xr:uid="{00000000-0004-0000-0000-00001F000000}"/>
    <hyperlink ref="AY1" r:id="rId33" xr:uid="{00000000-0004-0000-0000-000020000000}"/>
    <hyperlink ref="AZ1" r:id="rId34" xr:uid="{00000000-0004-0000-0000-000021000000}"/>
    <hyperlink ref="BA1" r:id="rId35" xr:uid="{00000000-0004-0000-0000-000022000000}"/>
    <hyperlink ref="BB1" r:id="rId36" xr:uid="{00000000-0004-0000-0000-000023000000}"/>
    <hyperlink ref="BQ1" r:id="rId37" xr:uid="{00000000-0004-0000-0000-000024000000}"/>
    <hyperlink ref="BR1" r:id="rId38" xr:uid="{00000000-0004-0000-0000-000025000000}"/>
    <hyperlink ref="BS1" r:id="rId39" xr:uid="{00000000-0004-0000-0000-000026000000}"/>
    <hyperlink ref="BT1" r:id="rId40" xr:uid="{00000000-0004-0000-0000-000027000000}"/>
    <hyperlink ref="BU1" r:id="rId41" xr:uid="{00000000-0004-0000-0000-000028000000}"/>
    <hyperlink ref="BV1" r:id="rId42" xr:uid="{00000000-0004-0000-0000-000029000000}"/>
    <hyperlink ref="BW1" r:id="rId43" xr:uid="{00000000-0004-0000-0000-00002A000000}"/>
    <hyperlink ref="BX1" r:id="rId44" xr:uid="{00000000-0004-0000-0000-00002B000000}"/>
    <hyperlink ref="BY1" r:id="rId45" xr:uid="{00000000-0004-0000-0000-00002C000000}"/>
    <hyperlink ref="BZ1" r:id="rId46" xr:uid="{00000000-0004-0000-0000-00002D000000}"/>
    <hyperlink ref="CA1" r:id="rId47" xr:uid="{00000000-0004-0000-0000-00002E000000}"/>
    <hyperlink ref="CB1" r:id="rId48" xr:uid="{00000000-0004-0000-0000-00002F000000}"/>
    <hyperlink ref="CC1" r:id="rId49" xr:uid="{00000000-0004-0000-0000-000030000000}"/>
    <hyperlink ref="CD1" r:id="rId50" xr:uid="{00000000-0004-0000-0000-000031000000}"/>
    <hyperlink ref="CE1" r:id="rId51" xr:uid="{00000000-0004-0000-0000-000032000000}"/>
    <hyperlink ref="CF1" r:id="rId52" xr:uid="{00000000-0004-0000-0000-000033000000}"/>
    <hyperlink ref="CG1" r:id="rId53" xr:uid="{00000000-0004-0000-0000-000034000000}"/>
    <hyperlink ref="CH1" r:id="rId54" xr:uid="{00000000-0004-0000-0000-000035000000}"/>
    <hyperlink ref="CI1" r:id="rId55" xr:uid="{00000000-0004-0000-0000-000036000000}"/>
    <hyperlink ref="CJ1" r:id="rId56" xr:uid="{00000000-0004-0000-0000-000037000000}"/>
    <hyperlink ref="CK1" r:id="rId57" xr:uid="{00000000-0004-0000-0000-000038000000}"/>
    <hyperlink ref="CL1" r:id="rId58" xr:uid="{00000000-0004-0000-0000-000039000000}"/>
    <hyperlink ref="CM1" r:id="rId59" xr:uid="{00000000-0004-0000-0000-00003A000000}"/>
    <hyperlink ref="CN1" r:id="rId60" xr:uid="{00000000-0004-0000-0000-00003B000000}"/>
    <hyperlink ref="DC1" r:id="rId61" xr:uid="{00000000-0004-0000-0000-00003C000000}"/>
    <hyperlink ref="DD1" r:id="rId62" xr:uid="{00000000-0004-0000-0000-00003D000000}"/>
    <hyperlink ref="DE1" r:id="rId63" xr:uid="{00000000-0004-0000-0000-00003E000000}"/>
    <hyperlink ref="DF1" r:id="rId64" xr:uid="{00000000-0004-0000-0000-00003F000000}"/>
    <hyperlink ref="DG1" r:id="rId65" xr:uid="{00000000-0004-0000-0000-000040000000}"/>
    <hyperlink ref="DH1" r:id="rId66" xr:uid="{00000000-0004-0000-0000-000041000000}"/>
    <hyperlink ref="DI1" r:id="rId67" xr:uid="{00000000-0004-0000-0000-000042000000}"/>
    <hyperlink ref="DJ1" r:id="rId68" xr:uid="{00000000-0004-0000-0000-000043000000}"/>
    <hyperlink ref="DK1" r:id="rId69" xr:uid="{00000000-0004-0000-0000-000044000000}"/>
    <hyperlink ref="DL1" r:id="rId70" xr:uid="{00000000-0004-0000-0000-000045000000}"/>
    <hyperlink ref="DM1" r:id="rId71" xr:uid="{00000000-0004-0000-0000-000046000000}"/>
    <hyperlink ref="DN1" r:id="rId72" xr:uid="{00000000-0004-0000-0000-000047000000}"/>
    <hyperlink ref="DO1" r:id="rId73" xr:uid="{00000000-0004-0000-0000-000048000000}"/>
    <hyperlink ref="DP1" r:id="rId74" xr:uid="{00000000-0004-0000-0000-000049000000}"/>
    <hyperlink ref="DQ1" r:id="rId75" xr:uid="{00000000-0004-0000-0000-00004A000000}"/>
    <hyperlink ref="DR1" r:id="rId76" xr:uid="{00000000-0004-0000-0000-00004B000000}"/>
    <hyperlink ref="DS1" r:id="rId77" xr:uid="{00000000-0004-0000-0000-00004C000000}"/>
    <hyperlink ref="DT1" r:id="rId78" xr:uid="{00000000-0004-0000-0000-00004D000000}"/>
    <hyperlink ref="DU1" r:id="rId79" xr:uid="{00000000-0004-0000-0000-00004E000000}"/>
    <hyperlink ref="DV1" r:id="rId80" xr:uid="{00000000-0004-0000-0000-00004F000000}"/>
    <hyperlink ref="DW1" r:id="rId81" xr:uid="{00000000-0004-0000-0000-000050000000}"/>
    <hyperlink ref="DX1" r:id="rId82" xr:uid="{00000000-0004-0000-0000-000051000000}"/>
    <hyperlink ref="DY1" r:id="rId83" xr:uid="{00000000-0004-0000-0000-000052000000}"/>
    <hyperlink ref="DZ1" r:id="rId84" xr:uid="{00000000-0004-0000-0000-000053000000}"/>
    <hyperlink ref="EA1" r:id="rId85" xr:uid="{00000000-0004-0000-0000-000054000000}"/>
    <hyperlink ref="EB1" r:id="rId86" xr:uid="{00000000-0004-0000-0000-000055000000}"/>
    <hyperlink ref="EC1" r:id="rId87" xr:uid="{00000000-0004-0000-0000-000056000000}"/>
    <hyperlink ref="ED1" r:id="rId88" xr:uid="{00000000-0004-0000-0000-000057000000}"/>
    <hyperlink ref="EE1" r:id="rId89" xr:uid="{00000000-0004-0000-0000-000058000000}"/>
    <hyperlink ref="EF1" r:id="rId90" xr:uid="{00000000-0004-0000-0000-000059000000}"/>
    <hyperlink ref="EG1" r:id="rId91" xr:uid="{00000000-0004-0000-0000-00005A000000}"/>
    <hyperlink ref="EH1" r:id="rId92" xr:uid="{00000000-0004-0000-0000-00005B000000}"/>
    <hyperlink ref="EI1" r:id="rId93" xr:uid="{00000000-0004-0000-0000-00005C000000}"/>
    <hyperlink ref="EJ1" r:id="rId94" xr:uid="{00000000-0004-0000-0000-00005D000000}"/>
    <hyperlink ref="EK1" r:id="rId95" xr:uid="{00000000-0004-0000-0000-00005E000000}"/>
    <hyperlink ref="EL1" r:id="rId96" xr:uid="{00000000-0004-0000-0000-00005F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V103"/>
  <sheetViews>
    <sheetView topLeftCell="A43" workbookViewId="0">
      <selection activeCell="L2" sqref="L2:L85"/>
    </sheetView>
  </sheetViews>
  <sheetFormatPr defaultRowHeight="12.75" x14ac:dyDescent="0.2"/>
  <cols>
    <col min="1" max="1" width="38.42578125" customWidth="1"/>
    <col min="3" max="3" width="21.42578125" bestFit="1" customWidth="1"/>
    <col min="10" max="10" width="21.5703125" style="56" bestFit="1" customWidth="1"/>
    <col min="11" max="12" width="9.140625" style="56"/>
    <col min="17" max="17" width="23" bestFit="1" customWidth="1"/>
    <col min="19" max="20" width="11" bestFit="1" customWidth="1"/>
    <col min="21" max="21" width="8.85546875" bestFit="1" customWidth="1"/>
    <col min="22" max="22" width="10.85546875" bestFit="1" customWidth="1"/>
  </cols>
  <sheetData>
    <row r="1" spans="1:13" ht="191.25" x14ac:dyDescent="0.2">
      <c r="A1" t="s">
        <v>196</v>
      </c>
      <c r="B1" t="s">
        <v>195</v>
      </c>
      <c r="C1" s="5" t="s">
        <v>197</v>
      </c>
      <c r="D1" s="5" t="s">
        <v>199</v>
      </c>
      <c r="E1" s="12" t="s">
        <v>200</v>
      </c>
      <c r="F1" s="12" t="s">
        <v>201</v>
      </c>
      <c r="G1" s="12" t="s">
        <v>202</v>
      </c>
      <c r="H1" s="12" t="s">
        <v>203</v>
      </c>
      <c r="J1" s="56" t="s">
        <v>224</v>
      </c>
      <c r="K1" s="56" t="s">
        <v>225</v>
      </c>
      <c r="L1" s="56" t="s">
        <v>226</v>
      </c>
      <c r="M1" s="12" t="s">
        <v>204</v>
      </c>
    </row>
    <row r="2" spans="1:13" x14ac:dyDescent="0.2">
      <c r="A2" s="4" t="s">
        <v>211</v>
      </c>
      <c r="B2" t="s">
        <v>192</v>
      </c>
      <c r="C2" s="5" t="s">
        <v>222</v>
      </c>
      <c r="D2" s="6">
        <v>4</v>
      </c>
      <c r="E2" s="6">
        <v>3</v>
      </c>
      <c r="F2" s="6">
        <v>4</v>
      </c>
      <c r="G2" s="6">
        <v>4</v>
      </c>
      <c r="H2" s="6">
        <v>4</v>
      </c>
      <c r="J2" s="57">
        <f>MEDIAN(D2:H2)</f>
        <v>4</v>
      </c>
      <c r="K2" s="58">
        <f>_xlfn.VAR.S(D2:H2)</f>
        <v>0.19999999999999929</v>
      </c>
      <c r="L2" s="58">
        <f>AVERAGE(D2:H2)</f>
        <v>3.8</v>
      </c>
      <c r="M2" s="6">
        <v>5</v>
      </c>
    </row>
    <row r="3" spans="1:13" x14ac:dyDescent="0.2">
      <c r="A3" s="2" t="s">
        <v>212</v>
      </c>
      <c r="B3" t="s">
        <v>192</v>
      </c>
      <c r="C3" s="5" t="s">
        <v>222</v>
      </c>
      <c r="D3" s="6">
        <v>2</v>
      </c>
      <c r="E3" s="6">
        <v>3</v>
      </c>
      <c r="F3" s="6">
        <v>3</v>
      </c>
      <c r="G3" s="6">
        <v>2</v>
      </c>
      <c r="H3" s="6">
        <v>2</v>
      </c>
      <c r="J3" s="57">
        <f t="shared" ref="J3:J66" si="0">MEDIAN(D3:H3)</f>
        <v>2</v>
      </c>
      <c r="K3" s="58">
        <f t="shared" ref="K3:K66" si="1">_xlfn.VAR.S(D3:H3)</f>
        <v>0.29999999999999982</v>
      </c>
      <c r="L3" s="58">
        <f t="shared" ref="L3:L66" si="2">AVERAGE(D3:H3)</f>
        <v>2.4</v>
      </c>
      <c r="M3" s="6">
        <v>3</v>
      </c>
    </row>
    <row r="4" spans="1:13" x14ac:dyDescent="0.2">
      <c r="A4" s="4" t="s">
        <v>213</v>
      </c>
      <c r="B4" t="s">
        <v>192</v>
      </c>
      <c r="C4" s="5" t="s">
        <v>222</v>
      </c>
      <c r="D4" s="6">
        <v>5</v>
      </c>
      <c r="E4" s="6">
        <v>5</v>
      </c>
      <c r="F4" s="6">
        <v>5</v>
      </c>
      <c r="G4" s="6">
        <v>5</v>
      </c>
      <c r="H4" s="6">
        <v>5</v>
      </c>
      <c r="J4" s="57">
        <f t="shared" si="0"/>
        <v>5</v>
      </c>
      <c r="K4" s="58">
        <f t="shared" si="1"/>
        <v>0</v>
      </c>
      <c r="L4" s="58">
        <f t="shared" si="2"/>
        <v>5</v>
      </c>
      <c r="M4" s="6">
        <v>5</v>
      </c>
    </row>
    <row r="5" spans="1:13" x14ac:dyDescent="0.2">
      <c r="A5" s="4" t="s">
        <v>214</v>
      </c>
      <c r="B5" t="s">
        <v>192</v>
      </c>
      <c r="C5" s="5" t="s">
        <v>222</v>
      </c>
      <c r="D5" s="6">
        <v>4</v>
      </c>
      <c r="E5" s="6">
        <v>3</v>
      </c>
      <c r="F5" s="6">
        <v>3</v>
      </c>
      <c r="G5" s="6">
        <v>4</v>
      </c>
      <c r="H5" s="6">
        <v>4</v>
      </c>
      <c r="J5" s="57">
        <f t="shared" si="0"/>
        <v>4</v>
      </c>
      <c r="K5" s="58">
        <f t="shared" si="1"/>
        <v>0.30000000000000071</v>
      </c>
      <c r="L5" s="58">
        <f t="shared" si="2"/>
        <v>3.6</v>
      </c>
      <c r="M5" s="6">
        <v>5</v>
      </c>
    </row>
    <row r="6" spans="1:13" x14ac:dyDescent="0.2">
      <c r="A6" s="4" t="s">
        <v>211</v>
      </c>
      <c r="B6" s="7" t="s">
        <v>193</v>
      </c>
      <c r="C6" s="5" t="s">
        <v>222</v>
      </c>
      <c r="D6" s="10">
        <v>4</v>
      </c>
      <c r="E6" s="10">
        <v>3</v>
      </c>
      <c r="F6" s="10">
        <v>3</v>
      </c>
      <c r="G6" s="10">
        <v>2</v>
      </c>
      <c r="H6" s="10">
        <v>3</v>
      </c>
      <c r="J6" s="57">
        <f t="shared" si="0"/>
        <v>3</v>
      </c>
      <c r="K6" s="58">
        <f t="shared" si="1"/>
        <v>0.5</v>
      </c>
      <c r="L6" s="58">
        <f t="shared" si="2"/>
        <v>3</v>
      </c>
      <c r="M6" s="10">
        <v>3</v>
      </c>
    </row>
    <row r="7" spans="1:13" x14ac:dyDescent="0.2">
      <c r="A7" s="2" t="s">
        <v>212</v>
      </c>
      <c r="B7" s="7" t="s">
        <v>193</v>
      </c>
      <c r="C7" s="5" t="s">
        <v>222</v>
      </c>
      <c r="D7" s="10">
        <v>2</v>
      </c>
      <c r="E7" s="10">
        <v>3</v>
      </c>
      <c r="F7" s="10">
        <v>2</v>
      </c>
      <c r="G7" s="10">
        <v>3</v>
      </c>
      <c r="H7" s="10">
        <v>3</v>
      </c>
      <c r="J7" s="57">
        <f t="shared" si="0"/>
        <v>3</v>
      </c>
      <c r="K7" s="58">
        <f t="shared" si="1"/>
        <v>0.30000000000000071</v>
      </c>
      <c r="L7" s="58">
        <f t="shared" si="2"/>
        <v>2.6</v>
      </c>
      <c r="M7" s="10">
        <v>4</v>
      </c>
    </row>
    <row r="8" spans="1:13" x14ac:dyDescent="0.2">
      <c r="A8" s="4" t="s">
        <v>213</v>
      </c>
      <c r="B8" s="7" t="s">
        <v>193</v>
      </c>
      <c r="C8" s="5" t="s">
        <v>222</v>
      </c>
      <c r="D8" s="10">
        <v>5</v>
      </c>
      <c r="E8" s="10">
        <v>4</v>
      </c>
      <c r="F8" s="10">
        <v>4</v>
      </c>
      <c r="G8" s="10">
        <v>5</v>
      </c>
      <c r="H8" s="10">
        <v>4</v>
      </c>
      <c r="J8" s="57">
        <f t="shared" si="0"/>
        <v>4</v>
      </c>
      <c r="K8" s="58">
        <f t="shared" si="1"/>
        <v>0.30000000000000071</v>
      </c>
      <c r="L8" s="58">
        <f t="shared" si="2"/>
        <v>4.4000000000000004</v>
      </c>
      <c r="M8" s="10">
        <v>5</v>
      </c>
    </row>
    <row r="9" spans="1:13" x14ac:dyDescent="0.2">
      <c r="A9" s="4" t="s">
        <v>214</v>
      </c>
      <c r="B9" s="7" t="s">
        <v>193</v>
      </c>
      <c r="C9" s="5" t="s">
        <v>222</v>
      </c>
      <c r="D9" s="10">
        <v>3</v>
      </c>
      <c r="E9" s="10">
        <v>4</v>
      </c>
      <c r="F9" s="10">
        <v>2</v>
      </c>
      <c r="G9" s="10">
        <v>4</v>
      </c>
      <c r="H9" s="10">
        <v>4</v>
      </c>
      <c r="J9" s="57">
        <f t="shared" si="0"/>
        <v>4</v>
      </c>
      <c r="K9" s="58">
        <f t="shared" si="1"/>
        <v>0.80000000000000071</v>
      </c>
      <c r="L9" s="58">
        <f t="shared" si="2"/>
        <v>3.4</v>
      </c>
      <c r="M9" s="10">
        <v>5</v>
      </c>
    </row>
    <row r="10" spans="1:13" x14ac:dyDescent="0.2">
      <c r="A10" s="4" t="s">
        <v>211</v>
      </c>
      <c r="B10" s="7" t="s">
        <v>194</v>
      </c>
      <c r="C10" s="5" t="s">
        <v>222</v>
      </c>
      <c r="D10" s="10">
        <v>4</v>
      </c>
      <c r="E10" s="10">
        <v>5</v>
      </c>
      <c r="F10" s="10">
        <v>4</v>
      </c>
      <c r="G10" s="10">
        <v>5</v>
      </c>
      <c r="H10" s="10">
        <v>4</v>
      </c>
      <c r="J10" s="57">
        <f t="shared" si="0"/>
        <v>4</v>
      </c>
      <c r="K10" s="58">
        <f t="shared" si="1"/>
        <v>0.30000000000000071</v>
      </c>
      <c r="L10" s="58">
        <f t="shared" si="2"/>
        <v>4.4000000000000004</v>
      </c>
      <c r="M10" s="10">
        <v>5</v>
      </c>
    </row>
    <row r="11" spans="1:13" x14ac:dyDescent="0.2">
      <c r="A11" s="2" t="s">
        <v>212</v>
      </c>
      <c r="B11" s="7" t="s">
        <v>194</v>
      </c>
      <c r="C11" s="5" t="s">
        <v>222</v>
      </c>
      <c r="D11" s="10">
        <v>4</v>
      </c>
      <c r="E11" s="10">
        <v>5</v>
      </c>
      <c r="F11" s="10">
        <v>4</v>
      </c>
      <c r="G11" s="10">
        <v>5</v>
      </c>
      <c r="H11" s="10">
        <v>4</v>
      </c>
      <c r="J11" s="57">
        <f t="shared" si="0"/>
        <v>4</v>
      </c>
      <c r="K11" s="58">
        <f t="shared" si="1"/>
        <v>0.30000000000000071</v>
      </c>
      <c r="L11" s="58">
        <f t="shared" si="2"/>
        <v>4.4000000000000004</v>
      </c>
      <c r="M11" s="10">
        <v>5</v>
      </c>
    </row>
    <row r="12" spans="1:13" x14ac:dyDescent="0.2">
      <c r="A12" s="4" t="s">
        <v>213</v>
      </c>
      <c r="B12" s="7" t="s">
        <v>194</v>
      </c>
      <c r="C12" s="5" t="s">
        <v>222</v>
      </c>
      <c r="D12" s="10">
        <v>4</v>
      </c>
      <c r="E12" s="10">
        <v>5</v>
      </c>
      <c r="F12" s="10">
        <v>5</v>
      </c>
      <c r="G12" s="10">
        <v>5</v>
      </c>
      <c r="H12" s="10">
        <v>4</v>
      </c>
      <c r="J12" s="57">
        <f t="shared" si="0"/>
        <v>5</v>
      </c>
      <c r="K12" s="58">
        <f t="shared" si="1"/>
        <v>0.30000000000000071</v>
      </c>
      <c r="L12" s="58">
        <f t="shared" si="2"/>
        <v>4.5999999999999996</v>
      </c>
      <c r="M12" s="10">
        <v>5</v>
      </c>
    </row>
    <row r="13" spans="1:13" x14ac:dyDescent="0.2">
      <c r="A13" s="4" t="s">
        <v>214</v>
      </c>
      <c r="B13" s="7" t="s">
        <v>194</v>
      </c>
      <c r="C13" s="5" t="s">
        <v>222</v>
      </c>
      <c r="D13" s="10">
        <v>5</v>
      </c>
      <c r="E13" s="10">
        <v>5</v>
      </c>
      <c r="F13" s="10">
        <v>5</v>
      </c>
      <c r="G13" s="10">
        <v>5</v>
      </c>
      <c r="H13" s="10">
        <v>5</v>
      </c>
      <c r="J13" s="57">
        <f t="shared" si="0"/>
        <v>5</v>
      </c>
      <c r="K13" s="58">
        <f t="shared" si="1"/>
        <v>0</v>
      </c>
      <c r="L13" s="58">
        <f t="shared" si="2"/>
        <v>5</v>
      </c>
      <c r="M13" s="10">
        <v>5</v>
      </c>
    </row>
    <row r="14" spans="1:13" x14ac:dyDescent="0.2">
      <c r="A14" s="36" t="s">
        <v>752</v>
      </c>
      <c r="B14" s="37" t="s">
        <v>753</v>
      </c>
      <c r="C14" s="38" t="s">
        <v>222</v>
      </c>
      <c r="D14" s="40">
        <v>5</v>
      </c>
      <c r="E14" s="40">
        <v>5</v>
      </c>
      <c r="F14" s="40">
        <v>5</v>
      </c>
      <c r="G14" s="40">
        <v>4</v>
      </c>
      <c r="H14" s="40">
        <v>4</v>
      </c>
      <c r="J14" s="57">
        <f t="shared" si="0"/>
        <v>5</v>
      </c>
      <c r="K14" s="58">
        <f t="shared" si="1"/>
        <v>0.30000000000000071</v>
      </c>
      <c r="L14" s="58">
        <f t="shared" si="2"/>
        <v>4.5999999999999996</v>
      </c>
      <c r="M14" s="40">
        <v>3</v>
      </c>
    </row>
    <row r="15" spans="1:13" x14ac:dyDescent="0.2">
      <c r="A15" s="36" t="s">
        <v>754</v>
      </c>
      <c r="B15" s="37" t="s">
        <v>753</v>
      </c>
      <c r="C15" s="38" t="s">
        <v>222</v>
      </c>
      <c r="D15" s="40">
        <v>5</v>
      </c>
      <c r="E15" s="40">
        <v>5</v>
      </c>
      <c r="F15" s="40">
        <v>4</v>
      </c>
      <c r="G15" s="40">
        <v>5</v>
      </c>
      <c r="H15" s="40">
        <v>4</v>
      </c>
      <c r="J15" s="57">
        <f t="shared" si="0"/>
        <v>5</v>
      </c>
      <c r="K15" s="58">
        <f t="shared" si="1"/>
        <v>0.30000000000000071</v>
      </c>
      <c r="L15" s="58">
        <f t="shared" si="2"/>
        <v>4.5999999999999996</v>
      </c>
      <c r="M15" s="40">
        <v>5</v>
      </c>
    </row>
    <row r="16" spans="1:13" x14ac:dyDescent="0.2">
      <c r="A16" s="36" t="s">
        <v>755</v>
      </c>
      <c r="B16" s="37" t="s">
        <v>753</v>
      </c>
      <c r="C16" s="38" t="s">
        <v>222</v>
      </c>
      <c r="D16" s="40">
        <v>3</v>
      </c>
      <c r="E16" s="40">
        <v>2</v>
      </c>
      <c r="F16" s="40">
        <v>4</v>
      </c>
      <c r="G16" s="40">
        <v>2</v>
      </c>
      <c r="H16" s="40">
        <v>3</v>
      </c>
      <c r="J16" s="57">
        <f t="shared" si="0"/>
        <v>3</v>
      </c>
      <c r="K16" s="58">
        <f t="shared" si="1"/>
        <v>0.69999999999999929</v>
      </c>
      <c r="L16" s="58">
        <f t="shared" si="2"/>
        <v>2.8</v>
      </c>
      <c r="M16" s="40">
        <v>4</v>
      </c>
    </row>
    <row r="17" spans="1:13" x14ac:dyDescent="0.2">
      <c r="A17" s="36" t="s">
        <v>876</v>
      </c>
      <c r="B17" s="37" t="s">
        <v>753</v>
      </c>
      <c r="C17" s="38" t="s">
        <v>222</v>
      </c>
      <c r="D17" s="40">
        <v>2</v>
      </c>
      <c r="E17" s="40">
        <v>2</v>
      </c>
      <c r="F17" s="40">
        <v>3</v>
      </c>
      <c r="G17" s="40">
        <v>2</v>
      </c>
      <c r="H17" s="40">
        <v>2</v>
      </c>
      <c r="J17" s="57">
        <f t="shared" si="0"/>
        <v>2</v>
      </c>
      <c r="K17" s="58">
        <f t="shared" si="1"/>
        <v>0.20000000000000018</v>
      </c>
      <c r="L17" s="58">
        <f t="shared" si="2"/>
        <v>2.2000000000000002</v>
      </c>
      <c r="M17" s="40">
        <v>3</v>
      </c>
    </row>
    <row r="18" spans="1:13" x14ac:dyDescent="0.2">
      <c r="A18" s="36" t="s">
        <v>756</v>
      </c>
      <c r="B18" s="37" t="s">
        <v>753</v>
      </c>
      <c r="C18" s="38" t="s">
        <v>222</v>
      </c>
      <c r="D18" s="40">
        <v>3</v>
      </c>
      <c r="E18" s="40">
        <v>3</v>
      </c>
      <c r="F18" s="40">
        <v>3</v>
      </c>
      <c r="G18" s="40">
        <v>2</v>
      </c>
      <c r="H18" s="40">
        <v>3</v>
      </c>
      <c r="J18" s="57">
        <f t="shared" si="0"/>
        <v>3</v>
      </c>
      <c r="K18" s="58">
        <f t="shared" si="1"/>
        <v>0.19999999999999929</v>
      </c>
      <c r="L18" s="58">
        <f t="shared" si="2"/>
        <v>2.8</v>
      </c>
      <c r="M18" s="40">
        <v>2</v>
      </c>
    </row>
    <row r="19" spans="1:13" s="8" customFormat="1" x14ac:dyDescent="0.2">
      <c r="A19" s="36" t="s">
        <v>752</v>
      </c>
      <c r="B19" s="37" t="s">
        <v>764</v>
      </c>
      <c r="C19" s="38" t="s">
        <v>222</v>
      </c>
      <c r="D19" s="40">
        <v>4</v>
      </c>
      <c r="E19" s="40">
        <v>5</v>
      </c>
      <c r="F19" s="40">
        <v>4</v>
      </c>
      <c r="G19" s="40">
        <v>5</v>
      </c>
      <c r="H19" s="40">
        <v>2</v>
      </c>
      <c r="J19" s="57">
        <f t="shared" si="0"/>
        <v>4</v>
      </c>
      <c r="K19" s="58">
        <f t="shared" si="1"/>
        <v>1.5</v>
      </c>
      <c r="L19" s="58">
        <f t="shared" si="2"/>
        <v>4</v>
      </c>
      <c r="M19" s="40">
        <v>5</v>
      </c>
    </row>
    <row r="20" spans="1:13" s="8" customFormat="1" x14ac:dyDescent="0.2">
      <c r="A20" s="36" t="s">
        <v>754</v>
      </c>
      <c r="B20" s="37" t="s">
        <v>764</v>
      </c>
      <c r="C20" s="38" t="s">
        <v>222</v>
      </c>
      <c r="D20" s="40">
        <v>5</v>
      </c>
      <c r="E20" s="40">
        <v>4</v>
      </c>
      <c r="F20" s="40">
        <v>3</v>
      </c>
      <c r="G20" s="40">
        <v>4</v>
      </c>
      <c r="H20" s="40">
        <v>4</v>
      </c>
      <c r="J20" s="57">
        <f t="shared" si="0"/>
        <v>4</v>
      </c>
      <c r="K20" s="58">
        <f t="shared" si="1"/>
        <v>0.5</v>
      </c>
      <c r="L20" s="58">
        <f t="shared" si="2"/>
        <v>4</v>
      </c>
      <c r="M20" s="40">
        <v>5</v>
      </c>
    </row>
    <row r="21" spans="1:13" s="8" customFormat="1" x14ac:dyDescent="0.2">
      <c r="A21" s="36" t="s">
        <v>755</v>
      </c>
      <c r="B21" s="37" t="s">
        <v>764</v>
      </c>
      <c r="C21" s="38" t="s">
        <v>222</v>
      </c>
      <c r="D21" s="40">
        <v>5</v>
      </c>
      <c r="E21" s="40">
        <v>4</v>
      </c>
      <c r="F21" s="40">
        <v>2</v>
      </c>
      <c r="G21" s="40">
        <v>4</v>
      </c>
      <c r="H21" s="40">
        <v>5</v>
      </c>
      <c r="J21" s="57">
        <f t="shared" si="0"/>
        <v>4</v>
      </c>
      <c r="K21" s="58">
        <f t="shared" si="1"/>
        <v>1.5</v>
      </c>
      <c r="L21" s="58">
        <f t="shared" si="2"/>
        <v>4</v>
      </c>
      <c r="M21" s="40">
        <v>5</v>
      </c>
    </row>
    <row r="22" spans="1:13" s="8" customFormat="1" x14ac:dyDescent="0.2">
      <c r="A22" s="36" t="s">
        <v>876</v>
      </c>
      <c r="B22" s="37" t="s">
        <v>764</v>
      </c>
      <c r="C22" s="38" t="s">
        <v>222</v>
      </c>
      <c r="D22" s="40">
        <v>5</v>
      </c>
      <c r="E22" s="40">
        <v>4</v>
      </c>
      <c r="F22" s="40">
        <v>3</v>
      </c>
      <c r="G22" s="40">
        <v>3</v>
      </c>
      <c r="H22" s="40">
        <v>3</v>
      </c>
      <c r="J22" s="57">
        <f t="shared" si="0"/>
        <v>3</v>
      </c>
      <c r="K22" s="58">
        <f t="shared" si="1"/>
        <v>0.80000000000000071</v>
      </c>
      <c r="L22" s="58">
        <f t="shared" si="2"/>
        <v>3.6</v>
      </c>
      <c r="M22" s="40">
        <v>4</v>
      </c>
    </row>
    <row r="23" spans="1:13" s="8" customFormat="1" x14ac:dyDescent="0.2">
      <c r="A23" s="36" t="s">
        <v>756</v>
      </c>
      <c r="B23" s="37" t="s">
        <v>764</v>
      </c>
      <c r="C23" s="38" t="s">
        <v>222</v>
      </c>
      <c r="D23" s="40">
        <v>4</v>
      </c>
      <c r="E23" s="40">
        <v>3</v>
      </c>
      <c r="F23" s="40">
        <v>3</v>
      </c>
      <c r="G23" s="40">
        <v>2</v>
      </c>
      <c r="H23" s="40">
        <v>4</v>
      </c>
      <c r="J23" s="57">
        <f t="shared" si="0"/>
        <v>3</v>
      </c>
      <c r="K23" s="58">
        <f t="shared" si="1"/>
        <v>0.69999999999999929</v>
      </c>
      <c r="L23" s="58">
        <f t="shared" si="2"/>
        <v>3.2</v>
      </c>
      <c r="M23" s="40">
        <v>1</v>
      </c>
    </row>
    <row r="24" spans="1:13" x14ac:dyDescent="0.2">
      <c r="A24" s="36" t="s">
        <v>752</v>
      </c>
      <c r="B24" s="37" t="s">
        <v>803</v>
      </c>
      <c r="C24" s="38" t="s">
        <v>222</v>
      </c>
      <c r="D24" s="40">
        <v>5</v>
      </c>
      <c r="E24" s="40">
        <v>5</v>
      </c>
      <c r="F24" s="40">
        <v>4</v>
      </c>
      <c r="G24" s="40">
        <v>5</v>
      </c>
      <c r="H24" s="40">
        <v>4</v>
      </c>
      <c r="J24" s="57">
        <f t="shared" si="0"/>
        <v>5</v>
      </c>
      <c r="K24" s="58">
        <f t="shared" si="1"/>
        <v>0.30000000000000071</v>
      </c>
      <c r="L24" s="58">
        <f t="shared" si="2"/>
        <v>4.5999999999999996</v>
      </c>
      <c r="M24" s="40">
        <v>5</v>
      </c>
    </row>
    <row r="25" spans="1:13" x14ac:dyDescent="0.2">
      <c r="A25" s="36" t="s">
        <v>754</v>
      </c>
      <c r="B25" s="37" t="s">
        <v>803</v>
      </c>
      <c r="C25" s="38" t="s">
        <v>222</v>
      </c>
      <c r="D25" s="40">
        <v>4</v>
      </c>
      <c r="E25" s="40">
        <v>5</v>
      </c>
      <c r="F25" s="40">
        <v>5</v>
      </c>
      <c r="G25" s="40">
        <v>5</v>
      </c>
      <c r="H25" s="40">
        <v>4</v>
      </c>
      <c r="J25" s="57">
        <f t="shared" si="0"/>
        <v>5</v>
      </c>
      <c r="K25" s="58">
        <f t="shared" si="1"/>
        <v>0.30000000000000071</v>
      </c>
      <c r="L25" s="58">
        <f t="shared" si="2"/>
        <v>4.5999999999999996</v>
      </c>
      <c r="M25" s="40">
        <v>5</v>
      </c>
    </row>
    <row r="26" spans="1:13" x14ac:dyDescent="0.2">
      <c r="A26" s="36" t="s">
        <v>755</v>
      </c>
      <c r="B26" s="37" t="s">
        <v>803</v>
      </c>
      <c r="C26" s="38" t="s">
        <v>222</v>
      </c>
      <c r="D26" s="40">
        <v>4</v>
      </c>
      <c r="E26" s="40">
        <v>5</v>
      </c>
      <c r="F26" s="40">
        <v>4</v>
      </c>
      <c r="G26" s="40">
        <v>5</v>
      </c>
      <c r="H26" s="40">
        <v>5</v>
      </c>
      <c r="J26" s="57">
        <f t="shared" si="0"/>
        <v>5</v>
      </c>
      <c r="K26" s="58">
        <f t="shared" si="1"/>
        <v>0.30000000000000071</v>
      </c>
      <c r="L26" s="58">
        <f t="shared" si="2"/>
        <v>4.5999999999999996</v>
      </c>
      <c r="M26" s="40">
        <v>5</v>
      </c>
    </row>
    <row r="27" spans="1:13" x14ac:dyDescent="0.2">
      <c r="A27" s="36" t="s">
        <v>876</v>
      </c>
      <c r="B27" s="37" t="s">
        <v>803</v>
      </c>
      <c r="C27" s="38" t="s">
        <v>222</v>
      </c>
      <c r="D27" s="40">
        <v>4</v>
      </c>
      <c r="E27" s="40">
        <v>4</v>
      </c>
      <c r="F27" s="40">
        <v>4</v>
      </c>
      <c r="G27" s="40">
        <v>5</v>
      </c>
      <c r="H27" s="40">
        <v>5</v>
      </c>
      <c r="J27" s="57">
        <f t="shared" si="0"/>
        <v>4</v>
      </c>
      <c r="K27" s="58">
        <f t="shared" si="1"/>
        <v>0.30000000000000071</v>
      </c>
      <c r="L27" s="58">
        <f t="shared" si="2"/>
        <v>4.4000000000000004</v>
      </c>
      <c r="M27" s="40">
        <v>5</v>
      </c>
    </row>
    <row r="28" spans="1:13" x14ac:dyDescent="0.2">
      <c r="A28" s="36" t="s">
        <v>756</v>
      </c>
      <c r="B28" s="37" t="s">
        <v>803</v>
      </c>
      <c r="C28" s="38" t="s">
        <v>222</v>
      </c>
      <c r="D28" s="40">
        <v>5</v>
      </c>
      <c r="E28" s="40">
        <v>5</v>
      </c>
      <c r="F28" s="40">
        <v>5</v>
      </c>
      <c r="G28" s="40">
        <v>5</v>
      </c>
      <c r="H28" s="40">
        <v>5</v>
      </c>
      <c r="J28" s="57">
        <f t="shared" si="0"/>
        <v>5</v>
      </c>
      <c r="K28" s="58">
        <f t="shared" si="1"/>
        <v>0</v>
      </c>
      <c r="L28" s="58">
        <f t="shared" si="2"/>
        <v>5</v>
      </c>
      <c r="M28" s="40">
        <v>5</v>
      </c>
    </row>
    <row r="29" spans="1:13" x14ac:dyDescent="0.2">
      <c r="A29" s="4" t="s">
        <v>215</v>
      </c>
      <c r="B29" t="s">
        <v>192</v>
      </c>
      <c r="C29" s="5" t="s">
        <v>223</v>
      </c>
      <c r="D29" s="6">
        <v>2</v>
      </c>
      <c r="E29" s="6">
        <v>4</v>
      </c>
      <c r="F29" s="6">
        <v>3</v>
      </c>
      <c r="G29" s="6">
        <v>4</v>
      </c>
      <c r="H29" s="6">
        <v>4</v>
      </c>
      <c r="J29" s="57">
        <f t="shared" si="0"/>
        <v>4</v>
      </c>
      <c r="K29" s="58">
        <f t="shared" si="1"/>
        <v>0.80000000000000071</v>
      </c>
      <c r="L29" s="58">
        <f t="shared" si="2"/>
        <v>3.4</v>
      </c>
      <c r="M29" s="6">
        <v>4</v>
      </c>
    </row>
    <row r="30" spans="1:13" x14ac:dyDescent="0.2">
      <c r="A30" s="4" t="s">
        <v>216</v>
      </c>
      <c r="B30" t="s">
        <v>192</v>
      </c>
      <c r="C30" s="5" t="s">
        <v>223</v>
      </c>
      <c r="D30" s="6">
        <v>4</v>
      </c>
      <c r="E30" s="6">
        <v>4</v>
      </c>
      <c r="F30" s="6">
        <v>5</v>
      </c>
      <c r="G30" s="6">
        <v>5</v>
      </c>
      <c r="H30" s="6">
        <v>5</v>
      </c>
      <c r="J30" s="57">
        <f t="shared" si="0"/>
        <v>5</v>
      </c>
      <c r="K30" s="58">
        <f t="shared" si="1"/>
        <v>0.30000000000000071</v>
      </c>
      <c r="L30" s="58">
        <f t="shared" si="2"/>
        <v>4.5999999999999996</v>
      </c>
      <c r="M30" s="6">
        <v>5</v>
      </c>
    </row>
    <row r="31" spans="1:13" x14ac:dyDescent="0.2">
      <c r="A31" s="4" t="s">
        <v>217</v>
      </c>
      <c r="B31" t="s">
        <v>192</v>
      </c>
      <c r="C31" s="5" t="s">
        <v>223</v>
      </c>
      <c r="D31" s="6">
        <v>5</v>
      </c>
      <c r="E31" s="6">
        <v>5</v>
      </c>
      <c r="F31" s="6">
        <v>5</v>
      </c>
      <c r="G31" s="6">
        <v>5</v>
      </c>
      <c r="H31" s="6">
        <v>5</v>
      </c>
      <c r="J31" s="57">
        <f t="shared" si="0"/>
        <v>5</v>
      </c>
      <c r="K31" s="58">
        <f t="shared" si="1"/>
        <v>0</v>
      </c>
      <c r="L31" s="58">
        <f t="shared" si="2"/>
        <v>5</v>
      </c>
      <c r="M31" s="6">
        <v>5</v>
      </c>
    </row>
    <row r="32" spans="1:13" x14ac:dyDescent="0.2">
      <c r="A32" s="4" t="s">
        <v>218</v>
      </c>
      <c r="B32" t="s">
        <v>192</v>
      </c>
      <c r="C32" s="5" t="s">
        <v>223</v>
      </c>
      <c r="D32" s="6">
        <v>5</v>
      </c>
      <c r="E32" s="6">
        <v>5</v>
      </c>
      <c r="F32" s="6">
        <v>5</v>
      </c>
      <c r="G32" s="6">
        <v>5</v>
      </c>
      <c r="H32" s="6">
        <v>5</v>
      </c>
      <c r="J32" s="57">
        <f t="shared" si="0"/>
        <v>5</v>
      </c>
      <c r="K32" s="58">
        <f t="shared" si="1"/>
        <v>0</v>
      </c>
      <c r="L32" s="58">
        <f t="shared" si="2"/>
        <v>5</v>
      </c>
      <c r="M32" s="6">
        <v>5</v>
      </c>
    </row>
    <row r="33" spans="1:13" x14ac:dyDescent="0.2">
      <c r="A33" s="4" t="s">
        <v>219</v>
      </c>
      <c r="B33" t="s">
        <v>192</v>
      </c>
      <c r="C33" s="5" t="s">
        <v>223</v>
      </c>
      <c r="D33" s="6">
        <v>4</v>
      </c>
      <c r="E33" s="6">
        <v>2</v>
      </c>
      <c r="F33" s="6">
        <v>3</v>
      </c>
      <c r="G33" s="6">
        <v>2</v>
      </c>
      <c r="H33" s="6">
        <v>3</v>
      </c>
      <c r="J33" s="57">
        <f t="shared" si="0"/>
        <v>3</v>
      </c>
      <c r="K33" s="58">
        <f t="shared" si="1"/>
        <v>0.69999999999999929</v>
      </c>
      <c r="L33" s="58">
        <f t="shared" si="2"/>
        <v>2.8</v>
      </c>
      <c r="M33" s="6">
        <v>4</v>
      </c>
    </row>
    <row r="34" spans="1:13" x14ac:dyDescent="0.2">
      <c r="A34" s="4" t="s">
        <v>220</v>
      </c>
      <c r="B34" t="s">
        <v>192</v>
      </c>
      <c r="C34" s="5" t="s">
        <v>223</v>
      </c>
      <c r="D34" s="6">
        <v>4</v>
      </c>
      <c r="E34" s="6">
        <v>4</v>
      </c>
      <c r="F34" s="6">
        <v>5</v>
      </c>
      <c r="G34" s="6">
        <v>5</v>
      </c>
      <c r="H34" s="6">
        <v>5</v>
      </c>
      <c r="J34" s="57">
        <f t="shared" si="0"/>
        <v>5</v>
      </c>
      <c r="K34" s="58">
        <f t="shared" si="1"/>
        <v>0.30000000000000071</v>
      </c>
      <c r="L34" s="58">
        <f t="shared" si="2"/>
        <v>4.5999999999999996</v>
      </c>
      <c r="M34" s="6">
        <v>5</v>
      </c>
    </row>
    <row r="35" spans="1:13" x14ac:dyDescent="0.2">
      <c r="A35" s="4" t="s">
        <v>215</v>
      </c>
      <c r="B35" s="7" t="s">
        <v>193</v>
      </c>
      <c r="C35" s="5" t="s">
        <v>223</v>
      </c>
      <c r="D35" s="10">
        <v>4</v>
      </c>
      <c r="E35" s="10">
        <v>5</v>
      </c>
      <c r="F35" s="10">
        <v>5</v>
      </c>
      <c r="G35" s="10">
        <v>4</v>
      </c>
      <c r="H35" s="10">
        <v>4</v>
      </c>
      <c r="J35" s="57">
        <f t="shared" si="0"/>
        <v>4</v>
      </c>
      <c r="K35" s="58">
        <f t="shared" si="1"/>
        <v>0.30000000000000071</v>
      </c>
      <c r="L35" s="58">
        <f t="shared" si="2"/>
        <v>4.4000000000000004</v>
      </c>
      <c r="M35" s="10">
        <v>5</v>
      </c>
    </row>
    <row r="36" spans="1:13" x14ac:dyDescent="0.2">
      <c r="A36" s="4" t="s">
        <v>216</v>
      </c>
      <c r="B36" s="7" t="s">
        <v>193</v>
      </c>
      <c r="C36" s="5" t="s">
        <v>223</v>
      </c>
      <c r="D36" s="10">
        <v>4</v>
      </c>
      <c r="E36" s="10">
        <v>4</v>
      </c>
      <c r="F36" s="10">
        <v>5</v>
      </c>
      <c r="G36" s="10">
        <v>5</v>
      </c>
      <c r="H36" s="10">
        <v>5</v>
      </c>
      <c r="J36" s="57">
        <f t="shared" si="0"/>
        <v>5</v>
      </c>
      <c r="K36" s="58">
        <f t="shared" si="1"/>
        <v>0.30000000000000071</v>
      </c>
      <c r="L36" s="58">
        <f t="shared" si="2"/>
        <v>4.5999999999999996</v>
      </c>
      <c r="M36" s="10">
        <v>5</v>
      </c>
    </row>
    <row r="37" spans="1:13" x14ac:dyDescent="0.2">
      <c r="A37" s="4" t="s">
        <v>217</v>
      </c>
      <c r="B37" s="7" t="s">
        <v>193</v>
      </c>
      <c r="C37" s="5" t="s">
        <v>223</v>
      </c>
      <c r="D37" s="10">
        <v>4</v>
      </c>
      <c r="E37" s="10">
        <v>5</v>
      </c>
      <c r="F37" s="10">
        <v>5</v>
      </c>
      <c r="G37" s="10">
        <v>4</v>
      </c>
      <c r="H37" s="10">
        <v>4</v>
      </c>
      <c r="J37" s="57">
        <f t="shared" si="0"/>
        <v>4</v>
      </c>
      <c r="K37" s="58">
        <f t="shared" si="1"/>
        <v>0.30000000000000071</v>
      </c>
      <c r="L37" s="58">
        <f t="shared" si="2"/>
        <v>4.4000000000000004</v>
      </c>
      <c r="M37" s="10">
        <v>5</v>
      </c>
    </row>
    <row r="38" spans="1:13" x14ac:dyDescent="0.2">
      <c r="A38" s="4" t="s">
        <v>218</v>
      </c>
      <c r="B38" s="7" t="s">
        <v>193</v>
      </c>
      <c r="C38" s="5" t="s">
        <v>223</v>
      </c>
      <c r="D38" s="10">
        <v>3</v>
      </c>
      <c r="E38" s="10">
        <v>3</v>
      </c>
      <c r="F38" s="10">
        <v>3</v>
      </c>
      <c r="G38" s="10">
        <v>4</v>
      </c>
      <c r="H38" s="10">
        <v>4</v>
      </c>
      <c r="J38" s="57">
        <f t="shared" si="0"/>
        <v>3</v>
      </c>
      <c r="K38" s="58">
        <f t="shared" si="1"/>
        <v>0.30000000000000071</v>
      </c>
      <c r="L38" s="58">
        <f t="shared" si="2"/>
        <v>3.4</v>
      </c>
      <c r="M38" s="10">
        <v>4</v>
      </c>
    </row>
    <row r="39" spans="1:13" x14ac:dyDescent="0.2">
      <c r="A39" s="4" t="s">
        <v>219</v>
      </c>
      <c r="B39" s="7" t="s">
        <v>193</v>
      </c>
      <c r="C39" s="5" t="s">
        <v>223</v>
      </c>
      <c r="D39" s="10">
        <v>3</v>
      </c>
      <c r="E39" s="10">
        <v>4</v>
      </c>
      <c r="F39" s="10">
        <v>3</v>
      </c>
      <c r="G39" s="10">
        <v>4</v>
      </c>
      <c r="H39" s="10">
        <v>3</v>
      </c>
      <c r="J39" s="57">
        <f t="shared" si="0"/>
        <v>3</v>
      </c>
      <c r="K39" s="58">
        <f t="shared" si="1"/>
        <v>0.30000000000000071</v>
      </c>
      <c r="L39" s="58">
        <f t="shared" si="2"/>
        <v>3.4</v>
      </c>
      <c r="M39" s="10">
        <v>5</v>
      </c>
    </row>
    <row r="40" spans="1:13" x14ac:dyDescent="0.2">
      <c r="A40" s="4" t="s">
        <v>220</v>
      </c>
      <c r="B40" s="7" t="s">
        <v>193</v>
      </c>
      <c r="C40" s="5" t="s">
        <v>223</v>
      </c>
      <c r="D40" s="10">
        <v>4</v>
      </c>
      <c r="E40" s="10">
        <v>4</v>
      </c>
      <c r="F40" s="10">
        <v>4</v>
      </c>
      <c r="G40" s="10">
        <v>4</v>
      </c>
      <c r="H40" s="10">
        <v>4</v>
      </c>
      <c r="J40" s="57">
        <f t="shared" si="0"/>
        <v>4</v>
      </c>
      <c r="K40" s="58">
        <f t="shared" si="1"/>
        <v>0</v>
      </c>
      <c r="L40" s="58">
        <f t="shared" si="2"/>
        <v>4</v>
      </c>
      <c r="M40" s="10">
        <v>5</v>
      </c>
    </row>
    <row r="41" spans="1:13" x14ac:dyDescent="0.2">
      <c r="A41" s="4" t="s">
        <v>215</v>
      </c>
      <c r="B41" s="7" t="s">
        <v>194</v>
      </c>
      <c r="C41" s="5" t="s">
        <v>223</v>
      </c>
      <c r="D41" s="10">
        <v>5</v>
      </c>
      <c r="E41" s="10">
        <v>5</v>
      </c>
      <c r="F41" s="10">
        <v>5</v>
      </c>
      <c r="G41" s="10">
        <v>5</v>
      </c>
      <c r="H41" s="10">
        <v>4</v>
      </c>
      <c r="J41" s="57">
        <f t="shared" si="0"/>
        <v>5</v>
      </c>
      <c r="K41" s="58">
        <f t="shared" si="1"/>
        <v>0.19999999999999998</v>
      </c>
      <c r="L41" s="58">
        <f t="shared" si="2"/>
        <v>4.8</v>
      </c>
      <c r="M41" s="10">
        <v>5</v>
      </c>
    </row>
    <row r="42" spans="1:13" x14ac:dyDescent="0.2">
      <c r="A42" s="4" t="s">
        <v>216</v>
      </c>
      <c r="B42" s="7" t="s">
        <v>194</v>
      </c>
      <c r="C42" s="5" t="s">
        <v>223</v>
      </c>
      <c r="D42" s="10">
        <v>5</v>
      </c>
      <c r="E42" s="10">
        <v>5</v>
      </c>
      <c r="F42" s="10">
        <v>5</v>
      </c>
      <c r="G42" s="10">
        <v>5</v>
      </c>
      <c r="H42" s="10">
        <v>4</v>
      </c>
      <c r="J42" s="57">
        <f t="shared" si="0"/>
        <v>5</v>
      </c>
      <c r="K42" s="58">
        <f t="shared" si="1"/>
        <v>0.19999999999999998</v>
      </c>
      <c r="L42" s="58">
        <f t="shared" si="2"/>
        <v>4.8</v>
      </c>
      <c r="M42" s="10">
        <v>5</v>
      </c>
    </row>
    <row r="43" spans="1:13" x14ac:dyDescent="0.2">
      <c r="A43" s="4" t="s">
        <v>217</v>
      </c>
      <c r="B43" s="7" t="s">
        <v>194</v>
      </c>
      <c r="C43" s="5" t="s">
        <v>223</v>
      </c>
      <c r="D43" s="10">
        <v>5</v>
      </c>
      <c r="E43" s="10">
        <v>5</v>
      </c>
      <c r="F43" s="10">
        <v>5</v>
      </c>
      <c r="G43" s="10">
        <v>5</v>
      </c>
      <c r="H43" s="10">
        <v>4</v>
      </c>
      <c r="J43" s="57">
        <f t="shared" si="0"/>
        <v>5</v>
      </c>
      <c r="K43" s="58">
        <f t="shared" si="1"/>
        <v>0.19999999999999998</v>
      </c>
      <c r="L43" s="58">
        <f t="shared" si="2"/>
        <v>4.8</v>
      </c>
      <c r="M43" s="10">
        <v>5</v>
      </c>
    </row>
    <row r="44" spans="1:13" s="8" customFormat="1" x14ac:dyDescent="0.2">
      <c r="A44" s="4" t="s">
        <v>218</v>
      </c>
      <c r="B44" s="7" t="s">
        <v>194</v>
      </c>
      <c r="C44" s="5" t="s">
        <v>223</v>
      </c>
      <c r="D44" s="10">
        <v>5</v>
      </c>
      <c r="E44" s="10">
        <v>5</v>
      </c>
      <c r="F44" s="10">
        <v>5</v>
      </c>
      <c r="G44" s="10">
        <v>5</v>
      </c>
      <c r="H44" s="10">
        <v>4</v>
      </c>
      <c r="J44" s="57">
        <f t="shared" si="0"/>
        <v>5</v>
      </c>
      <c r="K44" s="58">
        <f t="shared" si="1"/>
        <v>0.19999999999999998</v>
      </c>
      <c r="L44" s="58">
        <f t="shared" si="2"/>
        <v>4.8</v>
      </c>
      <c r="M44" s="10">
        <v>5</v>
      </c>
    </row>
    <row r="45" spans="1:13" s="8" customFormat="1" x14ac:dyDescent="0.2">
      <c r="A45" s="4" t="s">
        <v>219</v>
      </c>
      <c r="B45" s="7" t="s">
        <v>194</v>
      </c>
      <c r="C45" s="5" t="s">
        <v>223</v>
      </c>
      <c r="D45" s="10">
        <v>5</v>
      </c>
      <c r="E45" s="10">
        <v>5</v>
      </c>
      <c r="F45" s="10">
        <v>5</v>
      </c>
      <c r="G45" s="10">
        <v>5</v>
      </c>
      <c r="H45" s="10">
        <v>4</v>
      </c>
      <c r="J45" s="57">
        <f t="shared" si="0"/>
        <v>5</v>
      </c>
      <c r="K45" s="58">
        <f t="shared" si="1"/>
        <v>0.19999999999999998</v>
      </c>
      <c r="L45" s="58">
        <f t="shared" si="2"/>
        <v>4.8</v>
      </c>
      <c r="M45" s="10">
        <v>5</v>
      </c>
    </row>
    <row r="46" spans="1:13" s="8" customFormat="1" x14ac:dyDescent="0.2">
      <c r="A46" s="4" t="s">
        <v>220</v>
      </c>
      <c r="B46" s="7" t="s">
        <v>194</v>
      </c>
      <c r="C46" s="5" t="s">
        <v>223</v>
      </c>
      <c r="D46" s="10">
        <v>5</v>
      </c>
      <c r="E46" s="10">
        <v>4</v>
      </c>
      <c r="F46" s="10">
        <v>5</v>
      </c>
      <c r="G46" s="10">
        <v>4</v>
      </c>
      <c r="H46" s="10">
        <v>4</v>
      </c>
      <c r="J46" s="57">
        <f t="shared" si="0"/>
        <v>4</v>
      </c>
      <c r="K46" s="58">
        <f t="shared" si="1"/>
        <v>0.30000000000000071</v>
      </c>
      <c r="L46" s="58">
        <f t="shared" si="2"/>
        <v>4.4000000000000004</v>
      </c>
      <c r="M46" s="10">
        <v>5</v>
      </c>
    </row>
    <row r="47" spans="1:13" s="8" customFormat="1" x14ac:dyDescent="0.2">
      <c r="A47" s="36" t="s">
        <v>757</v>
      </c>
      <c r="B47" s="37" t="s">
        <v>753</v>
      </c>
      <c r="C47" s="38" t="s">
        <v>223</v>
      </c>
      <c r="D47" s="40">
        <v>4</v>
      </c>
      <c r="E47" s="40">
        <v>3</v>
      </c>
      <c r="F47" s="40">
        <v>3</v>
      </c>
      <c r="G47" s="40">
        <v>3</v>
      </c>
      <c r="H47" s="40">
        <v>3</v>
      </c>
      <c r="J47" s="57">
        <f t="shared" si="0"/>
        <v>3</v>
      </c>
      <c r="K47" s="58">
        <f t="shared" si="1"/>
        <v>0.19999999999999929</v>
      </c>
      <c r="L47" s="58">
        <f t="shared" si="2"/>
        <v>3.2</v>
      </c>
      <c r="M47" s="40">
        <v>4</v>
      </c>
    </row>
    <row r="48" spans="1:13" s="8" customFormat="1" x14ac:dyDescent="0.2">
      <c r="A48" s="36" t="s">
        <v>758</v>
      </c>
      <c r="B48" s="37" t="s">
        <v>753</v>
      </c>
      <c r="C48" s="38" t="s">
        <v>223</v>
      </c>
      <c r="D48" s="40">
        <v>3</v>
      </c>
      <c r="E48" s="40">
        <v>2</v>
      </c>
      <c r="F48" s="40">
        <v>3</v>
      </c>
      <c r="G48" s="40">
        <v>2</v>
      </c>
      <c r="H48" s="40">
        <v>4</v>
      </c>
      <c r="J48" s="57">
        <f t="shared" si="0"/>
        <v>3</v>
      </c>
      <c r="K48" s="58">
        <f t="shared" si="1"/>
        <v>0.69999999999999929</v>
      </c>
      <c r="L48" s="58">
        <f t="shared" si="2"/>
        <v>2.8</v>
      </c>
      <c r="M48" s="40">
        <v>4</v>
      </c>
    </row>
    <row r="49" spans="1:13" s="8" customFormat="1" x14ac:dyDescent="0.2">
      <c r="A49" s="36" t="s">
        <v>759</v>
      </c>
      <c r="B49" s="37" t="s">
        <v>753</v>
      </c>
      <c r="C49" s="38" t="s">
        <v>223</v>
      </c>
      <c r="D49" s="40">
        <v>5</v>
      </c>
      <c r="E49" s="40">
        <v>5</v>
      </c>
      <c r="F49" s="40">
        <v>4</v>
      </c>
      <c r="G49" s="40">
        <v>5</v>
      </c>
      <c r="H49" s="40">
        <v>5</v>
      </c>
      <c r="J49" s="57">
        <f t="shared" si="0"/>
        <v>5</v>
      </c>
      <c r="K49" s="58">
        <f t="shared" si="1"/>
        <v>0.19999999999999998</v>
      </c>
      <c r="L49" s="58">
        <f t="shared" si="2"/>
        <v>4.8</v>
      </c>
      <c r="M49" s="40">
        <v>4</v>
      </c>
    </row>
    <row r="50" spans="1:13" s="8" customFormat="1" x14ac:dyDescent="0.2">
      <c r="A50" s="36" t="s">
        <v>760</v>
      </c>
      <c r="B50" s="37" t="s">
        <v>753</v>
      </c>
      <c r="C50" s="38" t="s">
        <v>223</v>
      </c>
      <c r="D50" s="40">
        <v>5</v>
      </c>
      <c r="E50" s="40">
        <v>4</v>
      </c>
      <c r="F50" s="40">
        <v>5</v>
      </c>
      <c r="G50" s="40">
        <v>5</v>
      </c>
      <c r="H50" s="40">
        <v>5</v>
      </c>
      <c r="J50" s="57">
        <f t="shared" si="0"/>
        <v>5</v>
      </c>
      <c r="K50" s="58">
        <f t="shared" si="1"/>
        <v>0.19999999999999996</v>
      </c>
      <c r="L50" s="58">
        <f t="shared" si="2"/>
        <v>4.8</v>
      </c>
      <c r="M50" s="40">
        <v>4</v>
      </c>
    </row>
    <row r="51" spans="1:13" s="8" customFormat="1" x14ac:dyDescent="0.2">
      <c r="A51" s="36" t="s">
        <v>761</v>
      </c>
      <c r="B51" s="37" t="s">
        <v>753</v>
      </c>
      <c r="C51" s="38" t="s">
        <v>223</v>
      </c>
      <c r="D51" s="40">
        <v>3</v>
      </c>
      <c r="E51" s="40">
        <v>3</v>
      </c>
      <c r="F51" s="40">
        <v>4</v>
      </c>
      <c r="G51" s="40">
        <v>4</v>
      </c>
      <c r="H51" s="40">
        <v>2</v>
      </c>
      <c r="J51" s="57">
        <f t="shared" si="0"/>
        <v>3</v>
      </c>
      <c r="K51" s="58">
        <f t="shared" si="1"/>
        <v>0.69999999999999929</v>
      </c>
      <c r="L51" s="58">
        <f t="shared" si="2"/>
        <v>3.2</v>
      </c>
      <c r="M51" s="40">
        <v>3</v>
      </c>
    </row>
    <row r="52" spans="1:13" s="8" customFormat="1" x14ac:dyDescent="0.2">
      <c r="A52" s="36" t="s">
        <v>762</v>
      </c>
      <c r="B52" s="37" t="s">
        <v>753</v>
      </c>
      <c r="C52" s="38" t="s">
        <v>223</v>
      </c>
      <c r="D52" s="40">
        <v>2</v>
      </c>
      <c r="E52" s="40">
        <v>4</v>
      </c>
      <c r="F52" s="40">
        <v>5</v>
      </c>
      <c r="G52" s="40">
        <v>5</v>
      </c>
      <c r="H52" s="40">
        <v>2</v>
      </c>
      <c r="J52" s="57">
        <f t="shared" si="0"/>
        <v>4</v>
      </c>
      <c r="K52" s="58">
        <f t="shared" si="1"/>
        <v>2.3000000000000007</v>
      </c>
      <c r="L52" s="58">
        <f t="shared" si="2"/>
        <v>3.6</v>
      </c>
      <c r="M52" s="40">
        <v>4</v>
      </c>
    </row>
    <row r="53" spans="1:13" s="8" customFormat="1" x14ac:dyDescent="0.2">
      <c r="A53" s="36" t="s">
        <v>763</v>
      </c>
      <c r="B53" s="37" t="s">
        <v>753</v>
      </c>
      <c r="C53" s="38" t="s">
        <v>223</v>
      </c>
      <c r="D53" s="40">
        <v>3</v>
      </c>
      <c r="E53" s="40">
        <v>5</v>
      </c>
      <c r="F53" s="40">
        <v>4</v>
      </c>
      <c r="G53" s="40">
        <v>4</v>
      </c>
      <c r="H53" s="40">
        <v>5</v>
      </c>
      <c r="J53" s="57">
        <f t="shared" si="0"/>
        <v>4</v>
      </c>
      <c r="K53" s="58">
        <f t="shared" si="1"/>
        <v>0.69999999999999929</v>
      </c>
      <c r="L53" s="58">
        <f t="shared" si="2"/>
        <v>4.2</v>
      </c>
      <c r="M53" s="40">
        <v>4</v>
      </c>
    </row>
    <row r="54" spans="1:13" s="8" customFormat="1" x14ac:dyDescent="0.2">
      <c r="A54" s="36" t="s">
        <v>757</v>
      </c>
      <c r="B54" s="37" t="s">
        <v>764</v>
      </c>
      <c r="C54" s="38" t="s">
        <v>223</v>
      </c>
      <c r="D54" s="40">
        <v>5</v>
      </c>
      <c r="E54" s="40">
        <v>4</v>
      </c>
      <c r="F54" s="40">
        <v>4</v>
      </c>
      <c r="G54" s="40">
        <v>5</v>
      </c>
      <c r="H54" s="40">
        <v>5</v>
      </c>
      <c r="J54" s="57">
        <f t="shared" si="0"/>
        <v>5</v>
      </c>
      <c r="K54" s="58">
        <f t="shared" si="1"/>
        <v>0.30000000000000071</v>
      </c>
      <c r="L54" s="58">
        <f t="shared" si="2"/>
        <v>4.5999999999999996</v>
      </c>
      <c r="M54" s="40">
        <v>4</v>
      </c>
    </row>
    <row r="55" spans="1:13" s="8" customFormat="1" x14ac:dyDescent="0.2">
      <c r="A55" s="36" t="s">
        <v>758</v>
      </c>
      <c r="B55" s="37" t="s">
        <v>764</v>
      </c>
      <c r="C55" s="38" t="s">
        <v>223</v>
      </c>
      <c r="D55" s="40">
        <v>4</v>
      </c>
      <c r="E55" s="40">
        <v>4</v>
      </c>
      <c r="F55" s="40">
        <v>5</v>
      </c>
      <c r="G55" s="40">
        <v>4</v>
      </c>
      <c r="H55" s="40">
        <v>3</v>
      </c>
      <c r="J55" s="57">
        <f t="shared" si="0"/>
        <v>4</v>
      </c>
      <c r="K55" s="58">
        <f t="shared" si="1"/>
        <v>0.5</v>
      </c>
      <c r="L55" s="58">
        <f t="shared" si="2"/>
        <v>4</v>
      </c>
      <c r="M55" s="40">
        <v>4</v>
      </c>
    </row>
    <row r="56" spans="1:13" x14ac:dyDescent="0.2">
      <c r="A56" s="36" t="s">
        <v>759</v>
      </c>
      <c r="B56" s="37" t="s">
        <v>764</v>
      </c>
      <c r="C56" s="38" t="s">
        <v>223</v>
      </c>
      <c r="D56" s="40">
        <v>5</v>
      </c>
      <c r="E56" s="40">
        <v>4</v>
      </c>
      <c r="F56" s="40">
        <v>5</v>
      </c>
      <c r="G56" s="40">
        <v>3</v>
      </c>
      <c r="H56" s="40">
        <v>5</v>
      </c>
      <c r="J56" s="57">
        <f t="shared" si="0"/>
        <v>5</v>
      </c>
      <c r="K56" s="58">
        <f t="shared" si="1"/>
        <v>0.80000000000000071</v>
      </c>
      <c r="L56" s="58">
        <f t="shared" si="2"/>
        <v>4.4000000000000004</v>
      </c>
      <c r="M56" s="40">
        <v>5</v>
      </c>
    </row>
    <row r="57" spans="1:13" x14ac:dyDescent="0.2">
      <c r="A57" s="36" t="s">
        <v>760</v>
      </c>
      <c r="B57" s="37" t="s">
        <v>764</v>
      </c>
      <c r="C57" s="38" t="s">
        <v>223</v>
      </c>
      <c r="D57" s="40">
        <v>5</v>
      </c>
      <c r="E57" s="40">
        <v>5</v>
      </c>
      <c r="F57" s="40">
        <v>4</v>
      </c>
      <c r="G57" s="40">
        <v>5</v>
      </c>
      <c r="H57" s="40">
        <v>4</v>
      </c>
      <c r="J57" s="57">
        <f t="shared" si="0"/>
        <v>5</v>
      </c>
      <c r="K57" s="58">
        <f t="shared" si="1"/>
        <v>0.30000000000000071</v>
      </c>
      <c r="L57" s="58">
        <f t="shared" si="2"/>
        <v>4.5999999999999996</v>
      </c>
      <c r="M57" s="40">
        <v>5</v>
      </c>
    </row>
    <row r="58" spans="1:13" x14ac:dyDescent="0.2">
      <c r="A58" s="36" t="s">
        <v>761</v>
      </c>
      <c r="B58" s="37" t="s">
        <v>764</v>
      </c>
      <c r="C58" s="38" t="s">
        <v>223</v>
      </c>
      <c r="D58" s="40">
        <v>5</v>
      </c>
      <c r="E58" s="40">
        <v>2</v>
      </c>
      <c r="F58" s="40">
        <v>4</v>
      </c>
      <c r="G58" s="40">
        <v>5</v>
      </c>
      <c r="H58" s="40">
        <v>4</v>
      </c>
      <c r="J58" s="57">
        <f t="shared" si="0"/>
        <v>4</v>
      </c>
      <c r="K58" s="58">
        <f t="shared" si="1"/>
        <v>1.5</v>
      </c>
      <c r="L58" s="58">
        <f t="shared" si="2"/>
        <v>4</v>
      </c>
      <c r="M58" s="40">
        <v>5</v>
      </c>
    </row>
    <row r="59" spans="1:13" x14ac:dyDescent="0.2">
      <c r="A59" s="36" t="s">
        <v>762</v>
      </c>
      <c r="B59" s="37" t="s">
        <v>764</v>
      </c>
      <c r="C59" s="38" t="s">
        <v>223</v>
      </c>
      <c r="D59" s="40">
        <v>5</v>
      </c>
      <c r="E59" s="40">
        <v>2</v>
      </c>
      <c r="F59" s="40">
        <v>5</v>
      </c>
      <c r="G59" s="40">
        <v>5</v>
      </c>
      <c r="H59" s="40">
        <v>3</v>
      </c>
      <c r="J59" s="57">
        <f t="shared" si="0"/>
        <v>5</v>
      </c>
      <c r="K59" s="58">
        <f t="shared" si="1"/>
        <v>2</v>
      </c>
      <c r="L59" s="58">
        <f t="shared" si="2"/>
        <v>4</v>
      </c>
      <c r="M59" s="40">
        <v>4</v>
      </c>
    </row>
    <row r="60" spans="1:13" x14ac:dyDescent="0.2">
      <c r="A60" s="36" t="s">
        <v>763</v>
      </c>
      <c r="B60" s="37" t="s">
        <v>764</v>
      </c>
      <c r="C60" s="38" t="s">
        <v>223</v>
      </c>
      <c r="D60" s="40">
        <v>5</v>
      </c>
      <c r="E60" s="40">
        <v>3</v>
      </c>
      <c r="F60" s="40">
        <v>5</v>
      </c>
      <c r="G60" s="40">
        <v>3</v>
      </c>
      <c r="H60" s="40">
        <v>5</v>
      </c>
      <c r="J60" s="57">
        <f t="shared" si="0"/>
        <v>5</v>
      </c>
      <c r="K60" s="58">
        <f t="shared" si="1"/>
        <v>1.1999999999999993</v>
      </c>
      <c r="L60" s="58">
        <f t="shared" si="2"/>
        <v>4.2</v>
      </c>
      <c r="M60" s="40">
        <v>4</v>
      </c>
    </row>
    <row r="61" spans="1:13" x14ac:dyDescent="0.2">
      <c r="A61" s="36" t="s">
        <v>757</v>
      </c>
      <c r="B61" s="37" t="s">
        <v>803</v>
      </c>
      <c r="C61" s="38" t="s">
        <v>223</v>
      </c>
      <c r="D61" s="40">
        <v>5</v>
      </c>
      <c r="E61" s="40">
        <v>5</v>
      </c>
      <c r="F61" s="40">
        <v>5</v>
      </c>
      <c r="G61" s="40">
        <v>5</v>
      </c>
      <c r="H61" s="40">
        <v>5</v>
      </c>
      <c r="J61" s="57">
        <f t="shared" si="0"/>
        <v>5</v>
      </c>
      <c r="K61" s="58">
        <f t="shared" si="1"/>
        <v>0</v>
      </c>
      <c r="L61" s="58">
        <f t="shared" si="2"/>
        <v>5</v>
      </c>
      <c r="M61" s="40">
        <v>5</v>
      </c>
    </row>
    <row r="62" spans="1:13" x14ac:dyDescent="0.2">
      <c r="A62" s="36" t="s">
        <v>758</v>
      </c>
      <c r="B62" s="37" t="s">
        <v>803</v>
      </c>
      <c r="C62" s="38" t="s">
        <v>223</v>
      </c>
      <c r="D62" s="40">
        <v>4</v>
      </c>
      <c r="E62" s="40">
        <v>5</v>
      </c>
      <c r="F62" s="40">
        <v>4</v>
      </c>
      <c r="G62" s="40">
        <v>5</v>
      </c>
      <c r="H62" s="40">
        <v>4</v>
      </c>
      <c r="J62" s="57">
        <f t="shared" si="0"/>
        <v>4</v>
      </c>
      <c r="K62" s="58">
        <f t="shared" si="1"/>
        <v>0.30000000000000071</v>
      </c>
      <c r="L62" s="58">
        <f t="shared" si="2"/>
        <v>4.4000000000000004</v>
      </c>
      <c r="M62" s="40">
        <v>5</v>
      </c>
    </row>
    <row r="63" spans="1:13" x14ac:dyDescent="0.2">
      <c r="A63" s="36" t="s">
        <v>759</v>
      </c>
      <c r="B63" s="37" t="s">
        <v>803</v>
      </c>
      <c r="C63" s="38" t="s">
        <v>223</v>
      </c>
      <c r="D63" s="40">
        <v>5</v>
      </c>
      <c r="E63" s="40">
        <v>5</v>
      </c>
      <c r="F63" s="40">
        <v>5</v>
      </c>
      <c r="G63" s="40">
        <v>5</v>
      </c>
      <c r="H63" s="40">
        <v>5</v>
      </c>
      <c r="J63" s="57">
        <f t="shared" si="0"/>
        <v>5</v>
      </c>
      <c r="K63" s="58">
        <f t="shared" si="1"/>
        <v>0</v>
      </c>
      <c r="L63" s="58">
        <f t="shared" si="2"/>
        <v>5</v>
      </c>
      <c r="M63" s="40">
        <v>5</v>
      </c>
    </row>
    <row r="64" spans="1:13" x14ac:dyDescent="0.2">
      <c r="A64" s="36" t="s">
        <v>760</v>
      </c>
      <c r="B64" s="37" t="s">
        <v>803</v>
      </c>
      <c r="C64" s="38" t="s">
        <v>223</v>
      </c>
      <c r="D64" s="40">
        <v>5</v>
      </c>
      <c r="E64" s="40">
        <v>5</v>
      </c>
      <c r="F64" s="40">
        <v>5</v>
      </c>
      <c r="G64" s="40">
        <v>5</v>
      </c>
      <c r="H64" s="40">
        <v>5</v>
      </c>
      <c r="J64" s="57">
        <f t="shared" si="0"/>
        <v>5</v>
      </c>
      <c r="K64" s="58">
        <f t="shared" si="1"/>
        <v>0</v>
      </c>
      <c r="L64" s="58">
        <f t="shared" si="2"/>
        <v>5</v>
      </c>
      <c r="M64" s="40">
        <v>5</v>
      </c>
    </row>
    <row r="65" spans="1:13" x14ac:dyDescent="0.2">
      <c r="A65" s="36" t="s">
        <v>761</v>
      </c>
      <c r="B65" s="37" t="s">
        <v>803</v>
      </c>
      <c r="C65" s="38" t="s">
        <v>223</v>
      </c>
      <c r="D65" s="40">
        <v>4</v>
      </c>
      <c r="E65" s="40">
        <v>4</v>
      </c>
      <c r="F65" s="40">
        <v>5</v>
      </c>
      <c r="G65" s="40">
        <v>5</v>
      </c>
      <c r="H65" s="40">
        <v>5</v>
      </c>
      <c r="J65" s="57">
        <f t="shared" si="0"/>
        <v>5</v>
      </c>
      <c r="K65" s="58">
        <f t="shared" si="1"/>
        <v>0.30000000000000071</v>
      </c>
      <c r="L65" s="58">
        <f t="shared" si="2"/>
        <v>4.5999999999999996</v>
      </c>
      <c r="M65" s="40">
        <v>5</v>
      </c>
    </row>
    <row r="66" spans="1:13" x14ac:dyDescent="0.2">
      <c r="A66" s="36" t="s">
        <v>762</v>
      </c>
      <c r="B66" s="37" t="s">
        <v>803</v>
      </c>
      <c r="C66" s="38" t="s">
        <v>223</v>
      </c>
      <c r="D66" s="40">
        <v>4</v>
      </c>
      <c r="E66" s="40">
        <v>3</v>
      </c>
      <c r="F66" s="40">
        <v>3</v>
      </c>
      <c r="G66" s="40">
        <v>3</v>
      </c>
      <c r="H66" s="40">
        <v>4</v>
      </c>
      <c r="J66" s="57">
        <f t="shared" si="0"/>
        <v>3</v>
      </c>
      <c r="K66" s="58">
        <f t="shared" si="1"/>
        <v>0.30000000000000071</v>
      </c>
      <c r="L66" s="58">
        <f t="shared" si="2"/>
        <v>3.4</v>
      </c>
      <c r="M66" s="40">
        <v>4</v>
      </c>
    </row>
    <row r="67" spans="1:13" x14ac:dyDescent="0.2">
      <c r="A67" s="36" t="s">
        <v>763</v>
      </c>
      <c r="B67" s="37" t="s">
        <v>803</v>
      </c>
      <c r="C67" s="38" t="s">
        <v>223</v>
      </c>
      <c r="D67" s="40">
        <v>4</v>
      </c>
      <c r="E67" s="40">
        <v>4</v>
      </c>
      <c r="F67" s="40">
        <v>4</v>
      </c>
      <c r="G67" s="40">
        <v>4</v>
      </c>
      <c r="H67" s="40">
        <v>4</v>
      </c>
      <c r="J67" s="57">
        <f t="shared" ref="J67:J85" si="3">MEDIAN(D67:H67)</f>
        <v>4</v>
      </c>
      <c r="K67" s="58">
        <f t="shared" ref="K67:K85" si="4">_xlfn.VAR.S(D67:H67)</f>
        <v>0</v>
      </c>
      <c r="L67" s="58">
        <f t="shared" ref="L67:L85" si="5">AVERAGE(D67:H67)</f>
        <v>4</v>
      </c>
      <c r="M67" s="40">
        <v>5</v>
      </c>
    </row>
    <row r="68" spans="1:13" x14ac:dyDescent="0.2">
      <c r="A68" s="2" t="s">
        <v>205</v>
      </c>
      <c r="B68" t="s">
        <v>192</v>
      </c>
      <c r="C68" s="5" t="s">
        <v>198</v>
      </c>
      <c r="D68" s="6">
        <v>4</v>
      </c>
      <c r="E68" s="6">
        <v>4</v>
      </c>
      <c r="F68" s="6">
        <v>3</v>
      </c>
      <c r="G68" s="6">
        <v>5</v>
      </c>
      <c r="H68" s="6">
        <v>4</v>
      </c>
      <c r="J68" s="57">
        <f t="shared" si="3"/>
        <v>4</v>
      </c>
      <c r="K68" s="58">
        <f t="shared" si="4"/>
        <v>0.5</v>
      </c>
      <c r="L68" s="58">
        <f t="shared" si="5"/>
        <v>4</v>
      </c>
      <c r="M68" s="6">
        <v>5</v>
      </c>
    </row>
    <row r="69" spans="1:13" x14ac:dyDescent="0.2">
      <c r="A69" s="2" t="s">
        <v>207</v>
      </c>
      <c r="B69" t="s">
        <v>192</v>
      </c>
      <c r="C69" s="5" t="s">
        <v>198</v>
      </c>
      <c r="D69" s="6">
        <v>3</v>
      </c>
      <c r="E69" s="6">
        <v>3</v>
      </c>
      <c r="F69" s="6">
        <v>2</v>
      </c>
      <c r="G69" s="6">
        <v>4</v>
      </c>
      <c r="H69" s="6">
        <v>4</v>
      </c>
      <c r="J69" s="57">
        <f t="shared" si="3"/>
        <v>3</v>
      </c>
      <c r="K69" s="58">
        <f t="shared" si="4"/>
        <v>0.69999999999999929</v>
      </c>
      <c r="L69" s="58">
        <f t="shared" si="5"/>
        <v>3.2</v>
      </c>
      <c r="M69" s="6">
        <v>5</v>
      </c>
    </row>
    <row r="70" spans="1:13" x14ac:dyDescent="0.2">
      <c r="A70" s="2" t="s">
        <v>206</v>
      </c>
      <c r="B70" t="s">
        <v>192</v>
      </c>
      <c r="C70" s="5" t="s">
        <v>198</v>
      </c>
      <c r="D70" s="6">
        <v>2</v>
      </c>
      <c r="E70" s="6">
        <v>2</v>
      </c>
      <c r="F70" s="6">
        <v>3</v>
      </c>
      <c r="G70" s="6">
        <v>3</v>
      </c>
      <c r="H70" s="6">
        <v>2</v>
      </c>
      <c r="J70" s="57">
        <f t="shared" si="3"/>
        <v>2</v>
      </c>
      <c r="K70" s="58">
        <f t="shared" si="4"/>
        <v>0.29999999999999982</v>
      </c>
      <c r="L70" s="58">
        <f t="shared" si="5"/>
        <v>2.4</v>
      </c>
      <c r="M70" s="6">
        <v>4</v>
      </c>
    </row>
    <row r="71" spans="1:13" x14ac:dyDescent="0.2">
      <c r="A71" s="2" t="s">
        <v>205</v>
      </c>
      <c r="B71" s="7" t="s">
        <v>193</v>
      </c>
      <c r="C71" s="5" t="s">
        <v>198</v>
      </c>
      <c r="D71" s="10">
        <v>4</v>
      </c>
      <c r="E71" s="10">
        <v>4</v>
      </c>
      <c r="F71" s="10">
        <v>4</v>
      </c>
      <c r="G71" s="10">
        <v>4</v>
      </c>
      <c r="H71" s="10">
        <v>4</v>
      </c>
      <c r="J71" s="57">
        <f t="shared" si="3"/>
        <v>4</v>
      </c>
      <c r="K71" s="58">
        <f t="shared" si="4"/>
        <v>0</v>
      </c>
      <c r="L71" s="58">
        <f t="shared" si="5"/>
        <v>4</v>
      </c>
      <c r="M71" s="10">
        <v>5</v>
      </c>
    </row>
    <row r="72" spans="1:13" x14ac:dyDescent="0.2">
      <c r="A72" s="2" t="s">
        <v>207</v>
      </c>
      <c r="B72" s="7" t="s">
        <v>193</v>
      </c>
      <c r="C72" s="5" t="s">
        <v>198</v>
      </c>
      <c r="D72" s="10">
        <v>4</v>
      </c>
      <c r="E72" s="10">
        <v>4</v>
      </c>
      <c r="F72" s="10">
        <v>3</v>
      </c>
      <c r="G72" s="10">
        <v>5</v>
      </c>
      <c r="H72" s="10">
        <v>4</v>
      </c>
      <c r="J72" s="57">
        <f t="shared" si="3"/>
        <v>4</v>
      </c>
      <c r="K72" s="58">
        <f t="shared" si="4"/>
        <v>0.5</v>
      </c>
      <c r="L72" s="58">
        <f t="shared" si="5"/>
        <v>4</v>
      </c>
      <c r="M72" s="10">
        <v>5</v>
      </c>
    </row>
    <row r="73" spans="1:13" x14ac:dyDescent="0.2">
      <c r="A73" s="2" t="s">
        <v>206</v>
      </c>
      <c r="B73" t="s">
        <v>193</v>
      </c>
      <c r="C73" s="5" t="s">
        <v>198</v>
      </c>
      <c r="D73" s="10">
        <v>3</v>
      </c>
      <c r="E73" s="10">
        <v>4</v>
      </c>
      <c r="F73" s="10">
        <v>4</v>
      </c>
      <c r="G73" s="10">
        <v>4</v>
      </c>
      <c r="H73" s="10">
        <v>3</v>
      </c>
      <c r="J73" s="57">
        <f t="shared" si="3"/>
        <v>4</v>
      </c>
      <c r="K73" s="58">
        <f t="shared" si="4"/>
        <v>0.30000000000000071</v>
      </c>
      <c r="L73" s="58">
        <f t="shared" si="5"/>
        <v>3.6</v>
      </c>
      <c r="M73" s="10">
        <v>5</v>
      </c>
    </row>
    <row r="74" spans="1:13" x14ac:dyDescent="0.2">
      <c r="A74" s="2" t="s">
        <v>205</v>
      </c>
      <c r="B74" s="7" t="s">
        <v>194</v>
      </c>
      <c r="C74" s="5" t="s">
        <v>198</v>
      </c>
      <c r="D74" s="10">
        <v>5</v>
      </c>
      <c r="E74" s="10">
        <v>5</v>
      </c>
      <c r="F74" s="10">
        <v>4</v>
      </c>
      <c r="G74" s="10">
        <v>5</v>
      </c>
      <c r="H74" s="10">
        <v>4</v>
      </c>
      <c r="J74" s="57">
        <f t="shared" si="3"/>
        <v>5</v>
      </c>
      <c r="K74" s="58">
        <f t="shared" si="4"/>
        <v>0.30000000000000071</v>
      </c>
      <c r="L74" s="58">
        <f t="shared" si="5"/>
        <v>4.5999999999999996</v>
      </c>
      <c r="M74" s="10">
        <v>5</v>
      </c>
    </row>
    <row r="75" spans="1:13" x14ac:dyDescent="0.2">
      <c r="A75" s="2" t="s">
        <v>207</v>
      </c>
      <c r="B75" s="7" t="s">
        <v>194</v>
      </c>
      <c r="C75" s="5" t="s">
        <v>198</v>
      </c>
      <c r="D75" s="10">
        <v>5</v>
      </c>
      <c r="E75" s="10">
        <v>5</v>
      </c>
      <c r="F75" s="10">
        <v>4</v>
      </c>
      <c r="G75" s="10">
        <v>5</v>
      </c>
      <c r="H75" s="10">
        <v>4</v>
      </c>
      <c r="J75" s="57">
        <f t="shared" si="3"/>
        <v>5</v>
      </c>
      <c r="K75" s="58">
        <f t="shared" si="4"/>
        <v>0.30000000000000071</v>
      </c>
      <c r="L75" s="58">
        <f t="shared" si="5"/>
        <v>4.5999999999999996</v>
      </c>
      <c r="M75" s="10">
        <v>5</v>
      </c>
    </row>
    <row r="76" spans="1:13" x14ac:dyDescent="0.2">
      <c r="A76" s="2" t="s">
        <v>206</v>
      </c>
      <c r="B76" s="7" t="s">
        <v>194</v>
      </c>
      <c r="C76" s="5" t="s">
        <v>198</v>
      </c>
      <c r="D76" s="10">
        <v>5</v>
      </c>
      <c r="E76" s="10">
        <v>5</v>
      </c>
      <c r="F76" s="10">
        <v>4</v>
      </c>
      <c r="G76" s="10">
        <v>5</v>
      </c>
      <c r="H76" s="10">
        <v>4</v>
      </c>
      <c r="J76" s="57">
        <f t="shared" si="3"/>
        <v>5</v>
      </c>
      <c r="K76" s="58">
        <f t="shared" si="4"/>
        <v>0.30000000000000071</v>
      </c>
      <c r="L76" s="58">
        <f t="shared" si="5"/>
        <v>4.5999999999999996</v>
      </c>
      <c r="M76" s="10">
        <v>4</v>
      </c>
    </row>
    <row r="77" spans="1:13" x14ac:dyDescent="0.2">
      <c r="A77" s="2" t="s">
        <v>208</v>
      </c>
      <c r="B77" t="s">
        <v>192</v>
      </c>
      <c r="C77" s="5" t="s">
        <v>221</v>
      </c>
      <c r="D77" s="6">
        <v>2</v>
      </c>
      <c r="E77" s="6">
        <v>4</v>
      </c>
      <c r="F77" s="6">
        <v>2</v>
      </c>
      <c r="G77" s="6">
        <v>4</v>
      </c>
      <c r="H77" s="6">
        <v>3</v>
      </c>
      <c r="J77" s="57">
        <f t="shared" si="3"/>
        <v>3</v>
      </c>
      <c r="K77" s="58">
        <f t="shared" si="4"/>
        <v>1</v>
      </c>
      <c r="L77" s="58">
        <f t="shared" si="5"/>
        <v>3</v>
      </c>
      <c r="M77" s="6">
        <v>5</v>
      </c>
    </row>
    <row r="78" spans="1:13" x14ac:dyDescent="0.2">
      <c r="A78" s="4" t="s">
        <v>209</v>
      </c>
      <c r="B78" t="s">
        <v>192</v>
      </c>
      <c r="C78" s="5" t="s">
        <v>221</v>
      </c>
      <c r="D78" s="6">
        <v>4</v>
      </c>
      <c r="E78" s="6">
        <v>4</v>
      </c>
      <c r="F78" s="6">
        <v>4</v>
      </c>
      <c r="G78" s="6">
        <v>4</v>
      </c>
      <c r="H78" s="6">
        <v>4</v>
      </c>
      <c r="J78" s="57">
        <f t="shared" si="3"/>
        <v>4</v>
      </c>
      <c r="K78" s="58">
        <f t="shared" si="4"/>
        <v>0</v>
      </c>
      <c r="L78" s="58">
        <f t="shared" si="5"/>
        <v>4</v>
      </c>
      <c r="M78" s="6">
        <v>5</v>
      </c>
    </row>
    <row r="79" spans="1:13" x14ac:dyDescent="0.2">
      <c r="A79" s="4" t="s">
        <v>210</v>
      </c>
      <c r="B79" t="s">
        <v>192</v>
      </c>
      <c r="C79" s="5" t="s">
        <v>221</v>
      </c>
      <c r="D79" s="6">
        <v>4</v>
      </c>
      <c r="E79" s="6">
        <v>5</v>
      </c>
      <c r="F79" s="6">
        <v>4</v>
      </c>
      <c r="G79" s="6">
        <v>5</v>
      </c>
      <c r="H79" s="6">
        <v>5</v>
      </c>
      <c r="J79" s="57">
        <f t="shared" si="3"/>
        <v>5</v>
      </c>
      <c r="K79" s="58">
        <f t="shared" si="4"/>
        <v>0.30000000000000071</v>
      </c>
      <c r="L79" s="58">
        <f t="shared" si="5"/>
        <v>4.5999999999999996</v>
      </c>
      <c r="M79" s="6">
        <v>5</v>
      </c>
    </row>
    <row r="80" spans="1:13" x14ac:dyDescent="0.2">
      <c r="A80" s="2" t="s">
        <v>208</v>
      </c>
      <c r="B80" s="7" t="s">
        <v>193</v>
      </c>
      <c r="C80" s="5" t="s">
        <v>221</v>
      </c>
      <c r="D80" s="10">
        <v>4</v>
      </c>
      <c r="E80" s="10">
        <v>4</v>
      </c>
      <c r="F80" s="10">
        <v>4</v>
      </c>
      <c r="G80" s="10">
        <v>4</v>
      </c>
      <c r="H80" s="10">
        <v>4</v>
      </c>
      <c r="J80" s="57">
        <f t="shared" si="3"/>
        <v>4</v>
      </c>
      <c r="K80" s="58">
        <f t="shared" si="4"/>
        <v>0</v>
      </c>
      <c r="L80" s="58">
        <f t="shared" si="5"/>
        <v>4</v>
      </c>
      <c r="M80" s="10">
        <v>5</v>
      </c>
    </row>
    <row r="81" spans="1:22" x14ac:dyDescent="0.2">
      <c r="A81" s="4" t="s">
        <v>209</v>
      </c>
      <c r="B81" s="7" t="s">
        <v>193</v>
      </c>
      <c r="C81" s="5" t="s">
        <v>221</v>
      </c>
      <c r="D81" s="10">
        <v>3</v>
      </c>
      <c r="E81" s="10">
        <v>4</v>
      </c>
      <c r="F81" s="10">
        <v>4</v>
      </c>
      <c r="G81" s="10">
        <v>4</v>
      </c>
      <c r="H81" s="10">
        <v>4</v>
      </c>
      <c r="J81" s="57">
        <f t="shared" si="3"/>
        <v>4</v>
      </c>
      <c r="K81" s="58">
        <f t="shared" si="4"/>
        <v>0.19999999999999929</v>
      </c>
      <c r="L81" s="58">
        <f t="shared" si="5"/>
        <v>3.8</v>
      </c>
      <c r="M81" s="10">
        <v>4</v>
      </c>
    </row>
    <row r="82" spans="1:22" x14ac:dyDescent="0.2">
      <c r="A82" s="4" t="s">
        <v>210</v>
      </c>
      <c r="B82" s="7" t="s">
        <v>193</v>
      </c>
      <c r="C82" s="5" t="s">
        <v>221</v>
      </c>
      <c r="D82" s="10">
        <v>4</v>
      </c>
      <c r="E82" s="10">
        <v>4</v>
      </c>
      <c r="F82" s="10">
        <v>4</v>
      </c>
      <c r="G82" s="10">
        <v>4</v>
      </c>
      <c r="H82" s="10">
        <v>4</v>
      </c>
      <c r="J82" s="57">
        <f t="shared" si="3"/>
        <v>4</v>
      </c>
      <c r="K82" s="58">
        <f t="shared" si="4"/>
        <v>0</v>
      </c>
      <c r="L82" s="58">
        <f t="shared" si="5"/>
        <v>4</v>
      </c>
      <c r="M82" s="10">
        <v>4</v>
      </c>
    </row>
    <row r="83" spans="1:22" x14ac:dyDescent="0.2">
      <c r="A83" s="2" t="s">
        <v>208</v>
      </c>
      <c r="B83" s="7" t="s">
        <v>194</v>
      </c>
      <c r="C83" s="5" t="s">
        <v>221</v>
      </c>
      <c r="D83" s="10">
        <v>4</v>
      </c>
      <c r="E83" s="10">
        <v>5</v>
      </c>
      <c r="F83" s="10">
        <v>4</v>
      </c>
      <c r="G83" s="10">
        <v>5</v>
      </c>
      <c r="H83" s="10">
        <v>4</v>
      </c>
      <c r="J83" s="57">
        <f t="shared" si="3"/>
        <v>4</v>
      </c>
      <c r="K83" s="58">
        <f t="shared" si="4"/>
        <v>0.30000000000000071</v>
      </c>
      <c r="L83" s="58">
        <f t="shared" si="5"/>
        <v>4.4000000000000004</v>
      </c>
      <c r="M83" s="10">
        <v>5</v>
      </c>
    </row>
    <row r="84" spans="1:22" x14ac:dyDescent="0.2">
      <c r="A84" s="4" t="s">
        <v>209</v>
      </c>
      <c r="B84" s="7" t="s">
        <v>194</v>
      </c>
      <c r="C84" s="5" t="s">
        <v>221</v>
      </c>
      <c r="D84" s="10">
        <v>4</v>
      </c>
      <c r="E84" s="10">
        <v>5</v>
      </c>
      <c r="F84" s="10">
        <v>4</v>
      </c>
      <c r="G84" s="10">
        <v>5</v>
      </c>
      <c r="H84" s="10">
        <v>4</v>
      </c>
      <c r="J84" s="57">
        <f t="shared" si="3"/>
        <v>4</v>
      </c>
      <c r="K84" s="58">
        <f t="shared" si="4"/>
        <v>0.30000000000000071</v>
      </c>
      <c r="L84" s="58">
        <f t="shared" si="5"/>
        <v>4.4000000000000004</v>
      </c>
      <c r="M84" s="10">
        <v>5</v>
      </c>
    </row>
    <row r="85" spans="1:22" x14ac:dyDescent="0.2">
      <c r="A85" s="4" t="s">
        <v>210</v>
      </c>
      <c r="B85" s="7" t="s">
        <v>194</v>
      </c>
      <c r="C85" s="5" t="s">
        <v>221</v>
      </c>
      <c r="D85" s="10">
        <v>3</v>
      </c>
      <c r="E85" s="10">
        <v>4</v>
      </c>
      <c r="F85" s="10">
        <v>3</v>
      </c>
      <c r="G85" s="10">
        <v>5</v>
      </c>
      <c r="H85" s="10">
        <v>3</v>
      </c>
      <c r="J85" s="57">
        <f t="shared" si="3"/>
        <v>3</v>
      </c>
      <c r="K85" s="58">
        <f t="shared" si="4"/>
        <v>0.80000000000000071</v>
      </c>
      <c r="L85" s="58">
        <f t="shared" si="5"/>
        <v>3.6</v>
      </c>
      <c r="M85" s="10">
        <v>4</v>
      </c>
    </row>
    <row r="86" spans="1:22" x14ac:dyDescent="0.2">
      <c r="A86" s="4"/>
      <c r="B86" s="9"/>
      <c r="C86" s="5"/>
      <c r="D86" s="10"/>
      <c r="E86" s="10"/>
      <c r="F86" s="10"/>
      <c r="G86" s="10"/>
      <c r="H86" s="10"/>
      <c r="I86" s="10"/>
      <c r="J86" s="57"/>
      <c r="K86" s="58"/>
      <c r="L86" s="58"/>
      <c r="M86" s="8"/>
    </row>
    <row r="87" spans="1:22" x14ac:dyDescent="0.2">
      <c r="A87" t="s">
        <v>250</v>
      </c>
      <c r="D87" s="7" t="s">
        <v>1030</v>
      </c>
      <c r="E87" s="7" t="s">
        <v>1031</v>
      </c>
      <c r="F87" s="7" t="s">
        <v>1032</v>
      </c>
      <c r="G87" s="7" t="s">
        <v>1033</v>
      </c>
      <c r="H87" s="7" t="s">
        <v>1034</v>
      </c>
      <c r="J87" s="56" t="s">
        <v>1035</v>
      </c>
    </row>
    <row r="88" spans="1:22" x14ac:dyDescent="0.2">
      <c r="A88" t="s">
        <v>224</v>
      </c>
      <c r="D88" s="20">
        <f>MEDIAN(D2:D85)</f>
        <v>4</v>
      </c>
      <c r="E88" s="20">
        <f t="shared" ref="E88:H88" si="6">MEDIAN(E2:E85)</f>
        <v>4</v>
      </c>
      <c r="F88" s="20">
        <f t="shared" si="6"/>
        <v>4</v>
      </c>
      <c r="G88" s="20">
        <f t="shared" si="6"/>
        <v>5</v>
      </c>
      <c r="H88" s="20">
        <f t="shared" si="6"/>
        <v>4</v>
      </c>
      <c r="I88" s="20"/>
      <c r="J88" s="63">
        <f>MEDIAN(D88:H88)</f>
        <v>4</v>
      </c>
    </row>
    <row r="89" spans="1:22" x14ac:dyDescent="0.2">
      <c r="A89" t="s">
        <v>226</v>
      </c>
      <c r="D89" s="20">
        <f>AVERAGE(D2:D85)</f>
        <v>4.0714285714285712</v>
      </c>
      <c r="E89" s="20">
        <f t="shared" ref="E89:H89" si="7">AVERAGE(E2:E85)</f>
        <v>4.083333333333333</v>
      </c>
      <c r="F89" s="20">
        <f t="shared" si="7"/>
        <v>4</v>
      </c>
      <c r="G89" s="20">
        <f t="shared" si="7"/>
        <v>4.25</v>
      </c>
      <c r="H89" s="20">
        <f t="shared" si="7"/>
        <v>3.9642857142857144</v>
      </c>
      <c r="I89" s="20"/>
      <c r="J89" s="63">
        <f t="shared" ref="J89:J90" si="8">MEDIAN(D89:H89)</f>
        <v>4.0714285714285712</v>
      </c>
    </row>
    <row r="90" spans="1:22" x14ac:dyDescent="0.2">
      <c r="A90" t="s">
        <v>242</v>
      </c>
      <c r="D90" s="20">
        <f>STDEV(D2:D85)</f>
        <v>0.92860452741221644</v>
      </c>
      <c r="E90" s="20">
        <f t="shared" ref="E90:H90" si="9">STDEV(E2:E85)</f>
        <v>0.94688243482574275</v>
      </c>
      <c r="F90" s="20">
        <f t="shared" si="9"/>
        <v>0.90513927571050357</v>
      </c>
      <c r="G90" s="20">
        <f t="shared" si="9"/>
        <v>0.9678569046877783</v>
      </c>
      <c r="H90" s="20">
        <f t="shared" si="9"/>
        <v>0.8423493905126741</v>
      </c>
      <c r="I90" s="20"/>
      <c r="J90" s="63">
        <f t="shared" si="8"/>
        <v>0.92860452741221644</v>
      </c>
    </row>
    <row r="93" spans="1:22" x14ac:dyDescent="0.2">
      <c r="R93" s="88" t="s">
        <v>1036</v>
      </c>
      <c r="S93" s="89"/>
      <c r="T93" s="89"/>
      <c r="U93" s="89"/>
      <c r="V93" s="89"/>
    </row>
    <row r="94" spans="1:22" ht="15" x14ac:dyDescent="0.25">
      <c r="C94" s="15" t="s">
        <v>235</v>
      </c>
      <c r="D94" s="97" t="s">
        <v>236</v>
      </c>
      <c r="E94" s="98"/>
      <c r="F94" s="98"/>
      <c r="G94" s="98"/>
      <c r="H94" s="98"/>
      <c r="I94" s="98"/>
      <c r="J94" s="98"/>
      <c r="K94" s="98"/>
      <c r="L94" s="98"/>
      <c r="M94" s="98"/>
      <c r="N94" s="98"/>
      <c r="O94" s="98"/>
      <c r="R94" s="90" t="s">
        <v>197</v>
      </c>
      <c r="S94" s="91"/>
      <c r="T94" s="91"/>
      <c r="U94" s="92"/>
      <c r="V94" s="14"/>
    </row>
    <row r="95" spans="1:22" x14ac:dyDescent="0.2">
      <c r="C95" s="14"/>
      <c r="D95" s="93" t="s">
        <v>222</v>
      </c>
      <c r="E95" s="93"/>
      <c r="F95" s="93"/>
      <c r="G95" s="94" t="s">
        <v>223</v>
      </c>
      <c r="H95" s="94"/>
      <c r="I95" s="94"/>
      <c r="J95" s="95" t="s">
        <v>198</v>
      </c>
      <c r="K95" s="95"/>
      <c r="L95" s="95"/>
      <c r="M95" s="94" t="s">
        <v>221</v>
      </c>
      <c r="N95" s="94"/>
      <c r="O95" s="96"/>
      <c r="Q95" s="16" t="s">
        <v>983</v>
      </c>
      <c r="R95" s="16" t="s">
        <v>222</v>
      </c>
      <c r="S95" s="16" t="s">
        <v>223</v>
      </c>
      <c r="T95" s="16" t="s">
        <v>198</v>
      </c>
      <c r="U95" s="16" t="s">
        <v>221</v>
      </c>
      <c r="V95" s="16" t="s">
        <v>250</v>
      </c>
    </row>
    <row r="96" spans="1:22" x14ac:dyDescent="0.2">
      <c r="D96" s="14" t="s">
        <v>226</v>
      </c>
      <c r="E96" s="14" t="s">
        <v>242</v>
      </c>
      <c r="F96" s="16" t="s">
        <v>224</v>
      </c>
      <c r="G96" s="14" t="s">
        <v>226</v>
      </c>
      <c r="H96" s="14" t="s">
        <v>242</v>
      </c>
      <c r="I96" s="16" t="s">
        <v>224</v>
      </c>
      <c r="J96" s="16" t="s">
        <v>226</v>
      </c>
      <c r="K96" s="16" t="s">
        <v>242</v>
      </c>
      <c r="L96" s="16" t="s">
        <v>224</v>
      </c>
      <c r="M96" s="14" t="s">
        <v>226</v>
      </c>
      <c r="N96" s="14" t="s">
        <v>242</v>
      </c>
      <c r="O96" s="61" t="s">
        <v>224</v>
      </c>
      <c r="Q96" s="14" t="s">
        <v>237</v>
      </c>
      <c r="R96" s="16" t="s">
        <v>984</v>
      </c>
      <c r="S96" s="16" t="s">
        <v>989</v>
      </c>
      <c r="T96" s="16" t="s">
        <v>994</v>
      </c>
      <c r="U96" s="16" t="s">
        <v>999</v>
      </c>
      <c r="V96" s="16" t="s">
        <v>1004</v>
      </c>
    </row>
    <row r="97" spans="3:22" x14ac:dyDescent="0.2">
      <c r="C97" s="14" t="s">
        <v>237</v>
      </c>
      <c r="D97" s="17">
        <f>AVERAGE(D2:D28)</f>
        <v>4.0370370370370372</v>
      </c>
      <c r="E97" s="17">
        <f>STDEV(D2:D28)</f>
        <v>0.97985405041463247</v>
      </c>
      <c r="F97" s="17">
        <f>MEDIAN(D2:D28)</f>
        <v>4</v>
      </c>
      <c r="G97" s="18">
        <f>AVERAGE(D29:D67)</f>
        <v>4.2564102564102564</v>
      </c>
      <c r="H97" s="17">
        <f>STDEV(D24:D55)</f>
        <v>0.90696231738771282</v>
      </c>
      <c r="I97" s="17">
        <f>MEDIAN(D24:D55)</f>
        <v>4</v>
      </c>
      <c r="J97" s="79">
        <f>AVERAGE(D68:D76)</f>
        <v>3.8888888888888888</v>
      </c>
      <c r="K97" s="79">
        <f>STDEV(D68:D76)</f>
        <v>1.0540925533894596</v>
      </c>
      <c r="L97" s="79">
        <f>MEDIAN(D68:D76)</f>
        <v>4</v>
      </c>
      <c r="M97" s="17">
        <f>AVERAGE(D77:D85)</f>
        <v>3.5555555555555554</v>
      </c>
      <c r="N97" s="17">
        <f>STDEV(D77:D85)</f>
        <v>0.72648315725677948</v>
      </c>
      <c r="O97" s="62">
        <f>MEDIAN(D77:D85)</f>
        <v>4</v>
      </c>
      <c r="Q97" s="14" t="s">
        <v>238</v>
      </c>
      <c r="R97" s="16" t="s">
        <v>984</v>
      </c>
      <c r="S97" s="16" t="s">
        <v>990</v>
      </c>
      <c r="T97" s="16" t="s">
        <v>984</v>
      </c>
      <c r="U97" s="16" t="s">
        <v>1000</v>
      </c>
      <c r="V97" s="16" t="s">
        <v>1005</v>
      </c>
    </row>
    <row r="98" spans="3:22" x14ac:dyDescent="0.2">
      <c r="C98" s="14" t="s">
        <v>238</v>
      </c>
      <c r="D98" s="18">
        <f>AVERAGE(E2:E28)</f>
        <v>4.0370370370370372</v>
      </c>
      <c r="E98" s="17">
        <f>STDEV(E2:E28)</f>
        <v>1.0183501544346316</v>
      </c>
      <c r="F98" s="17">
        <f>MEDIAN(E2:E28)</f>
        <v>4</v>
      </c>
      <c r="G98" s="18">
        <f>AVERAGE(E29:E67)</f>
        <v>4.0769230769230766</v>
      </c>
      <c r="H98" s="17">
        <f>STDEV(E24:E55)</f>
        <v>0.8798826901281197</v>
      </c>
      <c r="I98" s="17">
        <f>MEDIAN(E24:E55)</f>
        <v>4</v>
      </c>
      <c r="J98" s="79">
        <f>AVERAGE(E68:E76)</f>
        <v>4</v>
      </c>
      <c r="K98" s="79">
        <f>STDEV(E68:E76)</f>
        <v>1</v>
      </c>
      <c r="L98" s="79">
        <f>MEDIAN(E68:E76)</f>
        <v>4</v>
      </c>
      <c r="M98" s="18">
        <f>AVERAGE(E77:E85)</f>
        <v>4.333333333333333</v>
      </c>
      <c r="N98" s="17">
        <f>STDEV(E77:E85)</f>
        <v>0.5</v>
      </c>
      <c r="O98" s="62">
        <f>MEDIAN(E77:E85)</f>
        <v>4</v>
      </c>
      <c r="Q98" s="14" t="s">
        <v>239</v>
      </c>
      <c r="R98" s="16" t="s">
        <v>985</v>
      </c>
      <c r="S98" s="16" t="s">
        <v>991</v>
      </c>
      <c r="T98" s="16" t="s">
        <v>995</v>
      </c>
      <c r="U98" s="16" t="s">
        <v>997</v>
      </c>
      <c r="V98" s="16" t="s">
        <v>1006</v>
      </c>
    </row>
    <row r="99" spans="3:22" x14ac:dyDescent="0.2">
      <c r="C99" s="14" t="s">
        <v>239</v>
      </c>
      <c r="D99" s="17">
        <f>AVERAGE(F2:F28)</f>
        <v>3.7037037037037037</v>
      </c>
      <c r="E99" s="17">
        <f>STDEV(F2:F28)</f>
        <v>0.95332675868870298</v>
      </c>
      <c r="F99" s="17">
        <f>MEDIAN(F2:F28)</f>
        <v>4</v>
      </c>
      <c r="G99" s="18">
        <f>AVERAGE(F29:F67)</f>
        <v>4.4102564102564106</v>
      </c>
      <c r="H99" s="17">
        <f>STDEV(F24:F55)</f>
        <v>0.79311553891253206</v>
      </c>
      <c r="I99" s="17">
        <f>MEDIAN(F24:F55)</f>
        <v>5</v>
      </c>
      <c r="J99" s="79">
        <f>AVERAGE(F68:F76)</f>
        <v>3.4444444444444446</v>
      </c>
      <c r="K99" s="79">
        <f>STDEV(F68:F76)</f>
        <v>0.72648315725677948</v>
      </c>
      <c r="L99" s="79">
        <f>MEDIAN(F68:F76)</f>
        <v>4</v>
      </c>
      <c r="M99" s="17">
        <f>AVERAGE(F77:F85)</f>
        <v>3.6666666666666665</v>
      </c>
      <c r="N99" s="17">
        <f>STDEV(F77:F85)</f>
        <v>0.70710678118654757</v>
      </c>
      <c r="O99" s="62">
        <f>MEDIAN(F77:F85)</f>
        <v>4</v>
      </c>
      <c r="Q99" s="14" t="s">
        <v>240</v>
      </c>
      <c r="R99" s="16" t="s">
        <v>986</v>
      </c>
      <c r="S99" s="16" t="s">
        <v>991</v>
      </c>
      <c r="T99" s="16" t="s">
        <v>996</v>
      </c>
      <c r="U99" s="16" t="s">
        <v>1001</v>
      </c>
      <c r="V99" s="16" t="s">
        <v>1007</v>
      </c>
    </row>
    <row r="100" spans="3:22" x14ac:dyDescent="0.2">
      <c r="C100" s="14" t="s">
        <v>240</v>
      </c>
      <c r="D100" s="18">
        <f>AVERAGE(G2:G28)</f>
        <v>3.9629629629629628</v>
      </c>
      <c r="E100" s="17">
        <f>STDEV(G2:G28)</f>
        <v>1.2241631829848092</v>
      </c>
      <c r="F100" s="17">
        <f>MEDIAN(G2:G28)</f>
        <v>4</v>
      </c>
      <c r="G100" s="18">
        <f>AVERAGE(G29:G67)</f>
        <v>4.3589743589743586</v>
      </c>
      <c r="H100" s="17">
        <f>STDEV(G24:G55)</f>
        <v>0.84002688129030889</v>
      </c>
      <c r="I100" s="17">
        <f>MEDIAN(G24:G55)</f>
        <v>5</v>
      </c>
      <c r="J100" s="79">
        <f>AVERAGE(G68:G76)</f>
        <v>4.4444444444444446</v>
      </c>
      <c r="K100" s="79">
        <f>STDEV(G68:G76)</f>
        <v>0.72648315725677948</v>
      </c>
      <c r="L100" s="79">
        <f>MEDIAN(G68:G76)</f>
        <v>5</v>
      </c>
      <c r="M100" s="17">
        <f>AVERAGE(G77:G85)</f>
        <v>4.4444444444444446</v>
      </c>
      <c r="N100" s="17">
        <f>STDEV(G77:G85)</f>
        <v>0.52704627669473059</v>
      </c>
      <c r="O100" s="62">
        <f>MEDIAN(G77:G85)</f>
        <v>4</v>
      </c>
      <c r="Q100" s="14" t="s">
        <v>241</v>
      </c>
      <c r="R100" s="16" t="s">
        <v>987</v>
      </c>
      <c r="S100" s="16" t="s">
        <v>992</v>
      </c>
      <c r="T100" s="16" t="s">
        <v>997</v>
      </c>
      <c r="U100" s="16" t="s">
        <v>1002</v>
      </c>
      <c r="V100" s="16" t="s">
        <v>1008</v>
      </c>
    </row>
    <row r="101" spans="3:22" x14ac:dyDescent="0.2">
      <c r="C101" s="14" t="s">
        <v>241</v>
      </c>
      <c r="D101" s="17">
        <f>AVERAGE(H2:H28)</f>
        <v>3.8148148148148149</v>
      </c>
      <c r="E101" s="17">
        <f>STDEV(H2:H28)</f>
        <v>0.92141350598026783</v>
      </c>
      <c r="F101" s="17">
        <f>MEDIAN(H2:H28)</f>
        <v>4</v>
      </c>
      <c r="G101" s="17">
        <f>AVERAGE(H29:H67)</f>
        <v>4.1538461538461542</v>
      </c>
      <c r="H101" s="17">
        <f>STDEV(H24:H55)</f>
        <v>0.8706690049203728</v>
      </c>
      <c r="I101" s="17">
        <f>MEDIAN(H24:H55)</f>
        <v>4</v>
      </c>
      <c r="J101" s="79">
        <f>AVERAGE(H68:H76)</f>
        <v>3.6666666666666665</v>
      </c>
      <c r="K101" s="79">
        <f>STDEV(H68:H76)</f>
        <v>0.70710678118654757</v>
      </c>
      <c r="L101" s="79">
        <f>MEDIAN(H68:H76)</f>
        <v>4</v>
      </c>
      <c r="M101" s="17">
        <f>AVERAGE(H77:H85)</f>
        <v>3.8888888888888888</v>
      </c>
      <c r="N101" s="17">
        <f>STDEV(H77:H85)</f>
        <v>0.60092521257733122</v>
      </c>
      <c r="O101" s="62">
        <f>MEDIAN(H77:H85)</f>
        <v>4</v>
      </c>
      <c r="Q101" s="59" t="s">
        <v>1010</v>
      </c>
      <c r="R101" s="59" t="s">
        <v>1026</v>
      </c>
      <c r="S101" s="59" t="s">
        <v>1027</v>
      </c>
      <c r="T101" s="59" t="s">
        <v>1028</v>
      </c>
      <c r="U101" s="59" t="s">
        <v>1029</v>
      </c>
      <c r="V101" s="59" t="s">
        <v>1024</v>
      </c>
    </row>
    <row r="102" spans="3:22" x14ac:dyDescent="0.2">
      <c r="C102" s="59" t="s">
        <v>1025</v>
      </c>
      <c r="D102" s="60">
        <f>AVERAGE(D97:D101)</f>
        <v>3.9111111111111114</v>
      </c>
      <c r="E102" s="60">
        <f t="shared" ref="E102:O102" si="10">AVERAGE(E97:E101)</f>
        <v>1.0194215305006087</v>
      </c>
      <c r="F102" s="60">
        <f t="shared" si="10"/>
        <v>4</v>
      </c>
      <c r="G102" s="60">
        <f t="shared" si="10"/>
        <v>4.2512820512820513</v>
      </c>
      <c r="H102" s="60">
        <f t="shared" si="10"/>
        <v>0.85813128652780934</v>
      </c>
      <c r="I102" s="60">
        <f t="shared" si="10"/>
        <v>4.4000000000000004</v>
      </c>
      <c r="J102" s="60">
        <f t="shared" si="10"/>
        <v>3.8888888888888893</v>
      </c>
      <c r="K102" s="60">
        <f t="shared" si="10"/>
        <v>0.84283312981791325</v>
      </c>
      <c r="L102" s="60">
        <f t="shared" si="10"/>
        <v>4.2</v>
      </c>
      <c r="M102" s="60">
        <f t="shared" si="10"/>
        <v>3.9777777777777779</v>
      </c>
      <c r="N102" s="60">
        <f t="shared" si="10"/>
        <v>0.61231228554307771</v>
      </c>
      <c r="O102" s="60">
        <f t="shared" si="10"/>
        <v>4</v>
      </c>
      <c r="Q102" s="81" t="s">
        <v>1023</v>
      </c>
      <c r="R102" s="81" t="s">
        <v>988</v>
      </c>
      <c r="S102" s="81" t="s">
        <v>993</v>
      </c>
      <c r="T102" s="81" t="s">
        <v>998</v>
      </c>
      <c r="U102" s="81" t="s">
        <v>1003</v>
      </c>
      <c r="V102" s="59" t="s">
        <v>1009</v>
      </c>
    </row>
    <row r="103" spans="3:22" x14ac:dyDescent="0.2">
      <c r="C103" s="59" t="s">
        <v>1023</v>
      </c>
      <c r="D103" s="80">
        <f>AVERAGE(M2:M28)</f>
        <v>4.333333333333333</v>
      </c>
      <c r="E103" s="60">
        <f>STDEV(M2:M28)</f>
        <v>1.1094003924504583</v>
      </c>
      <c r="F103" s="60">
        <f>MEDIAN(M2:M28)</f>
        <v>5</v>
      </c>
      <c r="G103" s="60">
        <f>AVERAGE(M29:M67)</f>
        <v>4.5897435897435894</v>
      </c>
      <c r="H103" s="60">
        <f>STDEV(M24:M55)</f>
        <v>0.55991790872960034</v>
      </c>
      <c r="I103" s="60">
        <f>MEDIAN(M24:M55)</f>
        <v>5</v>
      </c>
      <c r="J103" s="60">
        <f>AVERAGE(M68:M76)</f>
        <v>4.7777777777777777</v>
      </c>
      <c r="K103" s="60">
        <f>STDEV(M68:M76)</f>
        <v>0.44095855184409838</v>
      </c>
      <c r="L103" s="60">
        <f>MEDIAN(M68:M76)</f>
        <v>5</v>
      </c>
      <c r="M103" s="60">
        <f>AVERAGE(M77:M85)</f>
        <v>4.666666666666667</v>
      </c>
      <c r="N103" s="60">
        <f>STDEV(M77:M85)</f>
        <v>0.5</v>
      </c>
      <c r="O103" s="60">
        <f>MEDIAN(M77:M85)</f>
        <v>5</v>
      </c>
    </row>
  </sheetData>
  <mergeCells count="7">
    <mergeCell ref="R93:V93"/>
    <mergeCell ref="R94:U94"/>
    <mergeCell ref="D95:F95"/>
    <mergeCell ref="G95:I95"/>
    <mergeCell ref="J95:L95"/>
    <mergeCell ref="M95:O95"/>
    <mergeCell ref="D94:O94"/>
  </mergeCells>
  <hyperlinks>
    <hyperlink ref="D1" r:id="rId1" display="Video Narrative: Exploring Strength by linking it to its parent concept Energy [The introduction text in the video narrative gives a clear idea of the aim of the narrative.]" xr:uid="{00000000-0004-0000-0900-000000000000}"/>
    <hyperlink ref="E1" r:id="rId2" display="Video Narrative: Exploring Strength by linking it to its parent concept Energy [All video segments clearly link to the health related quality of life areas mentioned in the introduction.]" xr:uid="{00000000-0004-0000-0900-000001000000}"/>
    <hyperlink ref="F1" r:id="rId3" display="Video Narrative: Exploring Strength by linking it to its parent concept Energy [The descriptions which introduce each video segment provide a useful summary.]" xr:uid="{00000000-0004-0000-0900-000002000000}"/>
    <hyperlink ref="G1" r:id="rId4" display="Video Narrative: Exploring Strength by linking it to its parent concept Energy [All video segments provide relevant content for health related quality of life areas.]" xr:uid="{00000000-0004-0000-0900-000003000000}"/>
    <hyperlink ref="H1" r:id="rId5" display="Video Narrative: Exploring Strength by linking it to its parent concept Energy [The concluding text at the end of the video narrative provides appropriate summary.]" xr:uid="{00000000-0004-0000-0900-000004000000}"/>
    <hyperlink ref="M1" r:id="rId6" display="Video Narrative: Exploring Strength by linking it to its parent concept Energy [This video narrative is useful for raising awareness of quality of life needs of patients living with chronic respiratory illnesses.]" xr:uid="{00000000-0004-0000-0900-000005000000}"/>
    <hyperlink ref="A68" r:id="rId7" display="Video Narrative: Exploring Strength by linking it to its parent concept Energy [The introduction text in the video narrative gives a clear idea of the aim of the narrative.]" xr:uid="{00000000-0004-0000-0900-000006000000}"/>
    <hyperlink ref="A70" r:id="rId8" display="Video Narrative: Exploring Sleep by linking it to its parent concept Rest [This video narrative is useful for raising awareness of quality of life needs of patients living with chronic respiratory illnesses.]" xr:uid="{00000000-0004-0000-0900-000007000000}"/>
    <hyperlink ref="A69" r:id="rId9" display="Video Narrative: Exploring Exercise by linking it to its parent concept Rehabilitation  [This video narrative is useful for raising awareness of quality of life needs of patients living with chronic respiratory illnesses.]" xr:uid="{00000000-0004-0000-0900-000008000000}"/>
    <hyperlink ref="A77" r:id="rId10" display="Video Narrative: Exploring Rehabilitation by linking it to its specific concept Exercise [The introduction text in the video narrative gives a clear idea of the aim of the narrative.]" xr:uid="{00000000-0004-0000-0900-000009000000}"/>
    <hyperlink ref="A78" r:id="rId11" display="Video Narrative: Exploring Rest by linking it to its specific concept Sleep [The introduction text in the video narrative gives a clear idea of the aim of the narrative.]" xr:uid="{00000000-0004-0000-0900-00000A000000}"/>
    <hyperlink ref="A79" r:id="rId12" display="Video Narrative: Exploring Energy by linking it to its specific concept Strength [This video narrative is useful for raising awareness of quality of life needs of patients living with chronic respiratory illnesses.]" xr:uid="{00000000-0004-0000-0900-00000B000000}"/>
    <hyperlink ref="A2" r:id="rId13" display="Video Narrative: Linking Personal Values and Beliefs to Psychological Health [The introduction text in the video narrative gives a clear idea of the aim of the narrative.]" xr:uid="{00000000-0004-0000-0900-00000C000000}"/>
    <hyperlink ref="A3" r:id="rId14" display="Video Narrative: Linking Level Of Independence to Psychological Health [The introduction text in the video narrative gives a clear idea of the aim of the narrative.]" xr:uid="{00000000-0004-0000-0900-00000D000000}"/>
    <hyperlink ref="A4" r:id="rId15" display="Video Narrative: Linking Social Relationship to Psychological Health [The introduction text in the video narrative gives a clear idea of the aim of the narrative.]" xr:uid="{00000000-0004-0000-0900-00000E000000}"/>
    <hyperlink ref="A5" r:id="rId16" display="Video Narrative: Linking Level Of Independence to Social Relationship [The introduction text in the video narrative gives a clear idea of the aim of the narrative.]" xr:uid="{00000000-0004-0000-0900-00000F000000}"/>
    <hyperlink ref="A29" r:id="rId17" display="Video Narrative: become aware of Caregiver by linking it to similar concepts from the topic Social Relationship  [The introduction text in the video narrative gives a clear idea of the aim of the narrative.]" xr:uid="{00000000-0004-0000-0900-000010000000}"/>
    <hyperlink ref="A30" r:id="rId18" display="Video Narrative: become aware of the concept Fear by linking it to similar concepts from the topic Psychological Health  [The introduction text in the video narrative gives a clear idea of the aim of the narrative.]" xr:uid="{00000000-0004-0000-0900-000011000000}"/>
    <hyperlink ref="A31" r:id="rId19" display="Video Narrative: become aware of the concept Shortness Of  Breath by linking it to similar concepts from the topic Physical Health  [The introduction text in the video narrative gives a clear idea of the aim of the narrative.]" xr:uid="{00000000-0004-0000-0900-000012000000}"/>
    <hyperlink ref="A32" r:id="rId20" display="Video Narrative: become aware of the concept Exercise by linking it to similar concepts from the topic Environment [The introduction text in the video narrative gives a clear idea of the aim of the narrative.]" xr:uid="{00000000-0004-0000-0900-000013000000}"/>
    <hyperlink ref="A33" r:id="rId21" display="Video Narrative: become aware of the concept Meditation by linking it to similar concepts from the topic Personal Values and Beliefs [The introduction text in the video narrative gives a clear idea of the aim of the narrative.]" xr:uid="{00000000-0004-0000-0900-000014000000}"/>
    <hyperlink ref="A34" r:id="rId22" display="Video Narrative: become aware of the concept Drug by linking it to similar concepts from the topic Physical Health [The introduction text in the video narrative gives a clear idea of the aim of the narrative.]" xr:uid="{00000000-0004-0000-0900-000015000000}"/>
    <hyperlink ref="A71" r:id="rId23" display="Video Narrative: Exploring Strength by linking it to its parent concept Energy [The introduction text in the video narrative gives a clear idea of the aim of the narrative.]" xr:uid="{00000000-0004-0000-0900-000016000000}"/>
    <hyperlink ref="A73" r:id="rId24" display="Video Narrative: Exploring Sleep by linking it to its parent concept Rest [This video narrative is useful for raising awareness of quality of life needs of patients living with chronic respiratory illnesses.]" xr:uid="{00000000-0004-0000-0900-000017000000}"/>
    <hyperlink ref="A72" r:id="rId25" display="Video Narrative: Exploring Exercise by linking it to its parent concept Rehabilitation  [This video narrative is useful for raising awareness of quality of life needs of patients living with chronic respiratory illnesses.]" xr:uid="{00000000-0004-0000-0900-000018000000}"/>
    <hyperlink ref="A80" r:id="rId26" display="Video Narrative: Exploring Rehabilitation by linking it to its specific concept Exercise [The introduction text in the video narrative gives a clear idea of the aim of the narrative.]" xr:uid="{00000000-0004-0000-0900-000019000000}"/>
    <hyperlink ref="A81" r:id="rId27" display="Video Narrative: Exploring Rest by linking it to its specific concept Sleep [The introduction text in the video narrative gives a clear idea of the aim of the narrative.]" xr:uid="{00000000-0004-0000-0900-00001A000000}"/>
    <hyperlink ref="A82" r:id="rId28" display="Video Narrative: Exploring Energy by linking it to its specific concept Strength [This video narrative is useful for raising awareness of quality of life needs of patients living with chronic respiratory illnesses.]" xr:uid="{00000000-0004-0000-0900-00001B000000}"/>
    <hyperlink ref="A6" r:id="rId29" display="Video Narrative: Linking Personal Values and Beliefs to Psychological Health [The introduction text in the video narrative gives a clear idea of the aim of the narrative.]" xr:uid="{00000000-0004-0000-0900-00001C000000}"/>
    <hyperlink ref="A7" r:id="rId30" display="Video Narrative: Linking Level Of Independence to Psychological Health [The introduction text in the video narrative gives a clear idea of the aim of the narrative.]" xr:uid="{00000000-0004-0000-0900-00001D000000}"/>
    <hyperlink ref="A8" r:id="rId31" display="Video Narrative: Linking Social Relationship to Psychological Health [The introduction text in the video narrative gives a clear idea of the aim of the narrative.]" xr:uid="{00000000-0004-0000-0900-00001E000000}"/>
    <hyperlink ref="A9" r:id="rId32" display="Video Narrative: Linking Level Of Independence to Social Relationship [The introduction text in the video narrative gives a clear idea of the aim of the narrative.]" xr:uid="{00000000-0004-0000-0900-00001F000000}"/>
    <hyperlink ref="A35" r:id="rId33" display="Video Narrative: become aware of Caregiver by linking it to similar concepts from the topic Social Relationship  [The introduction text in the video narrative gives a clear idea of the aim of the narrative.]" xr:uid="{00000000-0004-0000-0900-000020000000}"/>
    <hyperlink ref="A36" r:id="rId34" display="Video Narrative: become aware of the concept Fear by linking it to similar concepts from the topic Psychological Health  [The introduction text in the video narrative gives a clear idea of the aim of the narrative.]" xr:uid="{00000000-0004-0000-0900-000021000000}"/>
    <hyperlink ref="A37" r:id="rId35" display="Video Narrative: become aware of the concept Shortness Of  Breath by linking it to similar concepts from the topic Physical Health  [The introduction text in the video narrative gives a clear idea of the aim of the narrative.]" xr:uid="{00000000-0004-0000-0900-000022000000}"/>
    <hyperlink ref="A38" r:id="rId36" display="Video Narrative: become aware of the concept Exercise by linking it to similar concepts from the topic Environment [The introduction text in the video narrative gives a clear idea of the aim of the narrative.]" xr:uid="{00000000-0004-0000-0900-000023000000}"/>
    <hyperlink ref="A39" r:id="rId37" display="Video Narrative: become aware of the concept Meditation by linking it to similar concepts from the topic Personal Values and Beliefs [The introduction text in the video narrative gives a clear idea of the aim of the narrative.]" xr:uid="{00000000-0004-0000-0900-000024000000}"/>
    <hyperlink ref="A40" r:id="rId38" display="Video Narrative: become aware of the concept Drug by linking it to similar concepts from the topic Physical Health [The introduction text in the video narrative gives a clear idea of the aim of the narrative.]" xr:uid="{00000000-0004-0000-0900-000025000000}"/>
    <hyperlink ref="A74" r:id="rId39" display="Video Narrative: Exploring Strength by linking it to its parent concept Energy [The introduction text in the video narrative gives a clear idea of the aim of the narrative.]" xr:uid="{00000000-0004-0000-0900-000026000000}"/>
    <hyperlink ref="A76" r:id="rId40" display="Video Narrative: Exploring Sleep by linking it to its parent concept Rest [This video narrative is useful for raising awareness of quality of life needs of patients living with chronic respiratory illnesses.]" xr:uid="{00000000-0004-0000-0900-000027000000}"/>
    <hyperlink ref="A75" r:id="rId41" display="Video Narrative: Exploring Exercise by linking it to its parent concept Rehabilitation  [This video narrative is useful for raising awareness of quality of life needs of patients living with chronic respiratory illnesses.]" xr:uid="{00000000-0004-0000-0900-000028000000}"/>
    <hyperlink ref="A83" r:id="rId42" display="Video Narrative: Exploring Rehabilitation by linking it to its specific concept Exercise [The introduction text in the video narrative gives a clear idea of the aim of the narrative.]" xr:uid="{00000000-0004-0000-0900-000029000000}"/>
    <hyperlink ref="A84" r:id="rId43" display="Video Narrative: Exploring Rest by linking it to its specific concept Sleep [The introduction text in the video narrative gives a clear idea of the aim of the narrative.]" xr:uid="{00000000-0004-0000-0900-00002A000000}"/>
    <hyperlink ref="A85" r:id="rId44" display="Video Narrative: Exploring Energy by linking it to its specific concept Strength [This video narrative is useful for raising awareness of quality of life needs of patients living with chronic respiratory illnesses.]" xr:uid="{00000000-0004-0000-0900-00002B000000}"/>
    <hyperlink ref="A10" r:id="rId45" display="Video Narrative: Linking Personal Values and Beliefs to Psychological Health [The introduction text in the video narrative gives a clear idea of the aim of the narrative.]" xr:uid="{00000000-0004-0000-0900-00002C000000}"/>
    <hyperlink ref="A11" r:id="rId46" display="Video Narrative: Linking Level Of Independence to Psychological Health [The introduction text in the video narrative gives a clear idea of the aim of the narrative.]" xr:uid="{00000000-0004-0000-0900-00002D000000}"/>
    <hyperlink ref="A12" r:id="rId47" display="Video Narrative: Linking Social Relationship to Psychological Health [The introduction text in the video narrative gives a clear idea of the aim of the narrative.]" xr:uid="{00000000-0004-0000-0900-00002E000000}"/>
    <hyperlink ref="A13" r:id="rId48" display="Video Narrative: Linking Level Of Independence to Social Relationship [The introduction text in the video narrative gives a clear idea of the aim of the narrative.]" xr:uid="{00000000-0004-0000-0900-00002F000000}"/>
    <hyperlink ref="A41" r:id="rId49" display="Video Narrative: become aware of Caregiver by linking it to similar concepts from the topic Social Relationship  [The introduction text in the video narrative gives a clear idea of the aim of the narrative.]" xr:uid="{00000000-0004-0000-0900-000030000000}"/>
    <hyperlink ref="A42" r:id="rId50" display="Video Narrative: become aware of the concept Fear by linking it to similar concepts from the topic Psychological Health  [The introduction text in the video narrative gives a clear idea of the aim of the narrative.]" xr:uid="{00000000-0004-0000-0900-000031000000}"/>
    <hyperlink ref="A43" r:id="rId51" display="Video Narrative: become aware of the concept Shortness Of  Breath by linking it to similar concepts from the topic Physical Health  [The introduction text in the video narrative gives a clear idea of the aim of the narrative.]" xr:uid="{00000000-0004-0000-0900-000032000000}"/>
    <hyperlink ref="A44" r:id="rId52" display="Video Narrative: become aware of the concept Exercise by linking it to similar concepts from the topic Environment [The introduction text in the video narrative gives a clear idea of the aim of the narrative.]" xr:uid="{00000000-0004-0000-0900-000033000000}"/>
    <hyperlink ref="A45" r:id="rId53" display="Video Narrative: become aware of the concept Meditation by linking it to similar concepts from the topic Personal Values and Beliefs [The introduction text in the video narrative gives a clear idea of the aim of the narrative.]" xr:uid="{00000000-0004-0000-0900-000034000000}"/>
    <hyperlink ref="A46" r:id="rId54" display="Video Narrative: become aware of the concept Drug by linking it to similar concepts from the topic Physical Health [The introduction text in the video narrative gives a clear idea of the aim of the narrative.]" xr:uid="{00000000-0004-0000-0900-000035000000}"/>
    <hyperlink ref="A14" r:id="rId55" display="Video Narrative: Physical Health to Environment [The introduction text in the video narrative gives a clear idea of the aim of the narrative.]" xr:uid="{00000000-0004-0000-0900-000036000000}"/>
    <hyperlink ref="A15" r:id="rId56" display="Video Narrative: Linking Social Relationship to Physical Health [The introduction text in the video narrative gives a clear idea of the aim of the narrative.]" xr:uid="{00000000-0004-0000-0900-000037000000}"/>
    <hyperlink ref="A16" r:id="rId57" display="Video Narrative: Linking Physical Health to Psychological Health [The introduction text in the video narrative gives a clear idea of the aim of the narrative.]" xr:uid="{00000000-0004-0000-0900-000038000000}"/>
    <hyperlink ref="A17" r:id="rId58" display="Video Narrative: Linking Physical Health to Level of Independence [The introduction text in the video narrative gives a clear idea of the aim of the narrative.]" xr:uid="{00000000-0004-0000-0900-000039000000}"/>
    <hyperlink ref="A18" r:id="rId59" display="Video Narrative: Linking Level of Independence to Environment [The introduction text in the video narrative gives a clear idea of the aim of the narrative.]" xr:uid="{00000000-0004-0000-0900-00003A000000}"/>
    <hyperlink ref="A19" r:id="rId60" display="Video Narrative: Physical Health to Environment [The introduction text in the video narrative gives a clear idea of the aim of the narrative.]" xr:uid="{00000000-0004-0000-0900-00003B000000}"/>
    <hyperlink ref="A20" r:id="rId61" display="Video Narrative: Linking Social Relationship to Physical Health [The introduction text in the video narrative gives a clear idea of the aim of the narrative.]" xr:uid="{00000000-0004-0000-0900-00003C000000}"/>
    <hyperlink ref="A21" r:id="rId62" display="Video Narrative: Linking Physical Health to Psychological Health [The introduction text in the video narrative gives a clear idea of the aim of the narrative.]" xr:uid="{00000000-0004-0000-0900-00003D000000}"/>
    <hyperlink ref="A22" r:id="rId63" display="Video Narrative: Linking Physical Health to Level of Independence [The introduction text in the video narrative gives a clear idea of the aim of the narrative.]" xr:uid="{00000000-0004-0000-0900-00003E000000}"/>
    <hyperlink ref="A23" r:id="rId64" display="Video Narrative: Linking Level of Independence to Environment [The introduction text in the video narrative gives a clear idea of the aim of the narrative.]" xr:uid="{00000000-0004-0000-0900-00003F000000}"/>
    <hyperlink ref="A24" r:id="rId65" display="Video Narrative: Physical Health to Environment [The introduction text in the video narrative gives a clear idea of the aim of the narrative.]" xr:uid="{00000000-0004-0000-0900-000040000000}"/>
    <hyperlink ref="A25" r:id="rId66" display="Video Narrative: Linking Social Relationship to Physical Health [The introduction text in the video narrative gives a clear idea of the aim of the narrative.]" xr:uid="{00000000-0004-0000-0900-000041000000}"/>
    <hyperlink ref="A26" r:id="rId67" display="Video Narrative: Linking Physical Health to Psychological Health [The introduction text in the video narrative gives a clear idea of the aim of the narrative.]" xr:uid="{00000000-0004-0000-0900-000042000000}"/>
    <hyperlink ref="A27" r:id="rId68" display="Video Narrative: Linking Physical Health to Level of Independence [The introduction text in the video narrative gives a clear idea of the aim of the narrative.]" xr:uid="{00000000-0004-0000-0900-000043000000}"/>
    <hyperlink ref="A28" r:id="rId69" display="Video Narrative: Linking Level of Independence to Environment [The introduction text in the video narrative gives a clear idea of the aim of the narrative.]" xr:uid="{00000000-0004-0000-0900-000044000000}"/>
    <hyperlink ref="A47" r:id="rId70" display="Video Narrative: become aware of Thinking  by linking it to similar concepts from the topic Psychological Health [The introduction text in the video narrative gives a clear idea of the aim of the narrative.]" xr:uid="{00000000-0004-0000-0900-000045000000}"/>
    <hyperlink ref="A48" r:id="rId71" display="Video Narrative: become aware of the concept Treatment by linking it to similar concepts from the topic Level of Independence  [The introduction text in the video narrative gives a clear idea of the aim of the narrative.]" xr:uid="{00000000-0004-0000-0900-000046000000}"/>
    <hyperlink ref="A49" r:id="rId72" display="Video Narrative: become aware of the concept Lung Cancer by linking it to similar concepts from the topic Physical Health [The introduction text in the video narrative gives a clear idea of the aim of the narrative.]" xr:uid="{00000000-0004-0000-0900-000047000000}"/>
    <hyperlink ref="A50" r:id="rId73" display="Video Narrative: become aware of the concept Energy by linking it to similar concepts from the topic Physical Health [The introduction text in the video narrative gives a clear idea of the aim of the narrative.]" xr:uid="{00000000-0004-0000-0900-000048000000}"/>
    <hyperlink ref="A51" r:id="rId74" display="Video Narrative: become aware of the concept Insurance by linking it to similar concepts from the topic Level of Independence [The introduction text in the video narrative gives a clear idea of the aim of the narrative.]" xr:uid="{00000000-0004-0000-0900-000049000000}"/>
    <hyperlink ref="A52" r:id="rId75" display="Video Narrative: become aware of the concept Pneumonia by linking it to similar concepts from the topic Physical Health [The introduction text in the video narrative gives a clear idea of the aim of the narrative.]" xr:uid="{00000000-0004-0000-0900-00004A000000}"/>
    <hyperlink ref="A53" r:id="rId76" display="Video Narrative: become aware of the concept Cough by linking it to similar concepts from the topic Physical Health [The introduction text in the video narrative gives a clear idea of the aim of the narrative.]" xr:uid="{00000000-0004-0000-0900-00004B000000}"/>
    <hyperlink ref="A54" r:id="rId77" display="Video Narrative: become aware of Thinking  by linking it to similar concepts from the topic Psychological Health [The introduction text in the video narrative gives a clear idea of the aim of the narrative.]" xr:uid="{00000000-0004-0000-0900-00004C000000}"/>
    <hyperlink ref="A55" r:id="rId78" display="Video Narrative: become aware of the concept Treatment by linking it to similar concepts from the topic Level of Independence  [The introduction text in the video narrative gives a clear idea of the aim of the narrative.]" xr:uid="{00000000-0004-0000-0900-00004D000000}"/>
    <hyperlink ref="A56" r:id="rId79" display="Video Narrative: become aware of the concept Lung Cancer by linking it to similar concepts from the topic Physical Health [The introduction text in the video narrative gives a clear idea of the aim of the narrative.]" xr:uid="{00000000-0004-0000-0900-00004E000000}"/>
    <hyperlink ref="A57" r:id="rId80" display="Video Narrative: become aware of the concept Energy by linking it to similar concepts from the topic Physical Health [The introduction text in the video narrative gives a clear idea of the aim of the narrative.]" xr:uid="{00000000-0004-0000-0900-00004F000000}"/>
    <hyperlink ref="A58" r:id="rId81" display="Video Narrative: become aware of the concept Insurance by linking it to similar concepts from the topic Level of Independence [The introduction text in the video narrative gives a clear idea of the aim of the narrative.]" xr:uid="{00000000-0004-0000-0900-000050000000}"/>
    <hyperlink ref="A59" r:id="rId82" display="Video Narrative: become aware of the concept Pneumonia by linking it to similar concepts from the topic Physical Health [The introduction text in the video narrative gives a clear idea of the aim of the narrative.]" xr:uid="{00000000-0004-0000-0900-000051000000}"/>
    <hyperlink ref="A60" r:id="rId83" display="Video Narrative: become aware of the concept Cough by linking it to similar concepts from the topic Physical Health [The introduction text in the video narrative gives a clear idea of the aim of the narrative.]" xr:uid="{00000000-0004-0000-0900-000052000000}"/>
    <hyperlink ref="A61" r:id="rId84" display="Video Narrative: become aware of Thinking  by linking it to similar concepts from the topic Psychological Health [The introduction text in the video narrative gives a clear idea of the aim of the narrative.]" xr:uid="{00000000-0004-0000-0900-000053000000}"/>
    <hyperlink ref="A62" r:id="rId85" display="Video Narrative: become aware of the concept Treatment by linking it to similar concepts from the topic Level of Independence  [The introduction text in the video narrative gives a clear idea of the aim of the narrative.]" xr:uid="{00000000-0004-0000-0900-000054000000}"/>
    <hyperlink ref="A63" r:id="rId86" display="Video Narrative: become aware of the concept Lung Cancer by linking it to similar concepts from the topic Physical Health [The introduction text in the video narrative gives a clear idea of the aim of the narrative.]" xr:uid="{00000000-0004-0000-0900-000055000000}"/>
    <hyperlink ref="A64" r:id="rId87" display="Video Narrative: become aware of the concept Energy by linking it to similar concepts from the topic Physical Health [The introduction text in the video narrative gives a clear idea of the aim of the narrative.]" xr:uid="{00000000-0004-0000-0900-000056000000}"/>
    <hyperlink ref="A65" r:id="rId88" display="Video Narrative: become aware of the concept Insurance by linking it to similar concepts from the topic Level of Independence [The introduction text in the video narrative gives a clear idea of the aim of the narrative.]" xr:uid="{00000000-0004-0000-0900-000057000000}"/>
    <hyperlink ref="A66" r:id="rId89" display="Video Narrative: become aware of the concept Pneumonia by linking it to similar concepts from the topic Physical Health [The introduction text in the video narrative gives a clear idea of the aim of the narrative.]" xr:uid="{00000000-0004-0000-0900-000058000000}"/>
    <hyperlink ref="A67" r:id="rId90" display="Video Narrative: become aware of the concept Cough by linking it to similar concepts from the topic Physical Health [The introduction text in the video narrative gives a clear idea of the aim of the narrative.]" xr:uid="{00000000-0004-0000-0900-000059000000}"/>
  </hyperlinks>
  <pageMargins left="0.7" right="0.7" top="0.75" bottom="0.75" header="0.3" footer="0.3"/>
  <pageSetup paperSize="9" orientation="portrait" horizontalDpi="4294967293" r:id="rId9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K95"/>
  <sheetViews>
    <sheetView workbookViewId="0">
      <selection activeCell="B44" sqref="B44"/>
    </sheetView>
  </sheetViews>
  <sheetFormatPr defaultRowHeight="12.75" x14ac:dyDescent="0.2"/>
  <cols>
    <col min="1" max="1" width="44.140625" bestFit="1" customWidth="1"/>
    <col min="2" max="2" width="22.42578125" bestFit="1" customWidth="1"/>
    <col min="3" max="3" width="43" bestFit="1" customWidth="1"/>
    <col min="4" max="4" width="26.28515625" bestFit="1" customWidth="1"/>
    <col min="5" max="5" width="37.140625" bestFit="1" customWidth="1"/>
    <col min="6" max="6" width="35.42578125" bestFit="1" customWidth="1"/>
    <col min="7" max="7" width="44.5703125" customWidth="1"/>
    <col min="8" max="8" width="44.140625" bestFit="1" customWidth="1"/>
    <col min="9" max="9" width="23.28515625" bestFit="1" customWidth="1"/>
    <col min="10" max="10" width="45.85546875" bestFit="1" customWidth="1"/>
    <col min="11" max="11" width="72.7109375" bestFit="1" customWidth="1"/>
  </cols>
  <sheetData>
    <row r="1" spans="1:11" x14ac:dyDescent="0.2">
      <c r="A1" s="1" t="s">
        <v>195</v>
      </c>
      <c r="B1" s="1" t="s">
        <v>197</v>
      </c>
      <c r="C1" s="50" t="s">
        <v>243</v>
      </c>
      <c r="D1" s="50" t="s">
        <v>244</v>
      </c>
      <c r="E1" s="50" t="s">
        <v>245</v>
      </c>
      <c r="F1" s="50" t="s">
        <v>246</v>
      </c>
      <c r="G1" s="1" t="s">
        <v>1021</v>
      </c>
      <c r="H1" s="50"/>
      <c r="I1" s="1"/>
      <c r="J1" s="1"/>
      <c r="K1" s="1"/>
    </row>
    <row r="2" spans="1:11" x14ac:dyDescent="0.2">
      <c r="A2" s="3" t="s">
        <v>192</v>
      </c>
      <c r="B2" s="1" t="s">
        <v>222</v>
      </c>
      <c r="C2" s="1">
        <v>6</v>
      </c>
      <c r="D2" s="1">
        <v>5</v>
      </c>
      <c r="E2" s="1">
        <v>6</v>
      </c>
      <c r="F2" s="1">
        <v>4</v>
      </c>
      <c r="G2" s="1">
        <f>AVERAGE(C2:F2)</f>
        <v>5.25</v>
      </c>
      <c r="H2" s="1"/>
      <c r="I2" s="1"/>
      <c r="J2" s="1"/>
      <c r="K2" s="1"/>
    </row>
    <row r="3" spans="1:11" x14ac:dyDescent="0.2">
      <c r="A3" s="3" t="s">
        <v>193</v>
      </c>
      <c r="B3" s="1" t="s">
        <v>222</v>
      </c>
      <c r="C3" s="1">
        <v>7</v>
      </c>
      <c r="D3" s="1">
        <v>6</v>
      </c>
      <c r="E3" s="1">
        <v>5</v>
      </c>
      <c r="F3" s="1">
        <v>6</v>
      </c>
      <c r="G3" s="1">
        <f t="shared" ref="G3:G19" si="0">AVERAGE(C3:F3)</f>
        <v>6</v>
      </c>
      <c r="H3" s="1"/>
      <c r="J3" s="1"/>
    </row>
    <row r="4" spans="1:11" x14ac:dyDescent="0.2">
      <c r="A4" s="3" t="s">
        <v>194</v>
      </c>
      <c r="B4" s="1" t="s">
        <v>222</v>
      </c>
      <c r="C4" s="1">
        <v>7</v>
      </c>
      <c r="D4" s="1">
        <v>7</v>
      </c>
      <c r="E4" s="1">
        <v>7</v>
      </c>
      <c r="F4" s="1">
        <v>7</v>
      </c>
      <c r="G4" s="1">
        <f t="shared" si="0"/>
        <v>7</v>
      </c>
      <c r="H4" s="1"/>
      <c r="I4" s="1"/>
      <c r="J4" s="1"/>
      <c r="K4" s="1"/>
    </row>
    <row r="5" spans="1:11" x14ac:dyDescent="0.2">
      <c r="A5" s="3" t="s">
        <v>753</v>
      </c>
      <c r="B5" s="1" t="s">
        <v>222</v>
      </c>
      <c r="C5" s="1">
        <v>4</v>
      </c>
      <c r="D5" s="1">
        <v>6</v>
      </c>
      <c r="E5" s="1">
        <v>5</v>
      </c>
      <c r="F5" s="1">
        <v>7</v>
      </c>
      <c r="G5" s="1">
        <f t="shared" si="0"/>
        <v>5.5</v>
      </c>
      <c r="H5" s="1"/>
      <c r="I5" s="1"/>
      <c r="J5" s="1"/>
      <c r="K5" s="1"/>
    </row>
    <row r="6" spans="1:11" x14ac:dyDescent="0.2">
      <c r="A6" s="3" t="s">
        <v>764</v>
      </c>
      <c r="B6" s="1" t="s">
        <v>222</v>
      </c>
      <c r="C6" s="1">
        <v>5</v>
      </c>
      <c r="D6" s="1">
        <v>6</v>
      </c>
      <c r="E6" s="1">
        <v>6</v>
      </c>
      <c r="F6" s="1">
        <v>5</v>
      </c>
      <c r="G6" s="1">
        <f t="shared" si="0"/>
        <v>5.5</v>
      </c>
      <c r="H6" s="1"/>
      <c r="I6" s="1"/>
      <c r="J6" s="1"/>
    </row>
    <row r="7" spans="1:11" x14ac:dyDescent="0.2">
      <c r="A7" t="s">
        <v>803</v>
      </c>
      <c r="B7" s="1" t="s">
        <v>222</v>
      </c>
      <c r="C7" s="1">
        <v>6</v>
      </c>
      <c r="D7" s="1">
        <v>5</v>
      </c>
      <c r="E7" s="1">
        <v>7</v>
      </c>
      <c r="F7" s="1">
        <v>7</v>
      </c>
      <c r="G7" s="1">
        <f t="shared" si="0"/>
        <v>6.25</v>
      </c>
      <c r="H7" s="1"/>
      <c r="I7" s="1"/>
      <c r="J7" s="1"/>
      <c r="K7" s="1"/>
    </row>
    <row r="8" spans="1:11" s="37" customFormat="1" x14ac:dyDescent="0.2">
      <c r="A8" s="82" t="s">
        <v>192</v>
      </c>
      <c r="B8" s="39" t="s">
        <v>223</v>
      </c>
      <c r="C8" s="39">
        <v>7</v>
      </c>
      <c r="D8" s="39">
        <v>6</v>
      </c>
      <c r="E8" s="39">
        <v>6</v>
      </c>
      <c r="F8" s="39">
        <v>7</v>
      </c>
      <c r="G8" s="39">
        <f t="shared" si="0"/>
        <v>6.5</v>
      </c>
      <c r="H8" s="39"/>
      <c r="I8" s="39"/>
      <c r="J8" s="39"/>
    </row>
    <row r="9" spans="1:11" x14ac:dyDescent="0.2">
      <c r="A9" s="3" t="s">
        <v>193</v>
      </c>
      <c r="B9" s="1" t="s">
        <v>223</v>
      </c>
      <c r="C9" s="1">
        <v>7</v>
      </c>
      <c r="D9" s="1">
        <v>6</v>
      </c>
      <c r="E9" s="1">
        <v>7</v>
      </c>
      <c r="F9" s="1">
        <v>6</v>
      </c>
      <c r="G9" s="1">
        <f t="shared" si="0"/>
        <v>6.5</v>
      </c>
      <c r="H9" s="1"/>
      <c r="J9" s="1"/>
    </row>
    <row r="10" spans="1:11" x14ac:dyDescent="0.2">
      <c r="A10" s="3" t="s">
        <v>194</v>
      </c>
      <c r="B10" s="1" t="s">
        <v>223</v>
      </c>
      <c r="C10" s="1">
        <v>6</v>
      </c>
      <c r="D10" s="1">
        <v>5</v>
      </c>
      <c r="E10" s="1">
        <v>6</v>
      </c>
      <c r="F10" s="1">
        <v>7</v>
      </c>
      <c r="G10" s="1">
        <f t="shared" si="0"/>
        <v>6</v>
      </c>
      <c r="H10" s="1"/>
      <c r="I10" s="1"/>
      <c r="J10" s="1"/>
      <c r="K10" s="1"/>
    </row>
    <row r="11" spans="1:11" x14ac:dyDescent="0.2">
      <c r="A11" s="3" t="s">
        <v>753</v>
      </c>
      <c r="B11" s="1" t="s">
        <v>223</v>
      </c>
      <c r="C11" s="1">
        <v>6</v>
      </c>
      <c r="D11" s="1">
        <v>6</v>
      </c>
      <c r="E11" s="1">
        <v>7</v>
      </c>
      <c r="F11" s="1">
        <v>3</v>
      </c>
      <c r="G11" s="1">
        <f t="shared" si="0"/>
        <v>5.5</v>
      </c>
      <c r="H11" s="1"/>
      <c r="I11" s="1"/>
      <c r="J11" s="1"/>
      <c r="K11" s="1"/>
    </row>
    <row r="12" spans="1:11" x14ac:dyDescent="0.2">
      <c r="A12" s="3" t="s">
        <v>764</v>
      </c>
      <c r="B12" s="1" t="s">
        <v>223</v>
      </c>
      <c r="C12" s="1">
        <v>5</v>
      </c>
      <c r="D12" s="1">
        <v>6</v>
      </c>
      <c r="E12" s="1">
        <v>6</v>
      </c>
      <c r="F12" s="1">
        <v>6</v>
      </c>
      <c r="G12" s="1">
        <f t="shared" si="0"/>
        <v>5.75</v>
      </c>
      <c r="H12" s="1"/>
      <c r="J12" s="1"/>
    </row>
    <row r="13" spans="1:11" x14ac:dyDescent="0.2">
      <c r="A13" t="s">
        <v>803</v>
      </c>
      <c r="B13" s="1" t="s">
        <v>223</v>
      </c>
      <c r="C13" s="1">
        <v>7</v>
      </c>
      <c r="D13" s="1">
        <v>6</v>
      </c>
      <c r="E13" s="1">
        <v>7</v>
      </c>
      <c r="F13" s="1">
        <v>6</v>
      </c>
      <c r="G13" s="1">
        <f t="shared" si="0"/>
        <v>6.5</v>
      </c>
      <c r="H13" s="1"/>
      <c r="I13" s="1"/>
      <c r="J13" s="1"/>
      <c r="K13" s="1"/>
    </row>
    <row r="14" spans="1:11" s="37" customFormat="1" x14ac:dyDescent="0.2">
      <c r="A14" s="82" t="s">
        <v>192</v>
      </c>
      <c r="B14" s="39" t="s">
        <v>198</v>
      </c>
      <c r="C14" s="39">
        <v>6</v>
      </c>
      <c r="D14" s="39">
        <v>4</v>
      </c>
      <c r="E14" s="39">
        <v>6</v>
      </c>
      <c r="F14" s="39">
        <v>5</v>
      </c>
      <c r="G14" s="39">
        <f t="shared" si="0"/>
        <v>5.25</v>
      </c>
      <c r="H14" s="39"/>
      <c r="I14" s="39"/>
      <c r="J14" s="39"/>
      <c r="K14" s="39"/>
    </row>
    <row r="15" spans="1:11" x14ac:dyDescent="0.2">
      <c r="A15" s="3" t="s">
        <v>193</v>
      </c>
      <c r="B15" s="1" t="s">
        <v>198</v>
      </c>
      <c r="C15" s="1">
        <v>7</v>
      </c>
      <c r="D15" s="1">
        <v>6</v>
      </c>
      <c r="E15" s="1">
        <v>7</v>
      </c>
      <c r="F15" s="1">
        <v>6</v>
      </c>
      <c r="G15" s="1">
        <f t="shared" si="0"/>
        <v>6.5</v>
      </c>
      <c r="H15" s="1"/>
      <c r="J15" s="1"/>
    </row>
    <row r="16" spans="1:11" x14ac:dyDescent="0.2">
      <c r="A16" s="3" t="s">
        <v>194</v>
      </c>
      <c r="B16" s="1" t="s">
        <v>198</v>
      </c>
      <c r="C16" s="1">
        <v>7</v>
      </c>
      <c r="D16" s="1">
        <v>6</v>
      </c>
      <c r="E16" s="1">
        <v>7</v>
      </c>
      <c r="F16" s="1">
        <v>6</v>
      </c>
      <c r="G16" s="1">
        <f t="shared" si="0"/>
        <v>6.5</v>
      </c>
      <c r="H16" s="1"/>
      <c r="I16" s="1"/>
      <c r="J16" s="1"/>
      <c r="K16" s="1"/>
    </row>
    <row r="17" spans="1:11" s="37" customFormat="1" x14ac:dyDescent="0.2">
      <c r="A17" s="82" t="s">
        <v>192</v>
      </c>
      <c r="B17" s="39" t="s">
        <v>221</v>
      </c>
      <c r="C17" s="39">
        <v>6</v>
      </c>
      <c r="D17" s="39">
        <v>6</v>
      </c>
      <c r="E17" s="39">
        <v>6</v>
      </c>
      <c r="F17" s="39">
        <v>4</v>
      </c>
      <c r="G17" s="39">
        <f t="shared" si="0"/>
        <v>5.5</v>
      </c>
      <c r="H17" s="39"/>
      <c r="I17" s="39"/>
      <c r="J17" s="39"/>
      <c r="K17" s="39"/>
    </row>
    <row r="18" spans="1:11" x14ac:dyDescent="0.2">
      <c r="A18" s="3" t="s">
        <v>193</v>
      </c>
      <c r="B18" s="1" t="s">
        <v>221</v>
      </c>
      <c r="C18" s="1">
        <v>7</v>
      </c>
      <c r="D18" s="1">
        <v>6</v>
      </c>
      <c r="E18" s="1">
        <v>7</v>
      </c>
      <c r="F18" s="1">
        <v>6</v>
      </c>
      <c r="G18" s="1">
        <f t="shared" si="0"/>
        <v>6.5</v>
      </c>
      <c r="H18" s="1"/>
      <c r="J18" s="1"/>
    </row>
    <row r="19" spans="1:11" x14ac:dyDescent="0.2">
      <c r="A19" s="3" t="s">
        <v>194</v>
      </c>
      <c r="B19" s="1" t="s">
        <v>221</v>
      </c>
      <c r="C19" s="1">
        <v>7</v>
      </c>
      <c r="D19" s="1">
        <v>6</v>
      </c>
      <c r="E19" s="1">
        <v>7</v>
      </c>
      <c r="F19" s="1">
        <v>6</v>
      </c>
      <c r="G19" s="1">
        <f t="shared" si="0"/>
        <v>6.5</v>
      </c>
      <c r="H19" s="1"/>
      <c r="I19" s="1"/>
      <c r="J19" s="1"/>
      <c r="K19" s="1"/>
    </row>
    <row r="20" spans="1:11" x14ac:dyDescent="0.2">
      <c r="G20" s="1"/>
    </row>
    <row r="22" spans="1:11" x14ac:dyDescent="0.2">
      <c r="A22" s="3" t="s">
        <v>878</v>
      </c>
      <c r="C22">
        <f>MEDIAN(C2:C7)</f>
        <v>6</v>
      </c>
      <c r="D22">
        <f t="shared" ref="D22:F22" si="1">MEDIAN(D2:D7)</f>
        <v>6</v>
      </c>
      <c r="E22">
        <f t="shared" si="1"/>
        <v>6</v>
      </c>
      <c r="F22">
        <f t="shared" si="1"/>
        <v>6.5</v>
      </c>
    </row>
    <row r="23" spans="1:11" x14ac:dyDescent="0.2">
      <c r="A23" s="3" t="s">
        <v>226</v>
      </c>
      <c r="C23" s="20">
        <f>AVERAGE(C2:C7)</f>
        <v>5.833333333333333</v>
      </c>
      <c r="D23" s="20">
        <f t="shared" ref="D23:F23" si="2">AVERAGE(D2:D7)</f>
        <v>5.833333333333333</v>
      </c>
      <c r="E23" s="20">
        <f t="shared" si="2"/>
        <v>6</v>
      </c>
      <c r="F23" s="20">
        <f t="shared" si="2"/>
        <v>6</v>
      </c>
    </row>
    <row r="24" spans="1:11" x14ac:dyDescent="0.2">
      <c r="A24" s="3" t="s">
        <v>242</v>
      </c>
      <c r="C24" s="20">
        <f>STDEV(C2:C7)</f>
        <v>1.1690451944500129</v>
      </c>
      <c r="D24" s="20">
        <f t="shared" ref="D24:F24" si="3">STDEV(D2:D7)</f>
        <v>0.75277265270908222</v>
      </c>
      <c r="E24" s="20">
        <f t="shared" si="3"/>
        <v>0.89442719099991586</v>
      </c>
      <c r="F24" s="20">
        <f t="shared" si="3"/>
        <v>1.2649110640673518</v>
      </c>
    </row>
    <row r="25" spans="1:11" x14ac:dyDescent="0.2">
      <c r="A25" s="3"/>
      <c r="C25" s="20"/>
      <c r="D25" s="20"/>
      <c r="E25" s="20"/>
      <c r="F25" s="20"/>
    </row>
    <row r="26" spans="1:11" x14ac:dyDescent="0.2">
      <c r="A26" s="3" t="s">
        <v>880</v>
      </c>
      <c r="C26" s="20">
        <f>MEDIAN(C8:C13)</f>
        <v>6.5</v>
      </c>
      <c r="D26" s="20">
        <f t="shared" ref="D26:F26" si="4">MEDIAN(D8:D13)</f>
        <v>6</v>
      </c>
      <c r="E26" s="20">
        <f t="shared" si="4"/>
        <v>6.5</v>
      </c>
      <c r="F26" s="20">
        <f t="shared" si="4"/>
        <v>6</v>
      </c>
    </row>
    <row r="27" spans="1:11" x14ac:dyDescent="0.2">
      <c r="A27" t="s">
        <v>879</v>
      </c>
      <c r="C27" s="20">
        <f>AVERAGE(C8:C13)</f>
        <v>6.333333333333333</v>
      </c>
      <c r="D27" s="20">
        <f t="shared" ref="D27:F27" si="5">AVERAGE(D8:D13)</f>
        <v>5.833333333333333</v>
      </c>
      <c r="E27" s="20">
        <f t="shared" si="5"/>
        <v>6.5</v>
      </c>
      <c r="F27" s="20">
        <f t="shared" si="5"/>
        <v>5.833333333333333</v>
      </c>
    </row>
    <row r="28" spans="1:11" x14ac:dyDescent="0.2">
      <c r="A28" s="3" t="s">
        <v>242</v>
      </c>
      <c r="C28" s="20">
        <f>STDEV(C8:C13)</f>
        <v>0.81649658092772714</v>
      </c>
      <c r="D28" s="20">
        <f t="shared" ref="D28:F28" si="6">STDEV(D8:D13)</f>
        <v>0.40824829046386302</v>
      </c>
      <c r="E28" s="20">
        <f t="shared" si="6"/>
        <v>0.54772255750516607</v>
      </c>
      <c r="F28" s="20">
        <f t="shared" si="6"/>
        <v>1.4719601443879753</v>
      </c>
    </row>
    <row r="29" spans="1:11" x14ac:dyDescent="0.2">
      <c r="A29" s="3"/>
      <c r="C29" s="20"/>
      <c r="D29" s="20"/>
      <c r="E29" s="20"/>
      <c r="F29" s="20"/>
    </row>
    <row r="30" spans="1:11" x14ac:dyDescent="0.2">
      <c r="A30" s="3" t="s">
        <v>881</v>
      </c>
      <c r="C30" s="20">
        <f>MEDIAN(C14:C16)</f>
        <v>7</v>
      </c>
      <c r="D30" s="20">
        <f t="shared" ref="D30:F30" si="7">MEDIAN(D14:D16)</f>
        <v>6</v>
      </c>
      <c r="E30" s="20">
        <f t="shared" si="7"/>
        <v>7</v>
      </c>
      <c r="F30" s="20">
        <f t="shared" si="7"/>
        <v>6</v>
      </c>
    </row>
    <row r="31" spans="1:11" x14ac:dyDescent="0.2">
      <c r="A31" t="s">
        <v>226</v>
      </c>
      <c r="C31" s="20">
        <f>AVERAGE(C14:C16)</f>
        <v>6.666666666666667</v>
      </c>
      <c r="D31" s="20">
        <f t="shared" ref="D31:F31" si="8">AVERAGE(D14:D16)</f>
        <v>5.333333333333333</v>
      </c>
      <c r="E31" s="20">
        <f t="shared" si="8"/>
        <v>6.666666666666667</v>
      </c>
      <c r="F31" s="20">
        <f t="shared" si="8"/>
        <v>5.666666666666667</v>
      </c>
    </row>
    <row r="32" spans="1:11" x14ac:dyDescent="0.2">
      <c r="A32" s="3" t="s">
        <v>242</v>
      </c>
      <c r="C32" s="20">
        <f>STDEV(C14:C16)</f>
        <v>0.57735026918962584</v>
      </c>
      <c r="D32" s="20">
        <f t="shared" ref="D32:F32" si="9">STDEV(D14:D16)</f>
        <v>1.1547005383792526</v>
      </c>
      <c r="E32" s="20">
        <f t="shared" si="9"/>
        <v>0.57735026918962584</v>
      </c>
      <c r="F32" s="20">
        <f t="shared" si="9"/>
        <v>0.57735026918962584</v>
      </c>
    </row>
    <row r="33" spans="1:7" x14ac:dyDescent="0.2">
      <c r="A33" s="3"/>
      <c r="C33" s="20"/>
      <c r="D33" s="20"/>
      <c r="E33" s="20"/>
      <c r="F33" s="20"/>
    </row>
    <row r="34" spans="1:7" x14ac:dyDescent="0.2">
      <c r="A34" s="3" t="s">
        <v>882</v>
      </c>
      <c r="C34" s="20">
        <f>MEDIAN(C17:C19)</f>
        <v>7</v>
      </c>
      <c r="D34" s="20">
        <f t="shared" ref="D34:F34" si="10">MEDIAN(D17:D19)</f>
        <v>6</v>
      </c>
      <c r="E34" s="20">
        <f t="shared" si="10"/>
        <v>7</v>
      </c>
      <c r="F34" s="20">
        <f t="shared" si="10"/>
        <v>6</v>
      </c>
    </row>
    <row r="35" spans="1:7" x14ac:dyDescent="0.2">
      <c r="A35" t="s">
        <v>879</v>
      </c>
      <c r="C35" s="20">
        <f>AVERAGE(C17:C19)</f>
        <v>6.666666666666667</v>
      </c>
      <c r="D35" s="20">
        <f t="shared" ref="D35:F35" si="11">AVERAGE(D17:D19)</f>
        <v>6</v>
      </c>
      <c r="E35" s="20">
        <f t="shared" si="11"/>
        <v>6.666666666666667</v>
      </c>
      <c r="F35" s="20">
        <f t="shared" si="11"/>
        <v>5.333333333333333</v>
      </c>
    </row>
    <row r="36" spans="1:7" x14ac:dyDescent="0.2">
      <c r="A36" s="3" t="s">
        <v>242</v>
      </c>
      <c r="C36" s="20">
        <f>STDEV(C17:C19)</f>
        <v>0.57735026918962584</v>
      </c>
      <c r="D36" s="20">
        <f t="shared" ref="D36:F36" si="12">STDEV(D17:D19)</f>
        <v>0</v>
      </c>
      <c r="E36" s="20">
        <f t="shared" si="12"/>
        <v>0.57735026918962584</v>
      </c>
      <c r="F36" s="20">
        <f t="shared" si="12"/>
        <v>1.1547005383792526</v>
      </c>
    </row>
    <row r="37" spans="1:7" x14ac:dyDescent="0.2">
      <c r="A37" s="3"/>
      <c r="C37" s="20"/>
      <c r="D37" s="20"/>
      <c r="E37" s="20"/>
      <c r="F37" s="20"/>
    </row>
    <row r="38" spans="1:7" x14ac:dyDescent="0.2">
      <c r="A38" s="3" t="s">
        <v>883</v>
      </c>
      <c r="C38">
        <f>MEDIAN(C2:C19)</f>
        <v>6.5</v>
      </c>
      <c r="D38">
        <f t="shared" ref="D38:F38" si="13">MEDIAN(D2:D19)</f>
        <v>6</v>
      </c>
      <c r="E38">
        <f t="shared" si="13"/>
        <v>6.5</v>
      </c>
      <c r="F38">
        <f t="shared" si="13"/>
        <v>6</v>
      </c>
      <c r="G38" s="20">
        <f>MEDIAN(G2:G19)</f>
        <v>6.125</v>
      </c>
    </row>
    <row r="39" spans="1:7" x14ac:dyDescent="0.2">
      <c r="A39" s="7" t="s">
        <v>879</v>
      </c>
      <c r="C39" s="20">
        <f>AVERAGE(C2:C19)</f>
        <v>6.2777777777777777</v>
      </c>
      <c r="D39" s="20">
        <f t="shared" ref="D39:F39" si="14">AVERAGE(D2:D19)</f>
        <v>5.7777777777777777</v>
      </c>
      <c r="E39" s="20">
        <f t="shared" si="14"/>
        <v>6.3888888888888893</v>
      </c>
      <c r="F39" s="20">
        <f t="shared" si="14"/>
        <v>5.7777777777777777</v>
      </c>
      <c r="G39" s="20">
        <f>AVERAGE(G2:G19)</f>
        <v>6.0555555555555554</v>
      </c>
    </row>
    <row r="40" spans="1:7" x14ac:dyDescent="0.2">
      <c r="A40" s="7" t="s">
        <v>242</v>
      </c>
      <c r="C40" s="20">
        <f>STDEVPA(C2:C19)</f>
        <v>0.8695819912499182</v>
      </c>
      <c r="D40" s="20">
        <f>STDEVPA(D2:D19)</f>
        <v>0.62853936105470887</v>
      </c>
      <c r="E40" s="20">
        <f>STDEVPA(E2:E19)</f>
        <v>0.67814197865187242</v>
      </c>
      <c r="F40" s="20">
        <f>STDEVPA(F2:F19)</f>
        <v>1.1331154474650633</v>
      </c>
      <c r="G40" s="20">
        <f>STDEV(G2:G19)</f>
        <v>0.53930480546961035</v>
      </c>
    </row>
    <row r="41" spans="1:7" x14ac:dyDescent="0.2">
      <c r="A41" s="7"/>
      <c r="C41" s="20"/>
      <c r="D41" s="20"/>
      <c r="E41" s="20"/>
      <c r="F41" s="20"/>
      <c r="G41" s="20"/>
    </row>
    <row r="43" spans="1:7" x14ac:dyDescent="0.2">
      <c r="A43" s="7"/>
      <c r="B43" s="83" t="s">
        <v>222</v>
      </c>
      <c r="C43" s="84" t="s">
        <v>223</v>
      </c>
      <c r="D43" s="84" t="s">
        <v>198</v>
      </c>
      <c r="E43" s="84" t="s">
        <v>221</v>
      </c>
      <c r="F43" s="20"/>
      <c r="G43" s="20"/>
    </row>
    <row r="44" spans="1:7" x14ac:dyDescent="0.2">
      <c r="A44" s="7" t="s">
        <v>1038</v>
      </c>
      <c r="B44" s="20">
        <f>MEDIAN(G2:G7)</f>
        <v>5.75</v>
      </c>
      <c r="C44" s="20">
        <f>MEDIAN(G8:G13)</f>
        <v>6.25</v>
      </c>
      <c r="D44" s="20">
        <f>MEDIAN(G14:G16)</f>
        <v>6.5</v>
      </c>
      <c r="E44" s="20">
        <f>MEDIAN(G17:G19)</f>
        <v>6.5</v>
      </c>
      <c r="F44" s="20"/>
      <c r="G44" s="20"/>
    </row>
    <row r="45" spans="1:7" x14ac:dyDescent="0.2">
      <c r="A45" s="7" t="s">
        <v>1037</v>
      </c>
      <c r="B45" s="20">
        <f>AVERAGE(G2:G7)</f>
        <v>5.916666666666667</v>
      </c>
      <c r="C45" s="20">
        <f>AVERAGE(G8:G13)</f>
        <v>6.125</v>
      </c>
      <c r="D45" s="20">
        <f>AVERAGE(G14:G16)</f>
        <v>6.083333333333333</v>
      </c>
      <c r="E45" s="20">
        <f>AVERAGE(G17:G19)</f>
        <v>6.166666666666667</v>
      </c>
      <c r="F45" s="20"/>
      <c r="G45" s="20"/>
    </row>
    <row r="46" spans="1:7" x14ac:dyDescent="0.2">
      <c r="A46" s="7" t="s">
        <v>1039</v>
      </c>
      <c r="B46" s="20">
        <f>STDEV(G2:G7)</f>
        <v>0.6454972243679028</v>
      </c>
      <c r="C46" s="20">
        <f>STDEV(G8:G13)</f>
        <v>0.44017042154147523</v>
      </c>
      <c r="D46" s="20">
        <f>STDEV(G14:G16)</f>
        <v>0.72168783648703227</v>
      </c>
      <c r="E46" s="20">
        <f>STDEV(G17:G19)</f>
        <v>0.57735026918962584</v>
      </c>
      <c r="F46" s="20"/>
      <c r="G46" s="20"/>
    </row>
    <row r="47" spans="1:7" x14ac:dyDescent="0.2">
      <c r="A47" s="7"/>
      <c r="C47" s="20"/>
      <c r="D47" s="20"/>
      <c r="E47" s="20"/>
      <c r="F47" s="20"/>
      <c r="G47" s="20"/>
    </row>
    <row r="49" spans="1:7" ht="76.5" x14ac:dyDescent="0.25">
      <c r="A49" s="41" t="s">
        <v>884</v>
      </c>
      <c r="B49" s="41" t="s">
        <v>251</v>
      </c>
      <c r="C49" s="41" t="s">
        <v>247</v>
      </c>
      <c r="D49" s="41" t="s">
        <v>248</v>
      </c>
      <c r="E49" s="41" t="s">
        <v>249</v>
      </c>
      <c r="F49" s="41" t="s">
        <v>250</v>
      </c>
      <c r="G49" s="48" t="s">
        <v>890</v>
      </c>
    </row>
    <row r="50" spans="1:7" x14ac:dyDescent="0.2">
      <c r="A50" s="42" t="s">
        <v>885</v>
      </c>
      <c r="B50" s="47" t="s">
        <v>889</v>
      </c>
      <c r="C50" s="43" t="s">
        <v>894</v>
      </c>
      <c r="D50" s="44" t="s">
        <v>898</v>
      </c>
      <c r="E50" s="44" t="s">
        <v>898</v>
      </c>
      <c r="F50" s="44" t="s">
        <v>902</v>
      </c>
    </row>
    <row r="51" spans="1:7" x14ac:dyDescent="0.2">
      <c r="A51" s="42" t="s">
        <v>244</v>
      </c>
      <c r="B51" s="47" t="s">
        <v>891</v>
      </c>
      <c r="C51" s="43" t="s">
        <v>895</v>
      </c>
      <c r="D51" s="44" t="s">
        <v>899</v>
      </c>
      <c r="E51" s="44" t="s">
        <v>901</v>
      </c>
      <c r="F51" s="44" t="s">
        <v>903</v>
      </c>
    </row>
    <row r="52" spans="1:7" x14ac:dyDescent="0.2">
      <c r="A52" s="42" t="s">
        <v>886</v>
      </c>
      <c r="B52" s="47" t="s">
        <v>892</v>
      </c>
      <c r="C52" s="43" t="s">
        <v>896</v>
      </c>
      <c r="D52" s="44" t="s">
        <v>898</v>
      </c>
      <c r="E52" s="44" t="s">
        <v>898</v>
      </c>
      <c r="F52" s="44" t="s">
        <v>904</v>
      </c>
    </row>
    <row r="53" spans="1:7" x14ac:dyDescent="0.2">
      <c r="A53" s="42" t="s">
        <v>887</v>
      </c>
      <c r="B53" s="43" t="s">
        <v>893</v>
      </c>
      <c r="C53" s="43" t="s">
        <v>897</v>
      </c>
      <c r="D53" s="44" t="s">
        <v>900</v>
      </c>
      <c r="E53" s="44" t="s">
        <v>899</v>
      </c>
      <c r="F53" s="44" t="s">
        <v>905</v>
      </c>
    </row>
    <row r="54" spans="1:7" ht="15" x14ac:dyDescent="0.25">
      <c r="A54" s="46" t="s">
        <v>888</v>
      </c>
      <c r="B54" s="41" t="s">
        <v>1041</v>
      </c>
      <c r="C54" s="41" t="s">
        <v>1040</v>
      </c>
      <c r="D54" s="41" t="s">
        <v>1042</v>
      </c>
      <c r="E54" s="41" t="s">
        <v>1043</v>
      </c>
      <c r="F54" s="49" t="s">
        <v>906</v>
      </c>
    </row>
    <row r="55" spans="1:7" x14ac:dyDescent="0.2">
      <c r="B55" s="45"/>
      <c r="C55" s="45"/>
      <c r="D55" s="45"/>
      <c r="E55" s="45"/>
      <c r="F55" s="45"/>
      <c r="G55" s="45"/>
    </row>
    <row r="57" spans="1:7" ht="25.5" x14ac:dyDescent="0.2">
      <c r="A57" s="45"/>
      <c r="B57" s="45" t="s">
        <v>1014</v>
      </c>
      <c r="C57" s="45"/>
      <c r="D57" s="45"/>
      <c r="E57" s="45"/>
      <c r="F57" s="45"/>
    </row>
    <row r="58" spans="1:7" ht="25.5" x14ac:dyDescent="0.2">
      <c r="A58" s="45" t="s">
        <v>1015</v>
      </c>
      <c r="B58" s="45" t="s">
        <v>197</v>
      </c>
      <c r="C58" s="45" t="s">
        <v>1016</v>
      </c>
      <c r="D58" s="45" t="s">
        <v>1017</v>
      </c>
      <c r="E58" s="45" t="s">
        <v>1018</v>
      </c>
      <c r="F58" s="45" t="s">
        <v>1019</v>
      </c>
      <c r="G58" s="45" t="s">
        <v>1022</v>
      </c>
    </row>
    <row r="59" spans="1:7" x14ac:dyDescent="0.2">
      <c r="A59" s="45"/>
      <c r="B59" s="70" t="s">
        <v>222</v>
      </c>
      <c r="C59" s="71"/>
      <c r="D59" s="71"/>
      <c r="E59" s="71"/>
      <c r="F59" s="71"/>
    </row>
    <row r="60" spans="1:7" x14ac:dyDescent="0.2">
      <c r="A60" s="45">
        <v>7</v>
      </c>
      <c r="B60" s="70"/>
      <c r="C60" s="71">
        <f>COUNTIF(C2:C7,7)</f>
        <v>2</v>
      </c>
      <c r="D60" s="71">
        <f t="shared" ref="D60:F60" si="15">COUNTIF(D2:D7,7)</f>
        <v>1</v>
      </c>
      <c r="E60" s="71">
        <f t="shared" si="15"/>
        <v>2</v>
      </c>
      <c r="F60" s="71">
        <f t="shared" si="15"/>
        <v>3</v>
      </c>
      <c r="G60" s="77">
        <f>AVERAGE(C60:F60)</f>
        <v>2</v>
      </c>
    </row>
    <row r="61" spans="1:7" x14ac:dyDescent="0.2">
      <c r="A61" s="45">
        <v>6</v>
      </c>
      <c r="B61" s="70"/>
      <c r="C61" s="71">
        <f>COUNTIF(C2:C7,6)</f>
        <v>2</v>
      </c>
      <c r="D61" s="71">
        <f t="shared" ref="D61:F61" si="16">COUNTIF(D2:D7,6)</f>
        <v>3</v>
      </c>
      <c r="E61" s="71">
        <f t="shared" si="16"/>
        <v>2</v>
      </c>
      <c r="F61" s="71">
        <f t="shared" si="16"/>
        <v>1</v>
      </c>
      <c r="G61" s="77">
        <f t="shared" ref="G61:G94" si="17">AVERAGE(C61:F61)</f>
        <v>2</v>
      </c>
    </row>
    <row r="62" spans="1:7" x14ac:dyDescent="0.2">
      <c r="A62" s="45">
        <v>5</v>
      </c>
      <c r="B62" s="70"/>
      <c r="C62" s="71">
        <f>COUNTIF(C2:C7,5)</f>
        <v>1</v>
      </c>
      <c r="D62" s="71">
        <f t="shared" ref="D62:F62" si="18">COUNTIF(D2:D7,5)</f>
        <v>2</v>
      </c>
      <c r="E62" s="71">
        <f t="shared" si="18"/>
        <v>2</v>
      </c>
      <c r="F62" s="71">
        <f t="shared" si="18"/>
        <v>1</v>
      </c>
      <c r="G62" s="77">
        <f t="shared" si="17"/>
        <v>1.5</v>
      </c>
    </row>
    <row r="63" spans="1:7" x14ac:dyDescent="0.2">
      <c r="A63" s="45">
        <v>4</v>
      </c>
      <c r="B63" s="70"/>
      <c r="C63" s="71">
        <f>COUNTIF(C2:C7,4)</f>
        <v>1</v>
      </c>
      <c r="D63" s="71">
        <f t="shared" ref="D63:F63" si="19">COUNTIF(D2:D7,4)</f>
        <v>0</v>
      </c>
      <c r="E63" s="71">
        <f t="shared" si="19"/>
        <v>0</v>
      </c>
      <c r="F63" s="71">
        <f t="shared" si="19"/>
        <v>1</v>
      </c>
      <c r="G63" s="77">
        <f t="shared" si="17"/>
        <v>0.5</v>
      </c>
    </row>
    <row r="64" spans="1:7" x14ac:dyDescent="0.2">
      <c r="A64" s="45">
        <v>3</v>
      </c>
      <c r="B64" s="70"/>
      <c r="C64" s="71">
        <f>COUNTIF(C2:C7,3)</f>
        <v>0</v>
      </c>
      <c r="D64" s="71">
        <f t="shared" ref="D64:F64" si="20">COUNTIF(D2:D7,3)</f>
        <v>0</v>
      </c>
      <c r="E64" s="71">
        <f t="shared" si="20"/>
        <v>0</v>
      </c>
      <c r="F64" s="71">
        <f t="shared" si="20"/>
        <v>0</v>
      </c>
      <c r="G64" s="77">
        <f t="shared" si="17"/>
        <v>0</v>
      </c>
    </row>
    <row r="65" spans="1:7" x14ac:dyDescent="0.2">
      <c r="A65" s="45">
        <v>2</v>
      </c>
      <c r="B65" s="70"/>
      <c r="C65" s="71">
        <f>COUNTIF(C2:C7,2)</f>
        <v>0</v>
      </c>
      <c r="D65" s="71">
        <f t="shared" ref="D65:F65" si="21">COUNTIF(D2:D7,2)</f>
        <v>0</v>
      </c>
      <c r="E65" s="71">
        <f t="shared" si="21"/>
        <v>0</v>
      </c>
      <c r="F65" s="71">
        <f t="shared" si="21"/>
        <v>0</v>
      </c>
      <c r="G65" s="77">
        <f t="shared" si="17"/>
        <v>0</v>
      </c>
    </row>
    <row r="66" spans="1:7" x14ac:dyDescent="0.2">
      <c r="A66" s="45">
        <v>1</v>
      </c>
      <c r="B66" s="70"/>
      <c r="C66" s="71">
        <f>COUNTIF(C2:C7,1)</f>
        <v>0</v>
      </c>
      <c r="D66" s="71">
        <f t="shared" ref="D66:F66" si="22">COUNTIF(D2:D7,1)</f>
        <v>0</v>
      </c>
      <c r="E66" s="71">
        <f t="shared" si="22"/>
        <v>0</v>
      </c>
      <c r="F66" s="71">
        <f t="shared" si="22"/>
        <v>0</v>
      </c>
      <c r="G66" s="77">
        <f t="shared" si="17"/>
        <v>0</v>
      </c>
    </row>
    <row r="67" spans="1:7" s="37" customFormat="1" x14ac:dyDescent="0.2">
      <c r="A67" s="67"/>
      <c r="B67" s="68" t="s">
        <v>223</v>
      </c>
      <c r="C67" s="69">
        <f>COUNTIF(C8:C13,7)</f>
        <v>3</v>
      </c>
      <c r="D67" s="69">
        <f t="shared" ref="D67:F67" si="23">COUNTIF(D8:D13,7)</f>
        <v>0</v>
      </c>
      <c r="E67" s="69">
        <f t="shared" si="23"/>
        <v>3</v>
      </c>
      <c r="F67" s="69">
        <f t="shared" si="23"/>
        <v>2</v>
      </c>
      <c r="G67" s="78">
        <f t="shared" si="17"/>
        <v>2</v>
      </c>
    </row>
    <row r="68" spans="1:7" x14ac:dyDescent="0.2">
      <c r="A68" s="45"/>
      <c r="B68" s="70"/>
      <c r="C68" s="71">
        <f>COUNTIF(C8:C13,6)</f>
        <v>2</v>
      </c>
      <c r="D68" s="71">
        <f t="shared" ref="D68:F68" si="24">COUNTIF(D8:D13,6)</f>
        <v>5</v>
      </c>
      <c r="E68" s="71">
        <f t="shared" si="24"/>
        <v>3</v>
      </c>
      <c r="F68" s="71">
        <f t="shared" si="24"/>
        <v>3</v>
      </c>
      <c r="G68" s="77">
        <f t="shared" si="17"/>
        <v>3.25</v>
      </c>
    </row>
    <row r="69" spans="1:7" x14ac:dyDescent="0.2">
      <c r="A69" s="45"/>
      <c r="B69" s="70"/>
      <c r="C69" s="71">
        <f>COUNTIF(C8:C13,5)</f>
        <v>1</v>
      </c>
      <c r="D69" s="71">
        <f t="shared" ref="D69:F69" si="25">COUNTIF(D8:D13,5)</f>
        <v>1</v>
      </c>
      <c r="E69" s="71">
        <f t="shared" si="25"/>
        <v>0</v>
      </c>
      <c r="F69" s="71">
        <f t="shared" si="25"/>
        <v>0</v>
      </c>
      <c r="G69" s="77">
        <f t="shared" si="17"/>
        <v>0.5</v>
      </c>
    </row>
    <row r="70" spans="1:7" x14ac:dyDescent="0.2">
      <c r="A70" s="45"/>
      <c r="B70" s="70"/>
      <c r="C70" s="71">
        <f>COUNTIF(C8:C13,4)</f>
        <v>0</v>
      </c>
      <c r="D70" s="71">
        <f t="shared" ref="D70:F70" si="26">COUNTIF(D8:D13,4)</f>
        <v>0</v>
      </c>
      <c r="E70" s="71">
        <f t="shared" si="26"/>
        <v>0</v>
      </c>
      <c r="F70" s="71">
        <f t="shared" si="26"/>
        <v>0</v>
      </c>
      <c r="G70" s="77">
        <f t="shared" si="17"/>
        <v>0</v>
      </c>
    </row>
    <row r="71" spans="1:7" x14ac:dyDescent="0.2">
      <c r="A71" s="45"/>
      <c r="B71" s="70"/>
      <c r="C71" s="71">
        <f>COUNTIF(C8:C13,3)</f>
        <v>0</v>
      </c>
      <c r="D71" s="71">
        <f t="shared" ref="D71:F71" si="27">COUNTIF(D8:D13,3)</f>
        <v>0</v>
      </c>
      <c r="E71" s="71">
        <f t="shared" si="27"/>
        <v>0</v>
      </c>
      <c r="F71" s="71">
        <f t="shared" si="27"/>
        <v>1</v>
      </c>
      <c r="G71" s="77">
        <f t="shared" si="17"/>
        <v>0.25</v>
      </c>
    </row>
    <row r="72" spans="1:7" x14ac:dyDescent="0.2">
      <c r="A72" s="45"/>
      <c r="B72" s="70"/>
      <c r="C72" s="71">
        <f>COUNTIF(C8:C13,2)</f>
        <v>0</v>
      </c>
      <c r="D72" s="71">
        <f t="shared" ref="D72:F72" si="28">COUNTIF(D8:D13,2)</f>
        <v>0</v>
      </c>
      <c r="E72" s="71">
        <f t="shared" si="28"/>
        <v>0</v>
      </c>
      <c r="F72" s="71">
        <f t="shared" si="28"/>
        <v>0</v>
      </c>
      <c r="G72" s="77">
        <f t="shared" si="17"/>
        <v>0</v>
      </c>
    </row>
    <row r="73" spans="1:7" x14ac:dyDescent="0.2">
      <c r="A73" s="45"/>
      <c r="B73" s="70"/>
      <c r="C73" s="71">
        <f>COUNTIF(C8:C13,1)</f>
        <v>0</v>
      </c>
      <c r="D73" s="71">
        <f t="shared" ref="D73:F73" si="29">COUNTIF(D8:D13,1)</f>
        <v>0</v>
      </c>
      <c r="E73" s="71">
        <f t="shared" si="29"/>
        <v>0</v>
      </c>
      <c r="F73" s="71">
        <f t="shared" si="29"/>
        <v>0</v>
      </c>
      <c r="G73" s="77">
        <f t="shared" si="17"/>
        <v>0</v>
      </c>
    </row>
    <row r="74" spans="1:7" s="37" customFormat="1" x14ac:dyDescent="0.2">
      <c r="A74" s="67"/>
      <c r="B74" s="68" t="s">
        <v>198</v>
      </c>
      <c r="C74" s="69">
        <f>COUNTIF(C14:C16,7)</f>
        <v>2</v>
      </c>
      <c r="D74" s="69">
        <f t="shared" ref="D74:F74" si="30">COUNTIF(D14:D16,7)</f>
        <v>0</v>
      </c>
      <c r="E74" s="69">
        <f t="shared" si="30"/>
        <v>2</v>
      </c>
      <c r="F74" s="69">
        <f t="shared" si="30"/>
        <v>0</v>
      </c>
      <c r="G74" s="78">
        <f t="shared" si="17"/>
        <v>1</v>
      </c>
    </row>
    <row r="75" spans="1:7" x14ac:dyDescent="0.2">
      <c r="A75" s="45"/>
      <c r="B75" s="70"/>
      <c r="C75" s="71">
        <f>COUNTIF(C14:C16,6)</f>
        <v>1</v>
      </c>
      <c r="D75" s="71">
        <f t="shared" ref="D75:F75" si="31">COUNTIF(D14:D16,6)</f>
        <v>2</v>
      </c>
      <c r="E75" s="71">
        <f t="shared" si="31"/>
        <v>1</v>
      </c>
      <c r="F75" s="71">
        <f t="shared" si="31"/>
        <v>2</v>
      </c>
      <c r="G75" s="77">
        <f t="shared" si="17"/>
        <v>1.5</v>
      </c>
    </row>
    <row r="76" spans="1:7" x14ac:dyDescent="0.2">
      <c r="A76" s="45"/>
      <c r="B76" s="70"/>
      <c r="C76" s="71">
        <f>COUNTIF(C14:C16,5)</f>
        <v>0</v>
      </c>
      <c r="D76" s="71">
        <f t="shared" ref="D76:F76" si="32">COUNTIF(D14:D16,5)</f>
        <v>0</v>
      </c>
      <c r="E76" s="71">
        <f t="shared" si="32"/>
        <v>0</v>
      </c>
      <c r="F76" s="71">
        <f t="shared" si="32"/>
        <v>1</v>
      </c>
      <c r="G76" s="77">
        <f t="shared" si="17"/>
        <v>0.25</v>
      </c>
    </row>
    <row r="77" spans="1:7" x14ac:dyDescent="0.2">
      <c r="A77" s="45"/>
      <c r="B77" s="70"/>
      <c r="C77" s="71">
        <f>COUNTIF(C14:C16,4)</f>
        <v>0</v>
      </c>
      <c r="D77" s="71">
        <f t="shared" ref="D77:F77" si="33">COUNTIF(D14:D16,4)</f>
        <v>1</v>
      </c>
      <c r="E77" s="71">
        <f t="shared" si="33"/>
        <v>0</v>
      </c>
      <c r="F77" s="71">
        <f t="shared" si="33"/>
        <v>0</v>
      </c>
      <c r="G77" s="77">
        <f t="shared" si="17"/>
        <v>0.25</v>
      </c>
    </row>
    <row r="78" spans="1:7" x14ac:dyDescent="0.2">
      <c r="A78" s="45"/>
      <c r="B78" s="70"/>
      <c r="C78" s="71">
        <f>COUNTIF(C14:C16,3)</f>
        <v>0</v>
      </c>
      <c r="D78" s="71">
        <f t="shared" ref="D78:F78" si="34">COUNTIF(D14:D16,3)</f>
        <v>0</v>
      </c>
      <c r="E78" s="71">
        <f t="shared" si="34"/>
        <v>0</v>
      </c>
      <c r="F78" s="71">
        <f t="shared" si="34"/>
        <v>0</v>
      </c>
      <c r="G78" s="77">
        <f t="shared" si="17"/>
        <v>0</v>
      </c>
    </row>
    <row r="79" spans="1:7" x14ac:dyDescent="0.2">
      <c r="A79" s="45"/>
      <c r="B79" s="70"/>
      <c r="C79" s="71">
        <f>COUNTIF(C14:C16,2)</f>
        <v>0</v>
      </c>
      <c r="D79" s="71">
        <f t="shared" ref="D79:F79" si="35">COUNTIF(D14:D16,2)</f>
        <v>0</v>
      </c>
      <c r="E79" s="71">
        <f t="shared" si="35"/>
        <v>0</v>
      </c>
      <c r="F79" s="71">
        <f t="shared" si="35"/>
        <v>0</v>
      </c>
      <c r="G79" s="77">
        <f t="shared" si="17"/>
        <v>0</v>
      </c>
    </row>
    <row r="80" spans="1:7" x14ac:dyDescent="0.2">
      <c r="A80" s="45"/>
      <c r="B80" s="70"/>
      <c r="C80" s="71">
        <f>COUNTIF(C14:C16,1)</f>
        <v>0</v>
      </c>
      <c r="D80" s="71">
        <f t="shared" ref="D80:F80" si="36">COUNTIF(D14:D16,1)</f>
        <v>0</v>
      </c>
      <c r="E80" s="71">
        <f t="shared" si="36"/>
        <v>0</v>
      </c>
      <c r="F80" s="71">
        <f t="shared" si="36"/>
        <v>0</v>
      </c>
      <c r="G80" s="77">
        <f t="shared" si="17"/>
        <v>0</v>
      </c>
    </row>
    <row r="81" spans="1:7" s="37" customFormat="1" x14ac:dyDescent="0.2">
      <c r="A81" s="67"/>
      <c r="B81" s="68" t="s">
        <v>221</v>
      </c>
      <c r="C81" s="69">
        <f>COUNTIF(C17:C19,7)</f>
        <v>2</v>
      </c>
      <c r="D81" s="69">
        <f t="shared" ref="D81:F81" si="37">COUNTIF(D17:D19,7)</f>
        <v>0</v>
      </c>
      <c r="E81" s="69">
        <f t="shared" si="37"/>
        <v>2</v>
      </c>
      <c r="F81" s="69">
        <f t="shared" si="37"/>
        <v>0</v>
      </c>
      <c r="G81" s="78">
        <f t="shared" si="17"/>
        <v>1</v>
      </c>
    </row>
    <row r="82" spans="1:7" x14ac:dyDescent="0.2">
      <c r="A82" s="45"/>
      <c r="B82" s="70"/>
      <c r="C82" s="71">
        <f>COUNTIF(C17:C19,6)</f>
        <v>1</v>
      </c>
      <c r="D82" s="71">
        <f t="shared" ref="D82:F82" si="38">COUNTIF(D17:D19,6)</f>
        <v>3</v>
      </c>
      <c r="E82" s="71">
        <f t="shared" si="38"/>
        <v>1</v>
      </c>
      <c r="F82" s="71">
        <f t="shared" si="38"/>
        <v>2</v>
      </c>
      <c r="G82" s="77">
        <f t="shared" si="17"/>
        <v>1.75</v>
      </c>
    </row>
    <row r="83" spans="1:7" x14ac:dyDescent="0.2">
      <c r="A83" s="45"/>
      <c r="B83" s="70"/>
      <c r="C83" s="71">
        <f>COUNTIF(C17:C19,5)</f>
        <v>0</v>
      </c>
      <c r="D83" s="71">
        <f t="shared" ref="D83:F83" si="39">COUNTIF(D17:D19,5)</f>
        <v>0</v>
      </c>
      <c r="E83" s="71">
        <f t="shared" si="39"/>
        <v>0</v>
      </c>
      <c r="F83" s="71">
        <f t="shared" si="39"/>
        <v>0</v>
      </c>
      <c r="G83" s="77">
        <f t="shared" si="17"/>
        <v>0</v>
      </c>
    </row>
    <row r="84" spans="1:7" x14ac:dyDescent="0.2">
      <c r="A84" s="45"/>
      <c r="B84" s="70"/>
      <c r="C84" s="71">
        <f>COUNTIF(C17:C19,4)</f>
        <v>0</v>
      </c>
      <c r="D84" s="71">
        <f t="shared" ref="D84:F84" si="40">COUNTIF(D17:D19,4)</f>
        <v>0</v>
      </c>
      <c r="E84" s="71">
        <f t="shared" si="40"/>
        <v>0</v>
      </c>
      <c r="F84" s="71">
        <f t="shared" si="40"/>
        <v>1</v>
      </c>
      <c r="G84" s="77">
        <f t="shared" si="17"/>
        <v>0.25</v>
      </c>
    </row>
    <row r="85" spans="1:7" x14ac:dyDescent="0.2">
      <c r="A85" s="45"/>
      <c r="B85" s="70"/>
      <c r="C85" s="71">
        <f>COUNTIF(C17:C19,3)</f>
        <v>0</v>
      </c>
      <c r="D85" s="71">
        <f t="shared" ref="D85:F85" si="41">COUNTIF(D17:D19,3)</f>
        <v>0</v>
      </c>
      <c r="E85" s="71">
        <f t="shared" si="41"/>
        <v>0</v>
      </c>
      <c r="F85" s="71">
        <f t="shared" si="41"/>
        <v>0</v>
      </c>
      <c r="G85" s="77">
        <f t="shared" si="17"/>
        <v>0</v>
      </c>
    </row>
    <row r="86" spans="1:7" x14ac:dyDescent="0.2">
      <c r="A86" s="45"/>
      <c r="B86" s="70"/>
      <c r="C86" s="71">
        <f>COUNTIF(C17:C19,2)</f>
        <v>0</v>
      </c>
      <c r="D86" s="71">
        <f t="shared" ref="D86:F86" si="42">COUNTIF(D17:D19,2)</f>
        <v>0</v>
      </c>
      <c r="E86" s="71">
        <f t="shared" si="42"/>
        <v>0</v>
      </c>
      <c r="F86" s="71">
        <f t="shared" si="42"/>
        <v>0</v>
      </c>
      <c r="G86" s="77">
        <f t="shared" si="17"/>
        <v>0</v>
      </c>
    </row>
    <row r="87" spans="1:7" x14ac:dyDescent="0.2">
      <c r="A87" s="45"/>
      <c r="B87" s="70"/>
      <c r="C87" s="72">
        <f>COUNTIF(C17:C19,1)</f>
        <v>0</v>
      </c>
      <c r="D87" s="72">
        <f t="shared" ref="D87:F87" si="43">COUNTIF(D17:D19,1)</f>
        <v>0</v>
      </c>
      <c r="E87" s="72">
        <f t="shared" si="43"/>
        <v>0</v>
      </c>
      <c r="F87" s="72">
        <f t="shared" si="43"/>
        <v>0</v>
      </c>
      <c r="G87" s="77">
        <f t="shared" si="17"/>
        <v>0</v>
      </c>
    </row>
    <row r="88" spans="1:7" s="37" customFormat="1" x14ac:dyDescent="0.2">
      <c r="A88" s="67"/>
      <c r="B88" s="68" t="s">
        <v>250</v>
      </c>
      <c r="C88" s="69">
        <f t="shared" ref="C88:C94" si="44">SUM(C60,C67,C74,C81)</f>
        <v>9</v>
      </c>
      <c r="D88" s="69">
        <f t="shared" ref="D88:F88" si="45">SUM(D60,D67,D74,D81)</f>
        <v>1</v>
      </c>
      <c r="E88" s="69">
        <f t="shared" si="45"/>
        <v>9</v>
      </c>
      <c r="F88" s="69">
        <f t="shared" si="45"/>
        <v>5</v>
      </c>
      <c r="G88" s="78">
        <f t="shared" si="17"/>
        <v>6</v>
      </c>
    </row>
    <row r="89" spans="1:7" x14ac:dyDescent="0.2">
      <c r="A89" s="45"/>
      <c r="B89" s="70"/>
      <c r="C89" s="71">
        <f t="shared" si="44"/>
        <v>6</v>
      </c>
      <c r="D89" s="71">
        <f t="shared" ref="D89:F89" si="46">SUM(D61,D68,D75,D82)</f>
        <v>13</v>
      </c>
      <c r="E89" s="71">
        <f t="shared" si="46"/>
        <v>7</v>
      </c>
      <c r="F89" s="71">
        <f t="shared" si="46"/>
        <v>8</v>
      </c>
      <c r="G89" s="77">
        <f t="shared" si="17"/>
        <v>8.5</v>
      </c>
    </row>
    <row r="90" spans="1:7" x14ac:dyDescent="0.2">
      <c r="A90" s="45"/>
      <c r="B90" s="70"/>
      <c r="C90" s="71">
        <f t="shared" si="44"/>
        <v>2</v>
      </c>
      <c r="D90" s="71">
        <f t="shared" ref="D90:F90" si="47">SUM(D62,D69,D76,D83)</f>
        <v>3</v>
      </c>
      <c r="E90" s="71">
        <f t="shared" si="47"/>
        <v>2</v>
      </c>
      <c r="F90" s="71">
        <f t="shared" si="47"/>
        <v>2</v>
      </c>
      <c r="G90" s="77">
        <f t="shared" si="17"/>
        <v>2.25</v>
      </c>
    </row>
    <row r="91" spans="1:7" x14ac:dyDescent="0.2">
      <c r="A91" s="45"/>
      <c r="B91" s="70"/>
      <c r="C91" s="71">
        <f t="shared" si="44"/>
        <v>1</v>
      </c>
      <c r="D91" s="71">
        <f t="shared" ref="D91:F91" si="48">SUM(D63,D70,D77,D84)</f>
        <v>1</v>
      </c>
      <c r="E91" s="71">
        <f t="shared" si="48"/>
        <v>0</v>
      </c>
      <c r="F91" s="71">
        <f t="shared" si="48"/>
        <v>2</v>
      </c>
      <c r="G91" s="77">
        <f t="shared" si="17"/>
        <v>1</v>
      </c>
    </row>
    <row r="92" spans="1:7" x14ac:dyDescent="0.2">
      <c r="A92" s="45"/>
      <c r="B92" s="70"/>
      <c r="C92" s="71">
        <f t="shared" si="44"/>
        <v>0</v>
      </c>
      <c r="D92" s="71">
        <f t="shared" ref="D92:F92" si="49">SUM(D64,D71,D78,D85)</f>
        <v>0</v>
      </c>
      <c r="E92" s="71">
        <f t="shared" si="49"/>
        <v>0</v>
      </c>
      <c r="F92" s="71">
        <f t="shared" si="49"/>
        <v>1</v>
      </c>
      <c r="G92" s="77">
        <f t="shared" si="17"/>
        <v>0.25</v>
      </c>
    </row>
    <row r="93" spans="1:7" x14ac:dyDescent="0.2">
      <c r="A93" s="45"/>
      <c r="B93" s="70"/>
      <c r="C93" s="71">
        <f t="shared" si="44"/>
        <v>0</v>
      </c>
      <c r="D93" s="71">
        <f t="shared" ref="D93:F93" si="50">SUM(D65,D72,D79,D86)</f>
        <v>0</v>
      </c>
      <c r="E93" s="71">
        <f t="shared" si="50"/>
        <v>0</v>
      </c>
      <c r="F93" s="71">
        <f t="shared" si="50"/>
        <v>0</v>
      </c>
      <c r="G93" s="77">
        <f t="shared" si="17"/>
        <v>0</v>
      </c>
    </row>
    <row r="94" spans="1:7" x14ac:dyDescent="0.2">
      <c r="A94" s="45"/>
      <c r="B94" s="73"/>
      <c r="C94" s="74">
        <f t="shared" si="44"/>
        <v>0</v>
      </c>
      <c r="D94" s="74">
        <f t="shared" ref="D94:F94" si="51">SUM(D66,D73,D80,D87)</f>
        <v>0</v>
      </c>
      <c r="E94" s="74">
        <f t="shared" si="51"/>
        <v>0</v>
      </c>
      <c r="F94" s="74">
        <f t="shared" si="51"/>
        <v>0</v>
      </c>
      <c r="G94" s="77">
        <f t="shared" si="17"/>
        <v>0</v>
      </c>
    </row>
    <row r="95" spans="1:7" x14ac:dyDescent="0.2">
      <c r="A95" s="45"/>
      <c r="B95" s="45"/>
      <c r="C95" s="75"/>
      <c r="D95" s="75"/>
      <c r="E95" s="75"/>
      <c r="F95" s="75"/>
    </row>
  </sheetData>
  <sortState xmlns:xlrd2="http://schemas.microsoft.com/office/spreadsheetml/2017/richdata2" ref="A2:AB19">
    <sortCondition ref="B2:B19"/>
  </sortState>
  <pageMargins left="0.7" right="0.7" top="0.75" bottom="0.75" header="0.3" footer="0.3"/>
  <pageSetup paperSize="9"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30"/>
  <sheetViews>
    <sheetView workbookViewId="0">
      <selection activeCell="D17" sqref="D17"/>
    </sheetView>
  </sheetViews>
  <sheetFormatPr defaultRowHeight="12.75" x14ac:dyDescent="0.2"/>
  <cols>
    <col min="2" max="2" width="25.5703125" bestFit="1" customWidth="1"/>
    <col min="3" max="6" width="111.85546875" customWidth="1"/>
  </cols>
  <sheetData>
    <row r="1" spans="1:4" x14ac:dyDescent="0.2">
      <c r="A1" s="1" t="s">
        <v>195</v>
      </c>
      <c r="B1" s="1" t="s">
        <v>197</v>
      </c>
      <c r="C1" s="1" t="s">
        <v>26</v>
      </c>
      <c r="D1" s="1" t="s">
        <v>27</v>
      </c>
    </row>
    <row r="2" spans="1:4" x14ac:dyDescent="0.2">
      <c r="A2" s="3" t="s">
        <v>192</v>
      </c>
      <c r="B2" s="1" t="s">
        <v>222</v>
      </c>
      <c r="C2" s="50" t="s">
        <v>907</v>
      </c>
      <c r="D2" s="50" t="s">
        <v>919</v>
      </c>
    </row>
    <row r="3" spans="1:4" x14ac:dyDescent="0.2">
      <c r="A3" s="3" t="s">
        <v>193</v>
      </c>
      <c r="B3" s="1" t="s">
        <v>222</v>
      </c>
    </row>
    <row r="4" spans="1:4" x14ac:dyDescent="0.2">
      <c r="A4" s="3" t="s">
        <v>194</v>
      </c>
      <c r="B4" s="1" t="s">
        <v>222</v>
      </c>
      <c r="C4" s="50" t="s">
        <v>928</v>
      </c>
      <c r="D4" s="1" t="s">
        <v>176</v>
      </c>
    </row>
    <row r="5" spans="1:4" x14ac:dyDescent="0.2">
      <c r="A5" s="3" t="s">
        <v>753</v>
      </c>
      <c r="B5" s="1" t="s">
        <v>222</v>
      </c>
      <c r="C5" s="86" t="s">
        <v>929</v>
      </c>
      <c r="D5" s="50" t="s">
        <v>920</v>
      </c>
    </row>
    <row r="6" spans="1:4" x14ac:dyDescent="0.2">
      <c r="A6" s="3" t="s">
        <v>764</v>
      </c>
      <c r="B6" s="1" t="s">
        <v>222</v>
      </c>
      <c r="C6" s="50" t="s">
        <v>930</v>
      </c>
      <c r="D6" s="50" t="s">
        <v>921</v>
      </c>
    </row>
    <row r="7" spans="1:4" x14ac:dyDescent="0.2">
      <c r="A7" t="s">
        <v>803</v>
      </c>
      <c r="B7" s="1" t="s">
        <v>222</v>
      </c>
      <c r="C7" s="50" t="s">
        <v>908</v>
      </c>
      <c r="D7" s="50" t="s">
        <v>922</v>
      </c>
    </row>
    <row r="8" spans="1:4" x14ac:dyDescent="0.2">
      <c r="A8" s="3" t="s">
        <v>192</v>
      </c>
      <c r="B8" s="1" t="s">
        <v>223</v>
      </c>
      <c r="C8" s="86" t="s">
        <v>160</v>
      </c>
      <c r="D8" s="50" t="s">
        <v>923</v>
      </c>
    </row>
    <row r="9" spans="1:4" x14ac:dyDescent="0.2">
      <c r="A9" s="3" t="s">
        <v>193</v>
      </c>
      <c r="B9" s="1" t="s">
        <v>223</v>
      </c>
    </row>
    <row r="10" spans="1:4" x14ac:dyDescent="0.2">
      <c r="A10" s="3" t="s">
        <v>194</v>
      </c>
      <c r="B10" s="1" t="s">
        <v>223</v>
      </c>
      <c r="C10" s="50" t="s">
        <v>909</v>
      </c>
      <c r="D10" s="50" t="s">
        <v>924</v>
      </c>
    </row>
    <row r="11" spans="1:4" x14ac:dyDescent="0.2">
      <c r="A11" s="3" t="s">
        <v>753</v>
      </c>
      <c r="B11" s="1" t="s">
        <v>223</v>
      </c>
      <c r="C11" s="50" t="s">
        <v>910</v>
      </c>
      <c r="D11" s="50" t="s">
        <v>925</v>
      </c>
    </row>
    <row r="12" spans="1:4" x14ac:dyDescent="0.2">
      <c r="A12" s="3" t="s">
        <v>764</v>
      </c>
      <c r="B12" s="1" t="s">
        <v>223</v>
      </c>
      <c r="C12" s="50" t="s">
        <v>911</v>
      </c>
      <c r="D12" s="87" t="s">
        <v>788</v>
      </c>
    </row>
    <row r="13" spans="1:4" x14ac:dyDescent="0.2">
      <c r="A13" t="s">
        <v>803</v>
      </c>
      <c r="B13" s="1" t="s">
        <v>223</v>
      </c>
      <c r="C13" s="50" t="s">
        <v>797</v>
      </c>
      <c r="D13" s="50" t="s">
        <v>926</v>
      </c>
    </row>
    <row r="14" spans="1:4" x14ac:dyDescent="0.2">
      <c r="A14" s="3" t="s">
        <v>192</v>
      </c>
      <c r="B14" s="1" t="s">
        <v>198</v>
      </c>
      <c r="C14" s="50" t="s">
        <v>912</v>
      </c>
      <c r="D14" s="1" t="s">
        <v>145</v>
      </c>
    </row>
    <row r="15" spans="1:4" x14ac:dyDescent="0.2">
      <c r="A15" s="3" t="s">
        <v>193</v>
      </c>
      <c r="B15" s="1" t="s">
        <v>198</v>
      </c>
    </row>
    <row r="16" spans="1:4" x14ac:dyDescent="0.2">
      <c r="A16" s="3" t="s">
        <v>194</v>
      </c>
      <c r="B16" s="1" t="s">
        <v>198</v>
      </c>
      <c r="C16" s="50" t="s">
        <v>913</v>
      </c>
      <c r="D16" s="1" t="s">
        <v>170</v>
      </c>
    </row>
    <row r="17" spans="1:4" s="37" customFormat="1" x14ac:dyDescent="0.2">
      <c r="A17" s="82" t="s">
        <v>192</v>
      </c>
      <c r="B17" s="39" t="s">
        <v>221</v>
      </c>
      <c r="C17" s="85" t="s">
        <v>914</v>
      </c>
      <c r="D17" s="85" t="s">
        <v>927</v>
      </c>
    </row>
    <row r="18" spans="1:4" s="37" customFormat="1" x14ac:dyDescent="0.2">
      <c r="A18" s="82" t="s">
        <v>193</v>
      </c>
      <c r="B18" s="39" t="s">
        <v>221</v>
      </c>
    </row>
    <row r="19" spans="1:4" s="37" customFormat="1" x14ac:dyDescent="0.2">
      <c r="A19" s="82" t="s">
        <v>194</v>
      </c>
      <c r="B19" s="39" t="s">
        <v>221</v>
      </c>
      <c r="C19" s="85" t="s">
        <v>915</v>
      </c>
      <c r="D19" s="39" t="s">
        <v>176</v>
      </c>
    </row>
    <row r="23" spans="1:4" x14ac:dyDescent="0.2">
      <c r="B23" s="7" t="s">
        <v>918</v>
      </c>
    </row>
    <row r="24" spans="1:4" x14ac:dyDescent="0.2">
      <c r="B24" s="7" t="s">
        <v>934</v>
      </c>
      <c r="C24" s="7" t="s">
        <v>933</v>
      </c>
      <c r="D24" t="s">
        <v>940</v>
      </c>
    </row>
    <row r="25" spans="1:4" x14ac:dyDescent="0.2">
      <c r="B25" s="7" t="s">
        <v>932</v>
      </c>
      <c r="C25" s="7" t="s">
        <v>931</v>
      </c>
      <c r="D25" t="s">
        <v>942</v>
      </c>
    </row>
    <row r="26" spans="1:4" x14ac:dyDescent="0.2">
      <c r="B26" s="7" t="s">
        <v>248</v>
      </c>
      <c r="C26" s="7" t="s">
        <v>935</v>
      </c>
      <c r="D26" t="s">
        <v>943</v>
      </c>
    </row>
    <row r="27" spans="1:4" x14ac:dyDescent="0.2">
      <c r="B27" s="7" t="s">
        <v>936</v>
      </c>
      <c r="C27" s="7" t="s">
        <v>937</v>
      </c>
      <c r="D27" t="s">
        <v>944</v>
      </c>
    </row>
    <row r="28" spans="1:4" x14ac:dyDescent="0.2">
      <c r="B28" s="7"/>
      <c r="C28" s="7"/>
    </row>
    <row r="29" spans="1:4" x14ac:dyDescent="0.2">
      <c r="B29" s="7" t="s">
        <v>916</v>
      </c>
      <c r="C29" s="7" t="s">
        <v>938</v>
      </c>
      <c r="D29" t="s">
        <v>945</v>
      </c>
    </row>
    <row r="30" spans="1:4" x14ac:dyDescent="0.2">
      <c r="B30" s="7" t="s">
        <v>917</v>
      </c>
      <c r="C30" s="7" t="s">
        <v>939</v>
      </c>
      <c r="D30" t="s">
        <v>941</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J60"/>
  <sheetViews>
    <sheetView topLeftCell="C1" workbookViewId="0">
      <selection activeCell="H2" sqref="H2"/>
    </sheetView>
  </sheetViews>
  <sheetFormatPr defaultRowHeight="12.75" x14ac:dyDescent="0.2"/>
  <cols>
    <col min="1" max="1" width="13.85546875" bestFit="1" customWidth="1"/>
    <col min="2" max="2" width="39" customWidth="1"/>
    <col min="3" max="3" width="26.140625" customWidth="1"/>
    <col min="4" max="4" width="55.5703125" customWidth="1"/>
    <col min="5" max="5" width="20.140625" customWidth="1"/>
    <col min="6" max="6" width="18.28515625" customWidth="1"/>
    <col min="7" max="7" width="18.140625" customWidth="1"/>
    <col min="10" max="10" width="72.7109375" bestFit="1" customWidth="1"/>
  </cols>
  <sheetData>
    <row r="1" spans="1:10" x14ac:dyDescent="0.2">
      <c r="A1" s="1" t="s">
        <v>195</v>
      </c>
      <c r="B1" s="1" t="s">
        <v>197</v>
      </c>
      <c r="C1" s="50" t="s">
        <v>951</v>
      </c>
      <c r="D1" s="1" t="s">
        <v>29</v>
      </c>
      <c r="E1" s="50" t="s">
        <v>950</v>
      </c>
      <c r="F1" s="1" t="s">
        <v>29</v>
      </c>
      <c r="G1" s="50" t="s">
        <v>952</v>
      </c>
      <c r="H1" s="1" t="s">
        <v>29</v>
      </c>
      <c r="I1" s="50" t="s">
        <v>953</v>
      </c>
      <c r="J1" s="1" t="s">
        <v>29</v>
      </c>
    </row>
    <row r="2" spans="1:10" x14ac:dyDescent="0.2">
      <c r="A2" s="3" t="s">
        <v>192</v>
      </c>
      <c r="B2" s="1" t="s">
        <v>222</v>
      </c>
      <c r="C2" s="1">
        <v>3</v>
      </c>
      <c r="D2" s="1" t="s">
        <v>156</v>
      </c>
      <c r="E2" s="1">
        <v>3</v>
      </c>
      <c r="F2" s="1" t="s">
        <v>156</v>
      </c>
      <c r="G2" s="1">
        <v>12</v>
      </c>
      <c r="H2" s="1" t="s">
        <v>157</v>
      </c>
      <c r="I2" s="1">
        <v>10</v>
      </c>
      <c r="J2" s="1" t="s">
        <v>158</v>
      </c>
    </row>
    <row r="3" spans="1:10" x14ac:dyDescent="0.2">
      <c r="A3" s="3" t="s">
        <v>193</v>
      </c>
      <c r="B3" s="1" t="s">
        <v>222</v>
      </c>
      <c r="C3" s="1">
        <v>5</v>
      </c>
      <c r="E3" s="1">
        <v>1</v>
      </c>
      <c r="G3" s="1">
        <v>1</v>
      </c>
      <c r="I3" s="1">
        <v>10</v>
      </c>
    </row>
    <row r="4" spans="1:10" x14ac:dyDescent="0.2">
      <c r="A4" s="3" t="s">
        <v>194</v>
      </c>
      <c r="B4" s="1" t="s">
        <v>222</v>
      </c>
      <c r="C4" s="1">
        <v>1</v>
      </c>
      <c r="D4" s="1" t="s">
        <v>182</v>
      </c>
      <c r="E4" s="1">
        <v>1</v>
      </c>
      <c r="F4" s="1" t="s">
        <v>183</v>
      </c>
      <c r="G4" s="1">
        <v>2</v>
      </c>
      <c r="H4" s="1" t="s">
        <v>184</v>
      </c>
      <c r="I4" s="1">
        <v>15</v>
      </c>
      <c r="J4" s="1" t="s">
        <v>185</v>
      </c>
    </row>
    <row r="5" spans="1:10" x14ac:dyDescent="0.2">
      <c r="A5" s="3" t="s">
        <v>753</v>
      </c>
      <c r="B5" s="1" t="s">
        <v>222</v>
      </c>
      <c r="C5" s="1">
        <v>6</v>
      </c>
      <c r="D5" s="1" t="s">
        <v>769</v>
      </c>
      <c r="E5" s="1">
        <v>3</v>
      </c>
      <c r="F5" s="1" t="s">
        <v>770</v>
      </c>
      <c r="G5" s="1">
        <v>5</v>
      </c>
      <c r="H5" s="1" t="s">
        <v>771</v>
      </c>
      <c r="I5" s="1">
        <v>15</v>
      </c>
      <c r="J5" s="1" t="s">
        <v>772</v>
      </c>
    </row>
    <row r="6" spans="1:10" x14ac:dyDescent="0.2">
      <c r="A6" s="3" t="s">
        <v>764</v>
      </c>
      <c r="B6" s="1" t="s">
        <v>222</v>
      </c>
      <c r="C6" s="1">
        <v>5</v>
      </c>
      <c r="D6" s="1" t="s">
        <v>784</v>
      </c>
      <c r="E6" s="1">
        <v>2</v>
      </c>
      <c r="F6" s="1" t="s">
        <v>785</v>
      </c>
      <c r="G6" s="1">
        <v>8</v>
      </c>
      <c r="H6" s="1" t="s">
        <v>786</v>
      </c>
      <c r="I6" s="1">
        <v>17</v>
      </c>
    </row>
    <row r="7" spans="1:10" x14ac:dyDescent="0.2">
      <c r="A7" t="s">
        <v>803</v>
      </c>
      <c r="B7" s="1" t="s">
        <v>222</v>
      </c>
      <c r="C7" s="1">
        <v>2</v>
      </c>
      <c r="D7" s="1" t="s">
        <v>793</v>
      </c>
      <c r="E7" s="1">
        <v>4</v>
      </c>
      <c r="F7" s="1" t="s">
        <v>794</v>
      </c>
      <c r="G7" s="1">
        <v>1</v>
      </c>
      <c r="H7" s="1" t="s">
        <v>795</v>
      </c>
      <c r="I7" s="1">
        <v>16</v>
      </c>
      <c r="J7" s="1" t="s">
        <v>796</v>
      </c>
    </row>
    <row r="8" spans="1:10" x14ac:dyDescent="0.2">
      <c r="A8" s="3" t="s">
        <v>192</v>
      </c>
      <c r="B8" s="1" t="s">
        <v>223</v>
      </c>
      <c r="C8" s="1">
        <v>2</v>
      </c>
      <c r="D8" s="1" t="s">
        <v>162</v>
      </c>
      <c r="E8" s="1">
        <v>2</v>
      </c>
      <c r="F8" s="1" t="s">
        <v>162</v>
      </c>
      <c r="G8" s="1">
        <v>2</v>
      </c>
      <c r="H8" s="1" t="s">
        <v>152</v>
      </c>
      <c r="I8" s="1">
        <v>15</v>
      </c>
    </row>
    <row r="9" spans="1:10" x14ac:dyDescent="0.2">
      <c r="A9" s="3" t="s">
        <v>193</v>
      </c>
      <c r="B9" s="1" t="s">
        <v>223</v>
      </c>
      <c r="C9" s="1">
        <v>1</v>
      </c>
      <c r="E9" s="1">
        <v>1</v>
      </c>
      <c r="G9" s="1">
        <v>1</v>
      </c>
      <c r="I9" s="1">
        <v>15</v>
      </c>
    </row>
    <row r="10" spans="1:10" x14ac:dyDescent="0.2">
      <c r="A10" s="3" t="s">
        <v>194</v>
      </c>
      <c r="B10" s="1" t="s">
        <v>223</v>
      </c>
      <c r="C10" s="1">
        <v>3</v>
      </c>
      <c r="D10" s="1" t="s">
        <v>188</v>
      </c>
      <c r="E10" s="1">
        <v>3</v>
      </c>
      <c r="F10" s="1" t="s">
        <v>183</v>
      </c>
      <c r="G10" s="1">
        <v>3</v>
      </c>
      <c r="H10" s="1" t="s">
        <v>189</v>
      </c>
      <c r="I10" s="1">
        <v>15</v>
      </c>
      <c r="J10" s="1" t="s">
        <v>190</v>
      </c>
    </row>
    <row r="11" spans="1:10" x14ac:dyDescent="0.2">
      <c r="A11" s="3" t="s">
        <v>753</v>
      </c>
      <c r="B11" s="1" t="s">
        <v>223</v>
      </c>
      <c r="C11" s="1">
        <v>10</v>
      </c>
      <c r="D11" s="1" t="s">
        <v>776</v>
      </c>
      <c r="E11" s="1">
        <v>10</v>
      </c>
      <c r="F11" s="1" t="s">
        <v>777</v>
      </c>
      <c r="G11" s="1">
        <v>6</v>
      </c>
      <c r="H11" s="1" t="s">
        <v>778</v>
      </c>
      <c r="I11" s="1">
        <v>10</v>
      </c>
      <c r="J11" s="1" t="s">
        <v>779</v>
      </c>
    </row>
    <row r="12" spans="1:10" x14ac:dyDescent="0.2">
      <c r="A12" s="3" t="s">
        <v>764</v>
      </c>
      <c r="B12" s="1" t="s">
        <v>223</v>
      </c>
      <c r="C12" s="1">
        <v>4</v>
      </c>
      <c r="E12" s="1">
        <v>3</v>
      </c>
      <c r="G12" s="1">
        <v>5</v>
      </c>
      <c r="I12" s="1">
        <v>18</v>
      </c>
    </row>
    <row r="13" spans="1:10" x14ac:dyDescent="0.2">
      <c r="A13" t="s">
        <v>803</v>
      </c>
      <c r="B13" s="1" t="s">
        <v>223</v>
      </c>
      <c r="C13" s="1">
        <v>2</v>
      </c>
      <c r="D13" s="1" t="s">
        <v>799</v>
      </c>
      <c r="E13" s="1">
        <v>6</v>
      </c>
      <c r="F13" s="1" t="s">
        <v>800</v>
      </c>
      <c r="G13" s="1">
        <v>1</v>
      </c>
      <c r="H13" s="1" t="s">
        <v>801</v>
      </c>
      <c r="I13" s="1">
        <v>14</v>
      </c>
      <c r="J13" s="1" t="s">
        <v>802</v>
      </c>
    </row>
    <row r="14" spans="1:10" x14ac:dyDescent="0.2">
      <c r="A14" s="3" t="s">
        <v>192</v>
      </c>
      <c r="B14" s="1" t="s">
        <v>198</v>
      </c>
      <c r="C14" s="1">
        <v>5</v>
      </c>
      <c r="D14" s="1" t="s">
        <v>146</v>
      </c>
      <c r="E14" s="1">
        <v>5</v>
      </c>
      <c r="F14" s="1" t="s">
        <v>146</v>
      </c>
      <c r="G14" s="1">
        <v>1</v>
      </c>
      <c r="H14" s="1" t="s">
        <v>147</v>
      </c>
      <c r="I14" s="1">
        <v>15</v>
      </c>
      <c r="J14" s="1" t="s">
        <v>148</v>
      </c>
    </row>
    <row r="15" spans="1:10" x14ac:dyDescent="0.2">
      <c r="A15" s="3" t="s">
        <v>193</v>
      </c>
      <c r="B15" s="1" t="s">
        <v>198</v>
      </c>
      <c r="C15" s="1">
        <v>5</v>
      </c>
      <c r="D15" s="1" t="s">
        <v>165</v>
      </c>
      <c r="E15" s="1">
        <v>5</v>
      </c>
      <c r="F15" s="1" t="s">
        <v>166</v>
      </c>
      <c r="G15" s="1">
        <v>1</v>
      </c>
      <c r="I15" s="1">
        <v>10</v>
      </c>
    </row>
    <row r="16" spans="1:10" x14ac:dyDescent="0.2">
      <c r="A16" s="3" t="s">
        <v>194</v>
      </c>
      <c r="B16" s="1" t="s">
        <v>198</v>
      </c>
      <c r="C16" s="1">
        <v>3</v>
      </c>
      <c r="D16" s="1" t="s">
        <v>171</v>
      </c>
      <c r="E16" s="1">
        <v>3</v>
      </c>
      <c r="F16" s="1" t="s">
        <v>172</v>
      </c>
      <c r="G16" s="1">
        <v>1</v>
      </c>
      <c r="H16" s="1" t="s">
        <v>173</v>
      </c>
      <c r="I16" s="1">
        <v>15</v>
      </c>
      <c r="J16" s="1" t="s">
        <v>174</v>
      </c>
    </row>
    <row r="17" spans="1:10" x14ac:dyDescent="0.2">
      <c r="A17" s="3" t="s">
        <v>192</v>
      </c>
      <c r="B17" s="1" t="s">
        <v>221</v>
      </c>
      <c r="C17" s="1">
        <v>2</v>
      </c>
      <c r="D17" s="1" t="s">
        <v>151</v>
      </c>
      <c r="E17" s="1">
        <v>2</v>
      </c>
      <c r="F17" s="1" t="s">
        <v>151</v>
      </c>
      <c r="G17" s="1">
        <v>1</v>
      </c>
      <c r="H17" s="1" t="s">
        <v>152</v>
      </c>
      <c r="I17" s="1">
        <v>15</v>
      </c>
      <c r="J17" s="1" t="s">
        <v>153</v>
      </c>
    </row>
    <row r="18" spans="1:10" x14ac:dyDescent="0.2">
      <c r="A18" s="3" t="s">
        <v>193</v>
      </c>
      <c r="B18" s="1" t="s">
        <v>221</v>
      </c>
      <c r="C18" s="1">
        <v>5</v>
      </c>
      <c r="E18" s="1">
        <v>5</v>
      </c>
      <c r="G18" s="1">
        <v>1</v>
      </c>
      <c r="I18" s="1">
        <v>10</v>
      </c>
    </row>
    <row r="19" spans="1:10" x14ac:dyDescent="0.2">
      <c r="A19" s="3" t="s">
        <v>194</v>
      </c>
      <c r="B19" s="1" t="s">
        <v>221</v>
      </c>
      <c r="C19" s="1">
        <v>5</v>
      </c>
      <c r="D19" s="1" t="s">
        <v>177</v>
      </c>
      <c r="E19" s="1">
        <v>2</v>
      </c>
      <c r="F19" s="1" t="s">
        <v>178</v>
      </c>
      <c r="G19" s="1">
        <v>5</v>
      </c>
      <c r="H19" s="1" t="s">
        <v>179</v>
      </c>
      <c r="I19" s="1">
        <v>15</v>
      </c>
      <c r="J19" s="1" t="s">
        <v>180</v>
      </c>
    </row>
    <row r="22" spans="1:10" x14ac:dyDescent="0.2">
      <c r="A22" s="3" t="s">
        <v>946</v>
      </c>
      <c r="C22" s="20">
        <f>MEDIAN(C2:C7)</f>
        <v>4</v>
      </c>
      <c r="D22" s="20"/>
      <c r="E22" s="20">
        <f t="shared" ref="E22:I22" si="0">MEDIAN(E2:E7)</f>
        <v>2.5</v>
      </c>
      <c r="F22" s="20"/>
      <c r="G22" s="20">
        <f t="shared" si="0"/>
        <v>3.5</v>
      </c>
      <c r="H22" s="20"/>
      <c r="I22" s="20">
        <f t="shared" si="0"/>
        <v>15</v>
      </c>
    </row>
    <row r="23" spans="1:10" x14ac:dyDescent="0.2">
      <c r="A23" s="3" t="s">
        <v>226</v>
      </c>
      <c r="C23" s="20">
        <f>AVERAGE(C2:C7)</f>
        <v>3.6666666666666665</v>
      </c>
      <c r="D23" s="20"/>
      <c r="E23" s="20">
        <f t="shared" ref="E23:I23" si="1">AVERAGE(E2:E7)</f>
        <v>2.3333333333333335</v>
      </c>
      <c r="F23" s="20"/>
      <c r="G23" s="20">
        <f t="shared" si="1"/>
        <v>4.833333333333333</v>
      </c>
      <c r="H23" s="20"/>
      <c r="I23" s="20">
        <f t="shared" si="1"/>
        <v>13.833333333333334</v>
      </c>
    </row>
    <row r="24" spans="1:10" x14ac:dyDescent="0.2">
      <c r="A24" s="3" t="s">
        <v>242</v>
      </c>
      <c r="C24" s="20">
        <f>STDEV(C2:C7)</f>
        <v>1.9663841605003498</v>
      </c>
      <c r="D24" s="20"/>
      <c r="E24" s="20">
        <f t="shared" ref="E24:I24" si="2">STDEV(E2:E7)</f>
        <v>1.211060141638997</v>
      </c>
      <c r="F24" s="20"/>
      <c r="G24" s="20">
        <f t="shared" si="2"/>
        <v>4.4459719597256422</v>
      </c>
      <c r="H24" s="20"/>
      <c r="I24" s="20">
        <f t="shared" si="2"/>
        <v>3.0605010483034718</v>
      </c>
    </row>
    <row r="25" spans="1:10" s="27" customFormat="1" x14ac:dyDescent="0.2">
      <c r="A25" s="53" t="s">
        <v>947</v>
      </c>
      <c r="C25" s="54">
        <f>MEDIAN(C8:C13)</f>
        <v>2.5</v>
      </c>
      <c r="D25" s="54"/>
      <c r="E25" s="54">
        <f t="shared" ref="E25:I25" si="3">MEDIAN(E8:E13)</f>
        <v>3</v>
      </c>
      <c r="F25" s="54"/>
      <c r="G25" s="54">
        <f t="shared" si="3"/>
        <v>2.5</v>
      </c>
      <c r="H25" s="54"/>
      <c r="I25" s="54">
        <f t="shared" si="3"/>
        <v>15</v>
      </c>
    </row>
    <row r="26" spans="1:10" x14ac:dyDescent="0.2">
      <c r="A26" s="3" t="s">
        <v>226</v>
      </c>
      <c r="C26" s="20">
        <f>AVERAGE(C8:C13)</f>
        <v>3.6666666666666665</v>
      </c>
      <c r="D26" s="20"/>
      <c r="E26" s="20">
        <f t="shared" ref="E26:I26" si="4">AVERAGE(E8:E13)</f>
        <v>4.166666666666667</v>
      </c>
      <c r="F26" s="20"/>
      <c r="G26" s="20">
        <f t="shared" si="4"/>
        <v>3</v>
      </c>
      <c r="H26" s="20"/>
      <c r="I26" s="20">
        <f t="shared" si="4"/>
        <v>14.5</v>
      </c>
    </row>
    <row r="27" spans="1:10" x14ac:dyDescent="0.2">
      <c r="A27" s="3" t="s">
        <v>242</v>
      </c>
      <c r="C27" s="20">
        <f>STDEV(C8:C13)</f>
        <v>3.2659863237109041</v>
      </c>
      <c r="D27" s="20"/>
      <c r="E27" s="20">
        <f t="shared" ref="E27:I27" si="5">STDEV(E8:E13)</f>
        <v>3.3115957885386109</v>
      </c>
      <c r="F27" s="20"/>
      <c r="G27" s="20">
        <f t="shared" si="5"/>
        <v>2.0976176963403033</v>
      </c>
      <c r="H27" s="20"/>
      <c r="I27" s="20">
        <f t="shared" si="5"/>
        <v>2.5884358211089569</v>
      </c>
    </row>
    <row r="28" spans="1:10" s="27" customFormat="1" x14ac:dyDescent="0.2">
      <c r="A28" s="53" t="s">
        <v>948</v>
      </c>
      <c r="C28" s="54">
        <f>MEDIAN(C14:C16)</f>
        <v>5</v>
      </c>
      <c r="D28" s="54"/>
      <c r="E28" s="54">
        <f t="shared" ref="E28:I28" si="6">MEDIAN(E14:E16)</f>
        <v>5</v>
      </c>
      <c r="F28" s="54"/>
      <c r="G28" s="54">
        <f t="shared" si="6"/>
        <v>1</v>
      </c>
      <c r="H28" s="54"/>
      <c r="I28" s="54">
        <f t="shared" si="6"/>
        <v>15</v>
      </c>
    </row>
    <row r="29" spans="1:10" x14ac:dyDescent="0.2">
      <c r="A29" s="3" t="s">
        <v>226</v>
      </c>
      <c r="C29" s="20">
        <f>AVERAGE(C14:C16)</f>
        <v>4.333333333333333</v>
      </c>
      <c r="D29" s="20"/>
      <c r="E29" s="20">
        <f t="shared" ref="E29:I29" si="7">AVERAGE(E14:E16)</f>
        <v>4.333333333333333</v>
      </c>
      <c r="F29" s="20"/>
      <c r="G29" s="20">
        <f t="shared" si="7"/>
        <v>1</v>
      </c>
      <c r="H29" s="20"/>
      <c r="I29" s="20">
        <f t="shared" si="7"/>
        <v>13.333333333333334</v>
      </c>
    </row>
    <row r="30" spans="1:10" x14ac:dyDescent="0.2">
      <c r="A30" s="3" t="s">
        <v>242</v>
      </c>
      <c r="C30" s="20">
        <f>STDEV(C14:C16)</f>
        <v>1.154700538379251</v>
      </c>
      <c r="D30" s="20"/>
      <c r="E30" s="20">
        <f t="shared" ref="E30:I30" si="8">STDEV(E14:E16)</f>
        <v>1.154700538379251</v>
      </c>
      <c r="F30" s="20"/>
      <c r="G30" s="20">
        <f t="shared" si="8"/>
        <v>0</v>
      </c>
      <c r="H30" s="20"/>
      <c r="I30" s="20">
        <f t="shared" si="8"/>
        <v>2.8867513459481255</v>
      </c>
    </row>
    <row r="31" spans="1:10" s="27" customFormat="1" x14ac:dyDescent="0.2">
      <c r="A31" s="53" t="s">
        <v>949</v>
      </c>
      <c r="C31" s="54">
        <f>MEDIAN(C17:C19)</f>
        <v>5</v>
      </c>
      <c r="D31" s="54"/>
      <c r="E31" s="54">
        <f t="shared" ref="E31:I31" si="9">MEDIAN(E17:E19)</f>
        <v>2</v>
      </c>
      <c r="F31" s="54"/>
      <c r="G31" s="54">
        <f t="shared" si="9"/>
        <v>1</v>
      </c>
      <c r="H31" s="54"/>
      <c r="I31" s="54">
        <f t="shared" si="9"/>
        <v>15</v>
      </c>
    </row>
    <row r="32" spans="1:10" x14ac:dyDescent="0.2">
      <c r="A32" s="3" t="s">
        <v>226</v>
      </c>
      <c r="C32" s="20">
        <f>AVERAGE(C17:C19)</f>
        <v>4</v>
      </c>
      <c r="D32" s="20"/>
      <c r="E32" s="20">
        <f t="shared" ref="E32:I32" si="10">AVERAGE(E17:E19)</f>
        <v>3</v>
      </c>
      <c r="F32" s="20"/>
      <c r="G32" s="20">
        <f t="shared" si="10"/>
        <v>2.3333333333333335</v>
      </c>
      <c r="H32" s="20"/>
      <c r="I32" s="20">
        <f t="shared" si="10"/>
        <v>13.333333333333334</v>
      </c>
    </row>
    <row r="33" spans="1:9" x14ac:dyDescent="0.2">
      <c r="A33" s="3" t="s">
        <v>242</v>
      </c>
      <c r="C33" s="20">
        <f>STDEV(C17:C19)</f>
        <v>1.7320508075688772</v>
      </c>
      <c r="D33" s="20"/>
      <c r="E33" s="20">
        <f t="shared" ref="E33:I33" si="11">STDEV(E17:E19)</f>
        <v>1.7320508075688772</v>
      </c>
      <c r="F33" s="20"/>
      <c r="G33" s="20">
        <f t="shared" si="11"/>
        <v>2.3094010767585034</v>
      </c>
      <c r="H33" s="20"/>
      <c r="I33" s="20">
        <f t="shared" si="11"/>
        <v>2.8867513459481255</v>
      </c>
    </row>
    <row r="35" spans="1:9" x14ac:dyDescent="0.2">
      <c r="A35" s="52" t="s">
        <v>974</v>
      </c>
    </row>
    <row r="36" spans="1:9" x14ac:dyDescent="0.2">
      <c r="A36" s="3" t="s">
        <v>978</v>
      </c>
      <c r="C36" s="20">
        <f>MEDIAN(C22,C25,C28,C31)</f>
        <v>4.5</v>
      </c>
    </row>
    <row r="37" spans="1:9" x14ac:dyDescent="0.2">
      <c r="A37" s="3" t="s">
        <v>226</v>
      </c>
      <c r="C37" s="20">
        <f>AVERAGE(C23,C26,C29,C32)</f>
        <v>3.9166666666666665</v>
      </c>
    </row>
    <row r="38" spans="1:9" x14ac:dyDescent="0.2">
      <c r="A38" s="3" t="s">
        <v>242</v>
      </c>
      <c r="C38" s="20">
        <f>STDEV(C24,C27,C30,C33)</f>
        <v>0.89193270363183963</v>
      </c>
    </row>
    <row r="39" spans="1:9" x14ac:dyDescent="0.2">
      <c r="A39" s="52" t="s">
        <v>975</v>
      </c>
      <c r="C39" s="20"/>
    </row>
    <row r="40" spans="1:9" x14ac:dyDescent="0.2">
      <c r="A40" s="3" t="s">
        <v>978</v>
      </c>
      <c r="C40" s="20">
        <f>MEDIAN(E22,E25,E28,E31)</f>
        <v>2.75</v>
      </c>
    </row>
    <row r="41" spans="1:9" x14ac:dyDescent="0.2">
      <c r="A41" s="3" t="s">
        <v>226</v>
      </c>
      <c r="C41" s="20">
        <f>AVERAGE(E23,E26,E29,E32)</f>
        <v>3.458333333333333</v>
      </c>
    </row>
    <row r="42" spans="1:9" x14ac:dyDescent="0.2">
      <c r="A42" s="3" t="s">
        <v>242</v>
      </c>
      <c r="C42" s="20">
        <f>STDEV(E24,E27,E30,E33)</f>
        <v>1.0069487939298625</v>
      </c>
    </row>
    <row r="43" spans="1:9" x14ac:dyDescent="0.2">
      <c r="A43" s="52" t="s">
        <v>976</v>
      </c>
      <c r="C43" s="20"/>
    </row>
    <row r="44" spans="1:9" x14ac:dyDescent="0.2">
      <c r="A44" s="3" t="s">
        <v>978</v>
      </c>
      <c r="C44" s="20">
        <f>MEDIAN(G22,G25,G28,G31)</f>
        <v>1.75</v>
      </c>
    </row>
    <row r="45" spans="1:9" x14ac:dyDescent="0.2">
      <c r="A45" s="3" t="s">
        <v>226</v>
      </c>
      <c r="C45" s="20">
        <f>AVERAGE(G23,G26,G29,G32)</f>
        <v>2.7916666666666665</v>
      </c>
    </row>
    <row r="46" spans="1:9" x14ac:dyDescent="0.2">
      <c r="A46" s="3" t="s">
        <v>242</v>
      </c>
      <c r="C46" s="20">
        <f>STDEV(G24,G27,G30,G33)</f>
        <v>1.8171533388912733</v>
      </c>
    </row>
    <row r="47" spans="1:9" x14ac:dyDescent="0.2">
      <c r="A47" s="52" t="s">
        <v>977</v>
      </c>
      <c r="C47" s="20"/>
    </row>
    <row r="48" spans="1:9" x14ac:dyDescent="0.2">
      <c r="A48" s="3" t="s">
        <v>978</v>
      </c>
      <c r="C48" s="20">
        <f>MEDIAN(I22,I25,I28,I31)</f>
        <v>15</v>
      </c>
    </row>
    <row r="49" spans="1:7" x14ac:dyDescent="0.2">
      <c r="A49" s="3" t="s">
        <v>226</v>
      </c>
      <c r="C49" s="20">
        <f>AVERAGE(I23,I26,I29,I32)</f>
        <v>13.750000000000002</v>
      </c>
    </row>
    <row r="50" spans="1:7" x14ac:dyDescent="0.2">
      <c r="A50" s="3" t="s">
        <v>242</v>
      </c>
      <c r="C50" s="20">
        <f>STDEV(I24,I27,I30,I33)</f>
        <v>0.1960458708192824</v>
      </c>
    </row>
    <row r="52" spans="1:7" x14ac:dyDescent="0.2">
      <c r="A52" s="64" t="s">
        <v>1011</v>
      </c>
      <c r="C52" s="20">
        <f>MEDIAN(C36,C40,C44,C48)</f>
        <v>3.625</v>
      </c>
    </row>
    <row r="53" spans="1:7" x14ac:dyDescent="0.2">
      <c r="A53" s="64" t="s">
        <v>1012</v>
      </c>
      <c r="C53" s="20">
        <f>AVERAGE(C37,C41,C45,C49)</f>
        <v>5.979166666666667</v>
      </c>
    </row>
    <row r="54" spans="1:7" x14ac:dyDescent="0.2">
      <c r="A54" s="64" t="s">
        <v>1013</v>
      </c>
      <c r="C54" s="20">
        <f>STDEV(C38,C42,C46,C50)</f>
        <v>0.66429817523479839</v>
      </c>
    </row>
    <row r="55" spans="1:7" ht="15" x14ac:dyDescent="0.25">
      <c r="B55" s="41" t="s">
        <v>959</v>
      </c>
      <c r="C55" s="41" t="s">
        <v>251</v>
      </c>
      <c r="D55" s="41" t="s">
        <v>247</v>
      </c>
      <c r="E55" s="41" t="s">
        <v>248</v>
      </c>
      <c r="F55" s="41" t="s">
        <v>249</v>
      </c>
      <c r="G55" s="41" t="s">
        <v>250</v>
      </c>
    </row>
    <row r="56" spans="1:7" x14ac:dyDescent="0.2">
      <c r="B56" s="42" t="s">
        <v>955</v>
      </c>
      <c r="C56" s="47" t="s">
        <v>960</v>
      </c>
      <c r="D56" s="43" t="s">
        <v>961</v>
      </c>
      <c r="E56" s="44" t="s">
        <v>962</v>
      </c>
      <c r="F56" s="44" t="s">
        <v>963</v>
      </c>
      <c r="G56" s="55" t="s">
        <v>979</v>
      </c>
    </row>
    <row r="57" spans="1:7" x14ac:dyDescent="0.2">
      <c r="B57" s="42" t="s">
        <v>956</v>
      </c>
      <c r="C57" s="47" t="s">
        <v>964</v>
      </c>
      <c r="D57" s="43" t="s">
        <v>965</v>
      </c>
      <c r="E57" s="44" t="s">
        <v>962</v>
      </c>
      <c r="F57" s="44" t="s">
        <v>966</v>
      </c>
      <c r="G57" s="55" t="s">
        <v>980</v>
      </c>
    </row>
    <row r="58" spans="1:7" x14ac:dyDescent="0.2">
      <c r="B58" s="42" t="s">
        <v>957</v>
      </c>
      <c r="C58" s="47" t="s">
        <v>967</v>
      </c>
      <c r="D58" s="43" t="s">
        <v>968</v>
      </c>
      <c r="E58" s="44" t="s">
        <v>969</v>
      </c>
      <c r="F58" s="44" t="s">
        <v>970</v>
      </c>
      <c r="G58" s="55" t="s">
        <v>981</v>
      </c>
    </row>
    <row r="59" spans="1:7" x14ac:dyDescent="0.2">
      <c r="B59" s="42" t="s">
        <v>958</v>
      </c>
      <c r="C59" s="43" t="s">
        <v>971</v>
      </c>
      <c r="D59" s="43" t="s">
        <v>972</v>
      </c>
      <c r="E59" s="44" t="s">
        <v>973</v>
      </c>
      <c r="F59" s="44" t="s">
        <v>973</v>
      </c>
      <c r="G59" s="55" t="s">
        <v>982</v>
      </c>
    </row>
    <row r="60" spans="1:7" x14ac:dyDescent="0.2">
      <c r="B60" s="66"/>
      <c r="G60" s="65"/>
    </row>
  </sheetData>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I59"/>
  <sheetViews>
    <sheetView topLeftCell="A25" workbookViewId="0">
      <selection activeCell="I3" sqref="I3"/>
    </sheetView>
  </sheetViews>
  <sheetFormatPr defaultRowHeight="12.75" x14ac:dyDescent="0.2"/>
  <cols>
    <col min="1" max="1" width="25" bestFit="1" customWidth="1"/>
    <col min="2" max="2" width="12.5703125" customWidth="1"/>
    <col min="3" max="3" width="14.28515625" customWidth="1"/>
    <col min="4" max="4" width="90.42578125" customWidth="1"/>
    <col min="5" max="5" width="7.140625" bestFit="1" customWidth="1"/>
    <col min="6" max="6" width="6.85546875" bestFit="1" customWidth="1"/>
    <col min="7" max="7" width="6.85546875" customWidth="1"/>
    <col min="8" max="8" width="12.5703125" bestFit="1" customWidth="1"/>
    <col min="9" max="9" width="77.85546875" customWidth="1"/>
  </cols>
  <sheetData>
    <row r="1" spans="1:9" x14ac:dyDescent="0.2">
      <c r="A1" t="s">
        <v>197</v>
      </c>
      <c r="B1" s="7" t="s">
        <v>270</v>
      </c>
      <c r="C1" t="s">
        <v>257</v>
      </c>
      <c r="D1" t="s">
        <v>252</v>
      </c>
      <c r="E1" t="s">
        <v>253</v>
      </c>
      <c r="F1" t="s">
        <v>254</v>
      </c>
      <c r="G1" s="7" t="s">
        <v>260</v>
      </c>
      <c r="H1" s="7" t="s">
        <v>261</v>
      </c>
    </row>
    <row r="2" spans="1:9" x14ac:dyDescent="0.2">
      <c r="A2" t="s">
        <v>255</v>
      </c>
    </row>
    <row r="4" spans="1:9" x14ac:dyDescent="0.2">
      <c r="A4" t="s">
        <v>256</v>
      </c>
    </row>
    <row r="6" spans="1:9" s="24" customFormat="1" x14ac:dyDescent="0.2">
      <c r="A6" s="24" t="s">
        <v>251</v>
      </c>
      <c r="B6" s="24">
        <v>1</v>
      </c>
      <c r="C6" s="30" t="s">
        <v>259</v>
      </c>
      <c r="D6" s="31" t="s">
        <v>258</v>
      </c>
      <c r="E6" s="24">
        <v>1</v>
      </c>
      <c r="F6" s="24">
        <v>3</v>
      </c>
      <c r="G6" s="24">
        <v>2</v>
      </c>
      <c r="H6" s="24">
        <v>41</v>
      </c>
      <c r="I6" s="25" t="s">
        <v>274</v>
      </c>
    </row>
    <row r="7" spans="1:9" s="24" customFormat="1" x14ac:dyDescent="0.2">
      <c r="B7" s="24">
        <v>2</v>
      </c>
      <c r="C7" s="25" t="s">
        <v>259</v>
      </c>
      <c r="D7" s="31" t="s">
        <v>262</v>
      </c>
      <c r="E7" s="24">
        <v>1</v>
      </c>
      <c r="F7" s="24">
        <v>2</v>
      </c>
      <c r="G7" s="24">
        <v>2</v>
      </c>
      <c r="H7" s="24">
        <v>136</v>
      </c>
      <c r="I7" s="25" t="s">
        <v>268</v>
      </c>
    </row>
    <row r="8" spans="1:9" s="24" customFormat="1" ht="15" customHeight="1" x14ac:dyDescent="0.2">
      <c r="B8" s="24">
        <v>3</v>
      </c>
      <c r="C8" s="25" t="s">
        <v>259</v>
      </c>
      <c r="D8" s="26" t="s">
        <v>269</v>
      </c>
      <c r="E8" s="24">
        <v>6</v>
      </c>
      <c r="F8" s="24">
        <v>12</v>
      </c>
      <c r="G8" s="24">
        <v>2</v>
      </c>
      <c r="H8" s="24">
        <v>292</v>
      </c>
      <c r="I8" s="25" t="s">
        <v>275</v>
      </c>
    </row>
    <row r="9" spans="1:9" s="24" customFormat="1" x14ac:dyDescent="0.2">
      <c r="B9" s="24">
        <v>4</v>
      </c>
      <c r="C9" s="25" t="s">
        <v>259</v>
      </c>
      <c r="D9" s="26" t="s">
        <v>271</v>
      </c>
      <c r="E9" s="24">
        <v>5</v>
      </c>
      <c r="F9" s="24">
        <v>9</v>
      </c>
      <c r="G9" s="24">
        <v>2</v>
      </c>
      <c r="H9" s="24">
        <v>292</v>
      </c>
      <c r="I9" s="25" t="s">
        <v>277</v>
      </c>
    </row>
    <row r="10" spans="1:9" s="24" customFormat="1" x14ac:dyDescent="0.2">
      <c r="B10" s="24">
        <v>6</v>
      </c>
      <c r="C10" s="25" t="s">
        <v>259</v>
      </c>
      <c r="D10" s="26" t="s">
        <v>272</v>
      </c>
      <c r="E10" s="24">
        <v>4</v>
      </c>
      <c r="F10" s="24">
        <v>5</v>
      </c>
      <c r="G10" s="24">
        <v>2</v>
      </c>
      <c r="H10" s="24">
        <v>222</v>
      </c>
      <c r="I10" s="25" t="s">
        <v>276</v>
      </c>
    </row>
    <row r="11" spans="1:9" s="24" customFormat="1" x14ac:dyDescent="0.2">
      <c r="B11" s="24">
        <v>7</v>
      </c>
      <c r="C11" s="25" t="s">
        <v>259</v>
      </c>
      <c r="D11" s="26" t="s">
        <v>273</v>
      </c>
      <c r="E11" s="24">
        <v>1</v>
      </c>
      <c r="F11" s="24">
        <v>2</v>
      </c>
      <c r="G11" s="24">
        <v>2</v>
      </c>
      <c r="H11" s="24">
        <v>41</v>
      </c>
      <c r="I11" s="25" t="s">
        <v>274</v>
      </c>
    </row>
    <row r="12" spans="1:9" x14ac:dyDescent="0.2">
      <c r="B12">
        <v>10</v>
      </c>
      <c r="C12" s="21" t="s">
        <v>264</v>
      </c>
      <c r="D12" s="22" t="s">
        <v>263</v>
      </c>
      <c r="E12" s="23">
        <v>1</v>
      </c>
      <c r="F12" s="23">
        <v>2</v>
      </c>
      <c r="G12" s="23">
        <v>2</v>
      </c>
      <c r="H12" s="23">
        <v>36</v>
      </c>
    </row>
    <row r="13" spans="1:9" x14ac:dyDescent="0.2">
      <c r="B13">
        <v>5</v>
      </c>
      <c r="C13" s="21" t="s">
        <v>264</v>
      </c>
      <c r="D13" s="22" t="s">
        <v>265</v>
      </c>
      <c r="E13" s="23">
        <v>1</v>
      </c>
      <c r="F13" s="23">
        <v>2</v>
      </c>
      <c r="G13" s="23">
        <v>2</v>
      </c>
      <c r="H13" s="23">
        <v>118</v>
      </c>
    </row>
    <row r="14" spans="1:9" x14ac:dyDescent="0.2">
      <c r="B14">
        <v>9</v>
      </c>
      <c r="C14" s="21" t="s">
        <v>264</v>
      </c>
      <c r="D14" s="22" t="s">
        <v>266</v>
      </c>
      <c r="E14" s="23">
        <v>2</v>
      </c>
      <c r="F14" s="23">
        <v>5</v>
      </c>
      <c r="G14" s="23">
        <v>2</v>
      </c>
      <c r="H14" s="23">
        <v>127</v>
      </c>
    </row>
    <row r="15" spans="1:9" x14ac:dyDescent="0.2">
      <c r="B15">
        <v>8</v>
      </c>
      <c r="C15" s="21" t="s">
        <v>264</v>
      </c>
      <c r="D15" s="22" t="s">
        <v>267</v>
      </c>
      <c r="E15" s="23">
        <v>1</v>
      </c>
      <c r="F15" s="23">
        <v>2</v>
      </c>
      <c r="G15" s="23">
        <v>2</v>
      </c>
      <c r="H15" s="23">
        <v>126</v>
      </c>
    </row>
    <row r="17" spans="1:9" x14ac:dyDescent="0.2">
      <c r="A17" t="s">
        <v>247</v>
      </c>
      <c r="B17">
        <v>10</v>
      </c>
      <c r="C17" s="21" t="s">
        <v>264</v>
      </c>
      <c r="D17" s="22" t="s">
        <v>278</v>
      </c>
      <c r="E17" s="23">
        <v>5</v>
      </c>
      <c r="F17" s="23">
        <v>4</v>
      </c>
      <c r="G17" s="23">
        <v>1</v>
      </c>
      <c r="H17" s="23">
        <v>300</v>
      </c>
      <c r="I17" s="7" t="s">
        <v>333</v>
      </c>
    </row>
    <row r="18" spans="1:9" x14ac:dyDescent="0.2">
      <c r="B18">
        <v>16</v>
      </c>
      <c r="C18" s="21" t="s">
        <v>264</v>
      </c>
      <c r="D18" s="22" t="s">
        <v>279</v>
      </c>
      <c r="E18" s="23">
        <v>4</v>
      </c>
      <c r="F18" s="23">
        <v>3</v>
      </c>
      <c r="G18" s="23">
        <v>1</v>
      </c>
      <c r="H18" s="23">
        <v>253</v>
      </c>
      <c r="I18" s="7" t="s">
        <v>334</v>
      </c>
    </row>
    <row r="19" spans="1:9" x14ac:dyDescent="0.2">
      <c r="B19">
        <v>17</v>
      </c>
      <c r="C19" s="21" t="s">
        <v>264</v>
      </c>
      <c r="D19" s="22" t="s">
        <v>280</v>
      </c>
      <c r="E19" s="23">
        <v>5</v>
      </c>
      <c r="F19" s="23">
        <v>1</v>
      </c>
      <c r="G19" s="23">
        <v>1</v>
      </c>
      <c r="H19" s="23">
        <v>264</v>
      </c>
      <c r="I19" s="7" t="s">
        <v>359</v>
      </c>
    </row>
    <row r="20" spans="1:9" x14ac:dyDescent="0.2">
      <c r="B20">
        <v>19</v>
      </c>
      <c r="C20" s="21" t="s">
        <v>264</v>
      </c>
      <c r="D20" s="22" t="s">
        <v>281</v>
      </c>
      <c r="E20" s="23">
        <v>6</v>
      </c>
      <c r="F20" s="23">
        <v>2</v>
      </c>
      <c r="G20" s="23">
        <v>1</v>
      </c>
      <c r="H20" s="23">
        <v>285</v>
      </c>
      <c r="I20" s="7" t="s">
        <v>360</v>
      </c>
    </row>
    <row r="21" spans="1:9" x14ac:dyDescent="0.2">
      <c r="B21">
        <v>24</v>
      </c>
      <c r="C21" s="21" t="s">
        <v>264</v>
      </c>
      <c r="D21" s="22" t="s">
        <v>282</v>
      </c>
      <c r="E21" s="23">
        <v>2</v>
      </c>
      <c r="F21" s="23">
        <v>2</v>
      </c>
      <c r="G21" s="23">
        <v>1</v>
      </c>
      <c r="H21" s="23">
        <v>144</v>
      </c>
      <c r="I21" s="7" t="s">
        <v>335</v>
      </c>
    </row>
    <row r="22" spans="1:9" x14ac:dyDescent="0.2">
      <c r="B22">
        <v>29</v>
      </c>
      <c r="C22" s="21" t="s">
        <v>264</v>
      </c>
      <c r="D22" s="22" t="s">
        <v>283</v>
      </c>
      <c r="E22" s="23">
        <v>4</v>
      </c>
      <c r="F22" s="23">
        <v>3</v>
      </c>
      <c r="G22" s="23">
        <v>1</v>
      </c>
      <c r="H22" s="23">
        <v>297</v>
      </c>
      <c r="I22" s="7" t="s">
        <v>336</v>
      </c>
    </row>
    <row r="23" spans="1:9" s="24" customFormat="1" x14ac:dyDescent="0.2">
      <c r="B23" s="24">
        <v>1</v>
      </c>
      <c r="C23" s="25" t="s">
        <v>259</v>
      </c>
      <c r="D23" s="26" t="s">
        <v>284</v>
      </c>
      <c r="E23" s="24">
        <v>6</v>
      </c>
      <c r="F23" s="24">
        <v>3</v>
      </c>
      <c r="G23" s="24">
        <v>1</v>
      </c>
      <c r="H23" s="24">
        <v>300</v>
      </c>
      <c r="I23" s="25" t="s">
        <v>337</v>
      </c>
    </row>
    <row r="24" spans="1:9" s="24" customFormat="1" x14ac:dyDescent="0.2">
      <c r="B24" s="24">
        <v>2</v>
      </c>
      <c r="C24" s="25" t="s">
        <v>259</v>
      </c>
      <c r="D24" s="26" t="s">
        <v>285</v>
      </c>
      <c r="E24" s="24">
        <v>4</v>
      </c>
      <c r="F24" s="24">
        <v>4</v>
      </c>
      <c r="G24" s="24">
        <v>1</v>
      </c>
      <c r="H24" s="24">
        <v>289</v>
      </c>
      <c r="I24" s="25" t="s">
        <v>338</v>
      </c>
    </row>
    <row r="25" spans="1:9" s="24" customFormat="1" x14ac:dyDescent="0.2">
      <c r="B25" s="24">
        <v>3</v>
      </c>
      <c r="C25" s="25" t="s">
        <v>259</v>
      </c>
      <c r="D25" s="26" t="s">
        <v>286</v>
      </c>
      <c r="E25" s="24">
        <v>5</v>
      </c>
      <c r="F25" s="24">
        <v>2</v>
      </c>
      <c r="G25" s="24">
        <v>1</v>
      </c>
      <c r="H25" s="24">
        <v>285</v>
      </c>
      <c r="I25" s="25" t="s">
        <v>339</v>
      </c>
    </row>
    <row r="26" spans="1:9" s="24" customFormat="1" x14ac:dyDescent="0.2">
      <c r="B26" s="24">
        <v>4</v>
      </c>
      <c r="C26" s="25" t="s">
        <v>259</v>
      </c>
      <c r="D26" s="26" t="s">
        <v>287</v>
      </c>
      <c r="E26" s="24">
        <v>3</v>
      </c>
      <c r="F26" s="24">
        <v>2</v>
      </c>
      <c r="G26" s="24">
        <v>1</v>
      </c>
      <c r="H26" s="24">
        <v>290</v>
      </c>
      <c r="I26" s="25" t="s">
        <v>340</v>
      </c>
    </row>
    <row r="27" spans="1:9" s="24" customFormat="1" x14ac:dyDescent="0.2">
      <c r="B27" s="24">
        <v>5</v>
      </c>
      <c r="C27" s="25" t="s">
        <v>259</v>
      </c>
      <c r="D27" s="26" t="s">
        <v>288</v>
      </c>
      <c r="E27" s="24">
        <v>5</v>
      </c>
      <c r="F27" s="24">
        <v>1</v>
      </c>
      <c r="G27" s="24">
        <v>1</v>
      </c>
      <c r="H27" s="24">
        <v>270</v>
      </c>
      <c r="I27" s="25" t="s">
        <v>341</v>
      </c>
    </row>
    <row r="28" spans="1:9" s="27" customFormat="1" x14ac:dyDescent="0.2">
      <c r="B28" s="27">
        <v>6</v>
      </c>
      <c r="C28" s="28" t="s">
        <v>259</v>
      </c>
      <c r="D28" s="29" t="s">
        <v>289</v>
      </c>
      <c r="E28" s="27">
        <v>5</v>
      </c>
      <c r="F28" s="27">
        <v>4</v>
      </c>
      <c r="G28" s="27">
        <v>1</v>
      </c>
      <c r="H28" s="27">
        <v>299</v>
      </c>
      <c r="I28" s="28" t="s">
        <v>342</v>
      </c>
    </row>
    <row r="29" spans="1:9" s="24" customFormat="1" ht="12" customHeight="1" x14ac:dyDescent="0.2">
      <c r="B29" s="24">
        <v>7</v>
      </c>
      <c r="C29" s="25" t="s">
        <v>259</v>
      </c>
      <c r="D29" s="26" t="s">
        <v>290</v>
      </c>
      <c r="E29" s="24">
        <v>2</v>
      </c>
      <c r="F29" s="24">
        <v>2</v>
      </c>
      <c r="G29" s="24">
        <v>1</v>
      </c>
      <c r="H29" s="24">
        <v>168</v>
      </c>
      <c r="I29" s="25" t="s">
        <v>343</v>
      </c>
    </row>
    <row r="30" spans="1:9" s="27" customFormat="1" x14ac:dyDescent="0.2">
      <c r="B30" s="27">
        <v>8</v>
      </c>
      <c r="C30" s="28" t="s">
        <v>259</v>
      </c>
      <c r="D30" s="29" t="s">
        <v>291</v>
      </c>
      <c r="E30" s="27">
        <v>6</v>
      </c>
      <c r="F30" s="27">
        <v>5</v>
      </c>
      <c r="G30" s="27">
        <v>1</v>
      </c>
      <c r="H30" s="27">
        <v>300</v>
      </c>
      <c r="I30" s="28" t="s">
        <v>344</v>
      </c>
    </row>
    <row r="31" spans="1:9" s="27" customFormat="1" x14ac:dyDescent="0.2">
      <c r="B31" s="27">
        <v>9</v>
      </c>
      <c r="C31" s="28" t="s">
        <v>259</v>
      </c>
      <c r="D31" s="29" t="s">
        <v>292</v>
      </c>
      <c r="E31" s="27">
        <v>2</v>
      </c>
      <c r="F31" s="27">
        <v>2</v>
      </c>
      <c r="G31" s="27">
        <v>1</v>
      </c>
      <c r="H31" s="27">
        <v>177</v>
      </c>
      <c r="I31" s="28" t="s">
        <v>345</v>
      </c>
    </row>
    <row r="32" spans="1:9" s="24" customFormat="1" x14ac:dyDescent="0.2">
      <c r="B32" s="24">
        <v>11</v>
      </c>
      <c r="C32" s="25" t="s">
        <v>259</v>
      </c>
      <c r="D32" s="26" t="s">
        <v>293</v>
      </c>
      <c r="E32" s="24">
        <v>4</v>
      </c>
      <c r="F32" s="24">
        <v>1</v>
      </c>
      <c r="G32" s="24">
        <v>1</v>
      </c>
      <c r="H32" s="24">
        <v>286</v>
      </c>
      <c r="I32" s="25" t="s">
        <v>346</v>
      </c>
    </row>
    <row r="33" spans="2:9" s="27" customFormat="1" x14ac:dyDescent="0.2">
      <c r="B33" s="27">
        <v>12</v>
      </c>
      <c r="C33" s="28" t="s">
        <v>259</v>
      </c>
      <c r="D33" s="29" t="s">
        <v>294</v>
      </c>
      <c r="E33" s="27">
        <v>4</v>
      </c>
      <c r="F33" s="27">
        <v>1</v>
      </c>
      <c r="G33" s="27">
        <v>1</v>
      </c>
      <c r="H33" s="27">
        <v>286</v>
      </c>
      <c r="I33" s="28" t="s">
        <v>347</v>
      </c>
    </row>
    <row r="34" spans="2:9" s="27" customFormat="1" x14ac:dyDescent="0.2">
      <c r="B34" s="27">
        <v>13</v>
      </c>
      <c r="C34" s="28" t="s">
        <v>259</v>
      </c>
      <c r="D34" s="29" t="s">
        <v>295</v>
      </c>
      <c r="E34" s="27">
        <v>5</v>
      </c>
      <c r="F34" s="27">
        <v>4</v>
      </c>
      <c r="G34" s="27">
        <v>1</v>
      </c>
      <c r="H34" s="27">
        <v>298</v>
      </c>
      <c r="I34" s="28" t="s">
        <v>348</v>
      </c>
    </row>
    <row r="35" spans="2:9" s="27" customFormat="1" x14ac:dyDescent="0.2">
      <c r="B35" s="27">
        <v>14</v>
      </c>
      <c r="C35" s="28" t="s">
        <v>259</v>
      </c>
      <c r="D35" s="29" t="s">
        <v>296</v>
      </c>
      <c r="E35" s="27">
        <v>5</v>
      </c>
      <c r="F35" s="27">
        <v>4</v>
      </c>
      <c r="G35" s="27">
        <v>1</v>
      </c>
      <c r="H35" s="27">
        <v>298</v>
      </c>
      <c r="I35" s="28" t="s">
        <v>349</v>
      </c>
    </row>
    <row r="36" spans="2:9" s="27" customFormat="1" x14ac:dyDescent="0.2">
      <c r="B36" s="27">
        <v>15</v>
      </c>
      <c r="C36" s="28" t="s">
        <v>259</v>
      </c>
      <c r="D36" s="29" t="s">
        <v>297</v>
      </c>
      <c r="E36" s="27">
        <v>5</v>
      </c>
      <c r="F36" s="27">
        <v>4</v>
      </c>
      <c r="G36" s="27">
        <v>1</v>
      </c>
      <c r="H36" s="27">
        <v>298</v>
      </c>
      <c r="I36" s="28" t="s">
        <v>348</v>
      </c>
    </row>
    <row r="37" spans="2:9" s="27" customFormat="1" x14ac:dyDescent="0.2">
      <c r="B37" s="27">
        <v>18</v>
      </c>
      <c r="C37" s="28" t="s">
        <v>259</v>
      </c>
      <c r="D37" s="29" t="s">
        <v>298</v>
      </c>
      <c r="E37" s="27">
        <v>4</v>
      </c>
      <c r="F37" s="27">
        <v>1</v>
      </c>
      <c r="G37" s="27">
        <v>1</v>
      </c>
      <c r="H37" s="27">
        <v>286</v>
      </c>
      <c r="I37" s="28" t="s">
        <v>350</v>
      </c>
    </row>
    <row r="38" spans="2:9" s="27" customFormat="1" x14ac:dyDescent="0.2">
      <c r="B38" s="27">
        <v>20</v>
      </c>
      <c r="C38" s="28" t="s">
        <v>259</v>
      </c>
      <c r="D38" s="29" t="s">
        <v>299</v>
      </c>
      <c r="E38" s="27">
        <v>4</v>
      </c>
      <c r="F38" s="27">
        <v>1</v>
      </c>
      <c r="G38" s="27">
        <v>1</v>
      </c>
      <c r="H38" s="27">
        <v>286</v>
      </c>
      <c r="I38" s="28" t="s">
        <v>351</v>
      </c>
    </row>
    <row r="39" spans="2:9" s="27" customFormat="1" x14ac:dyDescent="0.2">
      <c r="B39" s="27">
        <v>21</v>
      </c>
      <c r="C39" s="28" t="s">
        <v>259</v>
      </c>
      <c r="D39" s="29" t="s">
        <v>300</v>
      </c>
      <c r="E39" s="27">
        <v>4</v>
      </c>
      <c r="F39" s="27">
        <v>1</v>
      </c>
      <c r="G39" s="27">
        <v>1</v>
      </c>
      <c r="H39" s="27">
        <v>286</v>
      </c>
      <c r="I39" s="28" t="s">
        <v>352</v>
      </c>
    </row>
    <row r="40" spans="2:9" s="27" customFormat="1" x14ac:dyDescent="0.2">
      <c r="B40" s="27">
        <v>22</v>
      </c>
      <c r="C40" s="28" t="s">
        <v>259</v>
      </c>
      <c r="D40" s="29" t="s">
        <v>301</v>
      </c>
      <c r="E40" s="27">
        <v>5</v>
      </c>
      <c r="F40" s="27">
        <v>4</v>
      </c>
      <c r="G40" s="27">
        <v>1</v>
      </c>
      <c r="H40" s="27">
        <v>298</v>
      </c>
      <c r="I40" s="28" t="s">
        <v>348</v>
      </c>
    </row>
    <row r="41" spans="2:9" s="24" customFormat="1" x14ac:dyDescent="0.2">
      <c r="B41" s="24">
        <v>23</v>
      </c>
      <c r="C41" s="25" t="s">
        <v>259</v>
      </c>
      <c r="D41" s="26" t="s">
        <v>302</v>
      </c>
      <c r="E41" s="24">
        <v>5</v>
      </c>
      <c r="F41" s="24">
        <v>1</v>
      </c>
      <c r="G41" s="24">
        <v>1</v>
      </c>
      <c r="H41" s="24">
        <v>289</v>
      </c>
      <c r="I41" s="25" t="s">
        <v>358</v>
      </c>
    </row>
    <row r="42" spans="2:9" s="24" customFormat="1" x14ac:dyDescent="0.2">
      <c r="B42" s="24">
        <v>25</v>
      </c>
      <c r="C42" s="25" t="s">
        <v>259</v>
      </c>
      <c r="D42" s="26" t="s">
        <v>303</v>
      </c>
      <c r="E42" s="24">
        <v>6</v>
      </c>
      <c r="F42" s="24">
        <v>2</v>
      </c>
      <c r="G42" s="24">
        <v>1</v>
      </c>
      <c r="H42" s="24">
        <v>278</v>
      </c>
      <c r="I42" s="25" t="s">
        <v>353</v>
      </c>
    </row>
    <row r="43" spans="2:9" s="27" customFormat="1" x14ac:dyDescent="0.2">
      <c r="B43" s="27">
        <v>26</v>
      </c>
      <c r="C43" s="28" t="s">
        <v>259</v>
      </c>
      <c r="D43" s="29" t="s">
        <v>304</v>
      </c>
      <c r="E43" s="27">
        <v>4</v>
      </c>
      <c r="F43" s="27">
        <v>1</v>
      </c>
      <c r="G43" s="27">
        <v>1</v>
      </c>
      <c r="H43" s="27">
        <v>286</v>
      </c>
      <c r="I43" s="28" t="s">
        <v>354</v>
      </c>
    </row>
    <row r="44" spans="2:9" s="27" customFormat="1" x14ac:dyDescent="0.2">
      <c r="B44" s="27">
        <v>27</v>
      </c>
      <c r="C44" s="28" t="s">
        <v>259</v>
      </c>
      <c r="D44" s="29" t="s">
        <v>305</v>
      </c>
      <c r="E44" s="27">
        <v>2</v>
      </c>
      <c r="F44" s="27">
        <v>2</v>
      </c>
      <c r="G44" s="27">
        <v>1</v>
      </c>
      <c r="H44" s="27">
        <v>177</v>
      </c>
      <c r="I44" s="28" t="s">
        <v>345</v>
      </c>
    </row>
    <row r="45" spans="2:9" s="27" customFormat="1" x14ac:dyDescent="0.2">
      <c r="B45" s="27">
        <v>28</v>
      </c>
      <c r="C45" s="28" t="s">
        <v>259</v>
      </c>
      <c r="D45" s="29" t="s">
        <v>306</v>
      </c>
      <c r="E45" s="27">
        <v>4</v>
      </c>
      <c r="F45" s="27">
        <v>1</v>
      </c>
      <c r="G45" s="27">
        <v>1</v>
      </c>
      <c r="H45" s="27">
        <v>286</v>
      </c>
      <c r="I45" s="28" t="s">
        <v>355</v>
      </c>
    </row>
    <row r="46" spans="2:9" s="24" customFormat="1" x14ac:dyDescent="0.2">
      <c r="B46" s="24">
        <v>30</v>
      </c>
      <c r="C46" s="25" t="s">
        <v>259</v>
      </c>
      <c r="D46" s="26" t="s">
        <v>307</v>
      </c>
      <c r="E46" s="24">
        <v>5</v>
      </c>
      <c r="F46" s="24">
        <v>3</v>
      </c>
      <c r="G46" s="24">
        <v>1</v>
      </c>
      <c r="H46" s="24">
        <v>272</v>
      </c>
      <c r="I46" s="25" t="s">
        <v>356</v>
      </c>
    </row>
    <row r="47" spans="2:9" s="27" customFormat="1" x14ac:dyDescent="0.2">
      <c r="B47" s="27">
        <v>31</v>
      </c>
      <c r="C47" s="28" t="s">
        <v>259</v>
      </c>
      <c r="D47" s="29" t="s">
        <v>308</v>
      </c>
      <c r="E47" s="27">
        <v>5</v>
      </c>
      <c r="F47" s="27">
        <v>3</v>
      </c>
      <c r="G47" s="27">
        <v>1</v>
      </c>
      <c r="H47" s="27">
        <v>298</v>
      </c>
      <c r="I47" s="28" t="s">
        <v>357</v>
      </c>
    </row>
    <row r="48" spans="2:9" s="27" customFormat="1" x14ac:dyDescent="0.2">
      <c r="B48" s="27">
        <v>32</v>
      </c>
      <c r="C48" s="28" t="s">
        <v>259</v>
      </c>
      <c r="D48" s="29" t="s">
        <v>309</v>
      </c>
      <c r="E48" s="27">
        <v>4</v>
      </c>
      <c r="F48" s="27">
        <v>3</v>
      </c>
      <c r="G48" s="27">
        <v>1</v>
      </c>
      <c r="H48" s="27">
        <v>253</v>
      </c>
      <c r="I48" s="28" t="s">
        <v>310</v>
      </c>
    </row>
    <row r="49" spans="2:9" s="27" customFormat="1" x14ac:dyDescent="0.2">
      <c r="B49" s="27">
        <v>33</v>
      </c>
      <c r="C49" s="28" t="s">
        <v>259</v>
      </c>
      <c r="D49" s="29" t="s">
        <v>311</v>
      </c>
      <c r="E49" s="27">
        <v>5</v>
      </c>
      <c r="F49" s="27">
        <v>4</v>
      </c>
      <c r="G49" s="27">
        <v>1</v>
      </c>
      <c r="H49" s="27">
        <v>298</v>
      </c>
      <c r="I49" s="28" t="s">
        <v>312</v>
      </c>
    </row>
    <row r="50" spans="2:9" s="27" customFormat="1" x14ac:dyDescent="0.2">
      <c r="B50" s="27">
        <v>34</v>
      </c>
      <c r="C50" s="28" t="s">
        <v>259</v>
      </c>
      <c r="D50" s="29" t="s">
        <v>313</v>
      </c>
      <c r="E50" s="27">
        <v>6</v>
      </c>
      <c r="F50" s="27">
        <v>2</v>
      </c>
      <c r="G50" s="27">
        <v>1</v>
      </c>
      <c r="H50" s="27">
        <v>274</v>
      </c>
      <c r="I50" s="28" t="s">
        <v>314</v>
      </c>
    </row>
    <row r="51" spans="2:9" s="27" customFormat="1" x14ac:dyDescent="0.2">
      <c r="B51" s="27">
        <v>35</v>
      </c>
      <c r="C51" s="28" t="s">
        <v>259</v>
      </c>
      <c r="D51" s="29" t="s">
        <v>315</v>
      </c>
      <c r="E51" s="27">
        <v>5</v>
      </c>
      <c r="F51" s="27">
        <v>4</v>
      </c>
      <c r="G51" s="27">
        <v>1</v>
      </c>
      <c r="H51" s="27">
        <v>298</v>
      </c>
      <c r="I51" s="28" t="s">
        <v>316</v>
      </c>
    </row>
    <row r="52" spans="2:9" s="27" customFormat="1" x14ac:dyDescent="0.2">
      <c r="B52" s="27">
        <v>36</v>
      </c>
      <c r="C52" s="28" t="s">
        <v>259</v>
      </c>
      <c r="D52" s="29" t="s">
        <v>317</v>
      </c>
      <c r="E52" s="27">
        <v>2</v>
      </c>
      <c r="F52" s="27">
        <v>2</v>
      </c>
      <c r="G52" s="27">
        <v>1</v>
      </c>
      <c r="H52" s="27">
        <v>168</v>
      </c>
      <c r="I52" s="28" t="s">
        <v>318</v>
      </c>
    </row>
    <row r="53" spans="2:9" s="27" customFormat="1" x14ac:dyDescent="0.2">
      <c r="B53" s="27">
        <v>37</v>
      </c>
      <c r="C53" s="28" t="s">
        <v>259</v>
      </c>
      <c r="D53" s="29" t="s">
        <v>319</v>
      </c>
      <c r="E53" s="27">
        <v>5</v>
      </c>
      <c r="F53" s="27">
        <v>1</v>
      </c>
      <c r="G53" s="27">
        <v>1</v>
      </c>
      <c r="H53" s="27">
        <v>287</v>
      </c>
      <c r="I53" s="28" t="s">
        <v>320</v>
      </c>
    </row>
    <row r="54" spans="2:9" s="27" customFormat="1" x14ac:dyDescent="0.2">
      <c r="B54" s="27">
        <v>38</v>
      </c>
      <c r="C54" s="28" t="s">
        <v>259</v>
      </c>
      <c r="D54" s="29" t="s">
        <v>321</v>
      </c>
      <c r="E54" s="27">
        <v>5</v>
      </c>
      <c r="F54" s="27">
        <v>3</v>
      </c>
      <c r="G54" s="27">
        <v>1</v>
      </c>
      <c r="H54" s="27">
        <v>299</v>
      </c>
      <c r="I54" s="28" t="s">
        <v>322</v>
      </c>
    </row>
    <row r="55" spans="2:9" s="27" customFormat="1" x14ac:dyDescent="0.2">
      <c r="B55" s="27">
        <v>39</v>
      </c>
      <c r="C55" s="28" t="s">
        <v>259</v>
      </c>
      <c r="D55" s="29" t="s">
        <v>323</v>
      </c>
      <c r="E55" s="27">
        <v>5</v>
      </c>
      <c r="F55" s="27">
        <v>3</v>
      </c>
      <c r="G55" s="27">
        <v>1</v>
      </c>
      <c r="H55" s="27">
        <v>299</v>
      </c>
      <c r="I55" s="28" t="s">
        <v>324</v>
      </c>
    </row>
    <row r="56" spans="2:9" s="27" customFormat="1" x14ac:dyDescent="0.2">
      <c r="B56" s="27">
        <v>40</v>
      </c>
      <c r="C56" s="28" t="s">
        <v>259</v>
      </c>
      <c r="D56" s="29" t="s">
        <v>325</v>
      </c>
      <c r="E56" s="27">
        <v>5</v>
      </c>
      <c r="F56" s="27">
        <v>1</v>
      </c>
      <c r="G56" s="27">
        <v>1</v>
      </c>
      <c r="H56" s="27">
        <v>287</v>
      </c>
      <c r="I56" s="28" t="s">
        <v>326</v>
      </c>
    </row>
    <row r="57" spans="2:9" s="27" customFormat="1" x14ac:dyDescent="0.2">
      <c r="B57" s="27">
        <v>41</v>
      </c>
      <c r="C57" s="28" t="s">
        <v>259</v>
      </c>
      <c r="D57" s="29" t="s">
        <v>327</v>
      </c>
      <c r="E57" s="27">
        <v>5</v>
      </c>
      <c r="F57" s="27">
        <v>1</v>
      </c>
      <c r="G57" s="27">
        <v>1</v>
      </c>
      <c r="H57" s="27">
        <v>243</v>
      </c>
      <c r="I57" s="28" t="s">
        <v>328</v>
      </c>
    </row>
    <row r="58" spans="2:9" s="27" customFormat="1" x14ac:dyDescent="0.2">
      <c r="B58" s="27">
        <v>42</v>
      </c>
      <c r="C58" s="28" t="s">
        <v>259</v>
      </c>
      <c r="D58" s="29" t="s">
        <v>329</v>
      </c>
      <c r="E58" s="27">
        <v>4</v>
      </c>
      <c r="F58" s="27">
        <v>3</v>
      </c>
      <c r="G58" s="27">
        <v>1</v>
      </c>
      <c r="H58" s="27">
        <v>253</v>
      </c>
      <c r="I58" s="28" t="s">
        <v>330</v>
      </c>
    </row>
    <row r="59" spans="2:9" s="27" customFormat="1" x14ac:dyDescent="0.2">
      <c r="B59" s="27">
        <v>43</v>
      </c>
      <c r="C59" s="28" t="s">
        <v>259</v>
      </c>
      <c r="D59" s="29" t="s">
        <v>331</v>
      </c>
      <c r="E59" s="27">
        <v>2</v>
      </c>
      <c r="F59" s="27">
        <v>2</v>
      </c>
      <c r="G59" s="27">
        <v>1</v>
      </c>
      <c r="H59" s="27">
        <v>144</v>
      </c>
      <c r="I59" s="28" t="s">
        <v>332</v>
      </c>
    </row>
  </sheetData>
  <hyperlinks>
    <hyperlink ref="D6" r:id="rId1" xr:uid="{00000000-0004-0000-0D00-000000000000}"/>
    <hyperlink ref="D7" r:id="rId2" xr:uid="{00000000-0004-0000-0D00-000001000000}"/>
    <hyperlink ref="D12" r:id="rId3" xr:uid="{00000000-0004-0000-0D00-000002000000}"/>
    <hyperlink ref="D13" r:id="rId4" xr:uid="{00000000-0004-0000-0D00-000003000000}"/>
    <hyperlink ref="D14" r:id="rId5" xr:uid="{00000000-0004-0000-0D00-000004000000}"/>
    <hyperlink ref="D15" r:id="rId6" xr:uid="{00000000-0004-0000-0D00-000005000000}"/>
    <hyperlink ref="D8" r:id="rId7" xr:uid="{00000000-0004-0000-0D00-000006000000}"/>
    <hyperlink ref="D9" r:id="rId8" xr:uid="{00000000-0004-0000-0D00-000007000000}"/>
    <hyperlink ref="D10" r:id="rId9" xr:uid="{00000000-0004-0000-0D00-000008000000}"/>
    <hyperlink ref="D11" r:id="rId10" xr:uid="{00000000-0004-0000-0D00-000009000000}"/>
    <hyperlink ref="D17" r:id="rId11" xr:uid="{00000000-0004-0000-0D00-00000A000000}"/>
    <hyperlink ref="D18" r:id="rId12" xr:uid="{00000000-0004-0000-0D00-00000B000000}"/>
    <hyperlink ref="D19" r:id="rId13" xr:uid="{00000000-0004-0000-0D00-00000C000000}"/>
    <hyperlink ref="D20" r:id="rId14" xr:uid="{00000000-0004-0000-0D00-00000D000000}"/>
    <hyperlink ref="D21" r:id="rId15" xr:uid="{00000000-0004-0000-0D00-00000E000000}"/>
    <hyperlink ref="D22" r:id="rId16" xr:uid="{00000000-0004-0000-0D00-00000F000000}"/>
    <hyperlink ref="D23" r:id="rId17" xr:uid="{00000000-0004-0000-0D00-000010000000}"/>
    <hyperlink ref="D24" r:id="rId18" xr:uid="{00000000-0004-0000-0D00-000011000000}"/>
    <hyperlink ref="D25" r:id="rId19" xr:uid="{00000000-0004-0000-0D00-000012000000}"/>
    <hyperlink ref="D26" r:id="rId20" xr:uid="{00000000-0004-0000-0D00-000013000000}"/>
    <hyperlink ref="D27" r:id="rId21" xr:uid="{00000000-0004-0000-0D00-000014000000}"/>
    <hyperlink ref="D28" r:id="rId22" xr:uid="{00000000-0004-0000-0D00-000015000000}"/>
    <hyperlink ref="D29" r:id="rId23" xr:uid="{00000000-0004-0000-0D00-000016000000}"/>
    <hyperlink ref="D30" r:id="rId24" xr:uid="{00000000-0004-0000-0D00-000017000000}"/>
    <hyperlink ref="D31" r:id="rId25" xr:uid="{00000000-0004-0000-0D00-000018000000}"/>
    <hyperlink ref="D32" r:id="rId26" xr:uid="{00000000-0004-0000-0D00-000019000000}"/>
    <hyperlink ref="D33" r:id="rId27" xr:uid="{00000000-0004-0000-0D00-00001A000000}"/>
    <hyperlink ref="D34" r:id="rId28" xr:uid="{00000000-0004-0000-0D00-00001B000000}"/>
    <hyperlink ref="D35" r:id="rId29" xr:uid="{00000000-0004-0000-0D00-00001C000000}"/>
    <hyperlink ref="D36" r:id="rId30" xr:uid="{00000000-0004-0000-0D00-00001D000000}"/>
    <hyperlink ref="D37" r:id="rId31" xr:uid="{00000000-0004-0000-0D00-00001E000000}"/>
    <hyperlink ref="D38" r:id="rId32" xr:uid="{00000000-0004-0000-0D00-00001F000000}"/>
    <hyperlink ref="D39" r:id="rId33" xr:uid="{00000000-0004-0000-0D00-000020000000}"/>
    <hyperlink ref="D40" r:id="rId34" xr:uid="{00000000-0004-0000-0D00-000021000000}"/>
    <hyperlink ref="D41" r:id="rId35" xr:uid="{00000000-0004-0000-0D00-000022000000}"/>
    <hyperlink ref="D42" r:id="rId36" xr:uid="{00000000-0004-0000-0D00-000023000000}"/>
    <hyperlink ref="D43" r:id="rId37" xr:uid="{00000000-0004-0000-0D00-000024000000}"/>
    <hyperlink ref="D44" r:id="rId38" xr:uid="{00000000-0004-0000-0D00-000025000000}"/>
    <hyperlink ref="D45" r:id="rId39" xr:uid="{00000000-0004-0000-0D00-000026000000}"/>
    <hyperlink ref="D46" r:id="rId40" xr:uid="{00000000-0004-0000-0D00-000027000000}"/>
    <hyperlink ref="D47" r:id="rId41" xr:uid="{00000000-0004-0000-0D00-000028000000}"/>
    <hyperlink ref="D48" r:id="rId42" xr:uid="{00000000-0004-0000-0D00-000029000000}"/>
    <hyperlink ref="D49" r:id="rId43" xr:uid="{00000000-0004-0000-0D00-00002A000000}"/>
    <hyperlink ref="D50" r:id="rId44" xr:uid="{00000000-0004-0000-0D00-00002B000000}"/>
    <hyperlink ref="D51" r:id="rId45" xr:uid="{00000000-0004-0000-0D00-00002C000000}"/>
    <hyperlink ref="D52" r:id="rId46" xr:uid="{00000000-0004-0000-0D00-00002D000000}"/>
    <hyperlink ref="D53" r:id="rId47" xr:uid="{00000000-0004-0000-0D00-00002E000000}"/>
    <hyperlink ref="D54" r:id="rId48" xr:uid="{00000000-0004-0000-0D00-00002F000000}"/>
    <hyperlink ref="D55" r:id="rId49" xr:uid="{00000000-0004-0000-0D00-000030000000}"/>
    <hyperlink ref="D56" r:id="rId50" xr:uid="{00000000-0004-0000-0D00-000031000000}"/>
    <hyperlink ref="D57" r:id="rId51" xr:uid="{00000000-0004-0000-0D00-000032000000}"/>
    <hyperlink ref="D58" r:id="rId52" xr:uid="{00000000-0004-0000-0D00-000033000000}"/>
    <hyperlink ref="D59" r:id="rId53" xr:uid="{00000000-0004-0000-0D00-000034000000}"/>
  </hyperlinks>
  <pageMargins left="0.7" right="0.7" top="0.75" bottom="0.75" header="0.3" footer="0.3"/>
  <pageSetup paperSize="9" orientation="portrait" horizontalDpi="4294967293" r:id="rId54"/>
  <drawing r:id="rId5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AK316"/>
  <sheetViews>
    <sheetView topLeftCell="A142" workbookViewId="0">
      <selection activeCell="A262" sqref="A262"/>
    </sheetView>
  </sheetViews>
  <sheetFormatPr defaultRowHeight="12.75" x14ac:dyDescent="0.2"/>
  <cols>
    <col min="1" max="1" width="16.5703125" bestFit="1" customWidth="1"/>
  </cols>
  <sheetData>
    <row r="1" spans="1:29" x14ac:dyDescent="0.2">
      <c r="A1" t="s">
        <v>361</v>
      </c>
      <c r="B1" t="s">
        <v>362</v>
      </c>
      <c r="C1" t="s">
        <v>363</v>
      </c>
      <c r="D1" t="s">
        <v>364</v>
      </c>
      <c r="E1" t="s">
        <v>365</v>
      </c>
      <c r="I1" t="s">
        <v>366</v>
      </c>
      <c r="J1" t="s">
        <v>367</v>
      </c>
      <c r="S1" t="s">
        <v>368</v>
      </c>
    </row>
    <row r="2" spans="1:29" s="32" customFormat="1" x14ac:dyDescent="0.2">
      <c r="A2" s="33" t="s">
        <v>369</v>
      </c>
      <c r="B2" s="32">
        <v>0</v>
      </c>
      <c r="C2" s="32">
        <v>0.4</v>
      </c>
      <c r="D2" s="32">
        <f>(TRUNC(C2,0)*60)+(C2-TRUNC(C2,0))*100-((TRUNC(B2,0)*60)+(B2-TRUNC(B2,0))*100)</f>
        <v>40</v>
      </c>
      <c r="E2" s="32" t="s">
        <v>370</v>
      </c>
      <c r="F2" s="32" t="s">
        <v>371</v>
      </c>
      <c r="G2" s="32" t="s">
        <v>372</v>
      </c>
      <c r="I2" s="32" t="s">
        <v>373</v>
      </c>
      <c r="J2" s="32">
        <v>1</v>
      </c>
      <c r="K2" s="32" t="s">
        <v>374</v>
      </c>
      <c r="L2" s="32">
        <v>2</v>
      </c>
      <c r="M2" s="32" t="s">
        <v>375</v>
      </c>
      <c r="N2" s="32">
        <v>1</v>
      </c>
    </row>
    <row r="3" spans="1:29" s="32" customFormat="1" x14ac:dyDescent="0.2">
      <c r="A3" s="32" t="s">
        <v>376</v>
      </c>
      <c r="B3" s="32">
        <v>0.43</v>
      </c>
      <c r="C3" s="32">
        <v>1.24</v>
      </c>
      <c r="D3" s="32">
        <f t="shared" ref="D3:D66" si="0">(TRUNC(C3,0)*60)+(C3-TRUNC(C3,0))*100-((TRUNC(B3,0)*60)+(B3-TRUNC(B3,0))*100)</f>
        <v>41</v>
      </c>
      <c r="E3" s="32" t="s">
        <v>377</v>
      </c>
      <c r="F3" s="32" t="s">
        <v>378</v>
      </c>
      <c r="I3" s="32" t="s">
        <v>379</v>
      </c>
      <c r="J3" s="32">
        <v>1</v>
      </c>
      <c r="K3" s="32" t="s">
        <v>380</v>
      </c>
      <c r="L3" s="32">
        <v>1</v>
      </c>
      <c r="M3" s="32" t="s">
        <v>381</v>
      </c>
      <c r="N3" s="32">
        <v>1</v>
      </c>
    </row>
    <row r="4" spans="1:29" s="32" customFormat="1" x14ac:dyDescent="0.2">
      <c r="A4" s="32" t="s">
        <v>382</v>
      </c>
      <c r="B4" s="32">
        <v>1.27</v>
      </c>
      <c r="C4" s="32">
        <v>2.3199999999999998</v>
      </c>
      <c r="D4" s="32">
        <f t="shared" si="0"/>
        <v>65</v>
      </c>
      <c r="E4" s="32" t="s">
        <v>371</v>
      </c>
      <c r="I4" s="32" t="s">
        <v>374</v>
      </c>
      <c r="J4" s="32">
        <v>2</v>
      </c>
      <c r="T4" s="32" t="s">
        <v>383</v>
      </c>
      <c r="U4" s="32">
        <v>1</v>
      </c>
      <c r="V4" s="32" t="s">
        <v>384</v>
      </c>
      <c r="W4" s="32">
        <v>1</v>
      </c>
      <c r="X4" s="32" t="s">
        <v>385</v>
      </c>
      <c r="Y4" s="32">
        <v>1</v>
      </c>
    </row>
    <row r="5" spans="1:29" s="32" customFormat="1" x14ac:dyDescent="0.2">
      <c r="A5" s="32" t="s">
        <v>386</v>
      </c>
      <c r="B5" s="32">
        <v>2.34</v>
      </c>
      <c r="C5" s="32">
        <v>3.25</v>
      </c>
      <c r="D5" s="32">
        <f t="shared" si="0"/>
        <v>51</v>
      </c>
      <c r="E5" s="32" t="s">
        <v>377</v>
      </c>
      <c r="I5" s="32" t="s">
        <v>379</v>
      </c>
      <c r="J5" s="32">
        <v>1</v>
      </c>
      <c r="K5" s="32" t="s">
        <v>387</v>
      </c>
      <c r="L5" s="32">
        <v>1</v>
      </c>
    </row>
    <row r="6" spans="1:29" s="32" customFormat="1" x14ac:dyDescent="0.2">
      <c r="A6" s="33" t="s">
        <v>388</v>
      </c>
      <c r="B6" s="32">
        <v>0.04</v>
      </c>
      <c r="C6" s="32">
        <v>2.4300000000000002</v>
      </c>
      <c r="D6" s="32">
        <f t="shared" si="0"/>
        <v>159</v>
      </c>
      <c r="E6" s="32" t="s">
        <v>377</v>
      </c>
      <c r="I6" s="32" t="s">
        <v>379</v>
      </c>
      <c r="J6" s="32">
        <v>4</v>
      </c>
      <c r="T6" s="32" t="s">
        <v>389</v>
      </c>
      <c r="U6" s="32">
        <v>4</v>
      </c>
      <c r="V6" s="32" t="s">
        <v>390</v>
      </c>
      <c r="W6" s="32">
        <v>1</v>
      </c>
      <c r="X6" s="32" t="s">
        <v>391</v>
      </c>
      <c r="Y6" s="32">
        <v>1</v>
      </c>
      <c r="Z6" s="32" t="s">
        <v>392</v>
      </c>
      <c r="AA6" s="32">
        <v>1</v>
      </c>
      <c r="AB6" s="32" t="s">
        <v>373</v>
      </c>
      <c r="AC6" s="32">
        <v>1</v>
      </c>
    </row>
    <row r="7" spans="1:29" s="32" customFormat="1" x14ac:dyDescent="0.2">
      <c r="A7" s="32" t="s">
        <v>393</v>
      </c>
      <c r="B7" s="32">
        <v>3.25</v>
      </c>
      <c r="C7" s="32">
        <v>4.01</v>
      </c>
      <c r="D7" s="32">
        <f t="shared" si="0"/>
        <v>35.999999999999972</v>
      </c>
      <c r="E7" s="32" t="s">
        <v>372</v>
      </c>
      <c r="F7" s="32" t="s">
        <v>377</v>
      </c>
      <c r="G7" s="32" t="s">
        <v>378</v>
      </c>
      <c r="H7" s="32" t="s">
        <v>371</v>
      </c>
      <c r="I7" s="32" t="s">
        <v>375</v>
      </c>
      <c r="J7" s="32">
        <v>1</v>
      </c>
      <c r="K7" s="32" t="s">
        <v>380</v>
      </c>
      <c r="L7" s="32">
        <v>1</v>
      </c>
      <c r="M7" s="32" t="s">
        <v>394</v>
      </c>
      <c r="N7" s="32">
        <v>1</v>
      </c>
      <c r="O7" s="32" t="s">
        <v>395</v>
      </c>
      <c r="P7" s="32">
        <v>1</v>
      </c>
    </row>
    <row r="8" spans="1:29" x14ac:dyDescent="0.2">
      <c r="A8" t="s">
        <v>396</v>
      </c>
      <c r="B8">
        <v>4.03</v>
      </c>
      <c r="C8">
        <v>4.59</v>
      </c>
      <c r="D8">
        <f t="shared" si="0"/>
        <v>55.999999999999972</v>
      </c>
      <c r="E8" t="s">
        <v>377</v>
      </c>
      <c r="I8" t="s">
        <v>379</v>
      </c>
      <c r="J8">
        <v>1</v>
      </c>
    </row>
    <row r="9" spans="1:29" s="32" customFormat="1" x14ac:dyDescent="0.2">
      <c r="A9" s="32" t="s">
        <v>397</v>
      </c>
      <c r="B9" s="32">
        <v>5.01</v>
      </c>
      <c r="C9" s="32">
        <v>5.43</v>
      </c>
      <c r="D9" s="32">
        <f t="shared" si="0"/>
        <v>42</v>
      </c>
      <c r="E9" s="32" t="s">
        <v>372</v>
      </c>
      <c r="I9" s="32" t="s">
        <v>398</v>
      </c>
      <c r="J9" s="32">
        <v>1</v>
      </c>
    </row>
    <row r="10" spans="1:29" s="32" customFormat="1" x14ac:dyDescent="0.2">
      <c r="A10" s="32" t="s">
        <v>399</v>
      </c>
      <c r="B10" s="32">
        <v>0</v>
      </c>
      <c r="C10" s="32">
        <v>2.16</v>
      </c>
      <c r="D10" s="32">
        <f t="shared" si="0"/>
        <v>136</v>
      </c>
      <c r="E10" s="32" t="s">
        <v>371</v>
      </c>
      <c r="F10" s="32" t="s">
        <v>400</v>
      </c>
      <c r="I10" s="32" t="s">
        <v>401</v>
      </c>
      <c r="J10" s="32">
        <v>3</v>
      </c>
      <c r="K10" s="32" t="s">
        <v>402</v>
      </c>
      <c r="L10" s="32">
        <v>2</v>
      </c>
      <c r="T10" s="32" t="s">
        <v>384</v>
      </c>
      <c r="U10" s="32">
        <v>1</v>
      </c>
      <c r="V10" s="32" t="s">
        <v>387</v>
      </c>
      <c r="W10" s="32">
        <v>1</v>
      </c>
    </row>
    <row r="11" spans="1:29" x14ac:dyDescent="0.2">
      <c r="A11" t="s">
        <v>403</v>
      </c>
      <c r="B11">
        <v>2.2200000000000002</v>
      </c>
      <c r="C11">
        <v>2.31</v>
      </c>
      <c r="D11">
        <f t="shared" si="0"/>
        <v>8.9999999999999716</v>
      </c>
      <c r="E11" t="s">
        <v>371</v>
      </c>
      <c r="F11" t="s">
        <v>370</v>
      </c>
      <c r="I11" t="s">
        <v>401</v>
      </c>
      <c r="J11">
        <v>1</v>
      </c>
      <c r="K11" t="s">
        <v>404</v>
      </c>
      <c r="L11">
        <v>1</v>
      </c>
    </row>
    <row r="12" spans="1:29" s="32" customFormat="1" x14ac:dyDescent="0.2">
      <c r="A12" s="33" t="s">
        <v>405</v>
      </c>
      <c r="B12" s="32">
        <v>0.01</v>
      </c>
      <c r="C12" s="32">
        <v>1.23</v>
      </c>
      <c r="D12" s="32">
        <f t="shared" si="0"/>
        <v>82</v>
      </c>
      <c r="E12" s="32" t="s">
        <v>371</v>
      </c>
      <c r="F12" s="32" t="s">
        <v>377</v>
      </c>
      <c r="G12" s="32" t="s">
        <v>372</v>
      </c>
      <c r="I12" s="32" t="s">
        <v>406</v>
      </c>
      <c r="J12" s="32">
        <v>2</v>
      </c>
      <c r="K12" s="32" t="s">
        <v>379</v>
      </c>
      <c r="L12" s="32">
        <v>2</v>
      </c>
      <c r="M12" s="32" t="s">
        <v>375</v>
      </c>
      <c r="N12" s="32">
        <v>1</v>
      </c>
    </row>
    <row r="13" spans="1:29" s="32" customFormat="1" x14ac:dyDescent="0.2">
      <c r="A13" s="32" t="s">
        <v>407</v>
      </c>
      <c r="B13" s="32">
        <v>1.54</v>
      </c>
      <c r="C13" s="32">
        <v>3.14</v>
      </c>
      <c r="D13" s="32">
        <f t="shared" si="0"/>
        <v>80</v>
      </c>
      <c r="E13" s="32" t="s">
        <v>377</v>
      </c>
      <c r="I13" s="32" t="s">
        <v>408</v>
      </c>
      <c r="J13" s="32">
        <v>3</v>
      </c>
      <c r="T13" s="32" t="s">
        <v>385</v>
      </c>
      <c r="U13" s="32">
        <v>1</v>
      </c>
      <c r="V13" s="32" t="s">
        <v>373</v>
      </c>
      <c r="W13" s="32">
        <v>1</v>
      </c>
      <c r="X13" s="32" t="s">
        <v>379</v>
      </c>
      <c r="Y13" s="32">
        <v>1</v>
      </c>
    </row>
    <row r="14" spans="1:29" x14ac:dyDescent="0.2">
      <c r="A14" t="s">
        <v>409</v>
      </c>
      <c r="B14">
        <v>3.17</v>
      </c>
      <c r="C14">
        <v>4.3899999999999997</v>
      </c>
      <c r="D14">
        <f t="shared" si="0"/>
        <v>82</v>
      </c>
      <c r="E14" t="s">
        <v>377</v>
      </c>
      <c r="I14" t="s">
        <v>379</v>
      </c>
      <c r="J14">
        <v>2</v>
      </c>
      <c r="T14" t="s">
        <v>389</v>
      </c>
      <c r="U14">
        <v>1</v>
      </c>
      <c r="V14" t="s">
        <v>373</v>
      </c>
      <c r="W14">
        <v>2</v>
      </c>
    </row>
    <row r="15" spans="1:29" s="32" customFormat="1" x14ac:dyDescent="0.2">
      <c r="A15" s="32" t="s">
        <v>410</v>
      </c>
      <c r="B15" s="32">
        <v>4.41</v>
      </c>
      <c r="C15" s="32">
        <v>6.49</v>
      </c>
      <c r="D15" s="32">
        <f t="shared" si="0"/>
        <v>128</v>
      </c>
      <c r="E15" s="32" t="s">
        <v>377</v>
      </c>
      <c r="I15" s="32" t="s">
        <v>389</v>
      </c>
      <c r="J15" s="32">
        <v>6</v>
      </c>
      <c r="T15" s="32" t="s">
        <v>411</v>
      </c>
      <c r="U15" s="32">
        <v>1</v>
      </c>
      <c r="V15" s="32" t="s">
        <v>375</v>
      </c>
      <c r="W15" s="32">
        <v>1</v>
      </c>
    </row>
    <row r="16" spans="1:29" s="32" customFormat="1" x14ac:dyDescent="0.2">
      <c r="A16" s="32" t="s">
        <v>412</v>
      </c>
      <c r="B16" s="32">
        <v>6.52</v>
      </c>
      <c r="C16" s="32">
        <v>7.28</v>
      </c>
      <c r="D16" s="32">
        <f t="shared" si="0"/>
        <v>36.000000000000057</v>
      </c>
      <c r="E16" s="32" t="s">
        <v>371</v>
      </c>
      <c r="I16" s="32" t="s">
        <v>413</v>
      </c>
      <c r="J16" s="32">
        <v>1</v>
      </c>
    </row>
    <row r="17" spans="1:31" s="32" customFormat="1" x14ac:dyDescent="0.2">
      <c r="A17" s="32" t="s">
        <v>414</v>
      </c>
      <c r="B17" s="32">
        <v>8.1</v>
      </c>
      <c r="C17" s="32">
        <v>8.4700000000000006</v>
      </c>
      <c r="D17" s="32">
        <f t="shared" si="0"/>
        <v>37.000000000000171</v>
      </c>
      <c r="E17" s="32" t="s">
        <v>370</v>
      </c>
      <c r="I17" s="32" t="s">
        <v>373</v>
      </c>
      <c r="J17" s="32">
        <v>1</v>
      </c>
    </row>
    <row r="18" spans="1:31" s="32" customFormat="1" x14ac:dyDescent="0.2">
      <c r="A18" s="32" t="s">
        <v>415</v>
      </c>
      <c r="B18" s="32">
        <v>8.48</v>
      </c>
      <c r="C18" s="32">
        <v>10.1</v>
      </c>
      <c r="D18" s="32">
        <f t="shared" si="0"/>
        <v>82</v>
      </c>
      <c r="E18" s="32" t="s">
        <v>371</v>
      </c>
      <c r="F18" s="32" t="s">
        <v>377</v>
      </c>
      <c r="I18" s="32" t="s">
        <v>413</v>
      </c>
      <c r="J18" s="32">
        <v>1</v>
      </c>
      <c r="K18" s="32" t="s">
        <v>416</v>
      </c>
      <c r="L18" s="32">
        <v>2</v>
      </c>
      <c r="M18" s="32" t="s">
        <v>389</v>
      </c>
      <c r="N18" s="32">
        <v>1</v>
      </c>
    </row>
    <row r="19" spans="1:31" s="32" customFormat="1" x14ac:dyDescent="0.2">
      <c r="A19" s="32" t="s">
        <v>417</v>
      </c>
      <c r="B19" s="32">
        <v>10.119999999999999</v>
      </c>
      <c r="C19" s="32">
        <v>10.47</v>
      </c>
      <c r="D19" s="32">
        <f t="shared" si="0"/>
        <v>35.000000000000227</v>
      </c>
      <c r="E19" s="32" t="s">
        <v>371</v>
      </c>
      <c r="F19" s="32" t="s">
        <v>377</v>
      </c>
      <c r="I19" s="32" t="s">
        <v>385</v>
      </c>
      <c r="J19" s="32">
        <v>1</v>
      </c>
      <c r="K19" s="32" t="s">
        <v>379</v>
      </c>
      <c r="L19" s="32">
        <v>1</v>
      </c>
    </row>
    <row r="20" spans="1:31" x14ac:dyDescent="0.2">
      <c r="A20" t="s">
        <v>418</v>
      </c>
      <c r="B20">
        <v>10.48</v>
      </c>
      <c r="C20">
        <v>11.23</v>
      </c>
      <c r="D20">
        <f t="shared" si="0"/>
        <v>35</v>
      </c>
      <c r="E20" t="s">
        <v>371</v>
      </c>
      <c r="I20" t="s">
        <v>406</v>
      </c>
      <c r="J20">
        <v>1</v>
      </c>
    </row>
    <row r="21" spans="1:31" x14ac:dyDescent="0.2">
      <c r="A21" t="s">
        <v>419</v>
      </c>
      <c r="B21">
        <v>12.04</v>
      </c>
      <c r="C21">
        <v>12.38</v>
      </c>
      <c r="D21">
        <f t="shared" si="0"/>
        <v>34.000000000000227</v>
      </c>
      <c r="E21" t="s">
        <v>371</v>
      </c>
      <c r="I21" t="s">
        <v>406</v>
      </c>
      <c r="J21">
        <v>1</v>
      </c>
    </row>
    <row r="22" spans="1:31" x14ac:dyDescent="0.2">
      <c r="A22" t="s">
        <v>420</v>
      </c>
      <c r="B22">
        <v>12.39</v>
      </c>
      <c r="C22">
        <v>13.24</v>
      </c>
      <c r="D22">
        <f t="shared" si="0"/>
        <v>45</v>
      </c>
      <c r="E22" t="s">
        <v>377</v>
      </c>
      <c r="I22" t="s">
        <v>389</v>
      </c>
      <c r="J22">
        <v>1</v>
      </c>
    </row>
    <row r="23" spans="1:31" s="32" customFormat="1" x14ac:dyDescent="0.2">
      <c r="A23" s="32" t="s">
        <v>421</v>
      </c>
      <c r="B23" s="32">
        <v>13.25</v>
      </c>
      <c r="C23" s="32">
        <v>14.02</v>
      </c>
      <c r="D23" s="32">
        <f t="shared" si="0"/>
        <v>37</v>
      </c>
      <c r="E23" s="32" t="s">
        <v>372</v>
      </c>
      <c r="I23" s="32" t="s">
        <v>375</v>
      </c>
      <c r="J23" s="32">
        <v>1</v>
      </c>
    </row>
    <row r="24" spans="1:31" s="32" customFormat="1" x14ac:dyDescent="0.2">
      <c r="A24" s="32" t="s">
        <v>422</v>
      </c>
      <c r="B24" s="32">
        <v>14.03</v>
      </c>
      <c r="C24" s="32">
        <v>14.43</v>
      </c>
      <c r="D24" s="32">
        <f t="shared" si="0"/>
        <v>40.000000000000114</v>
      </c>
      <c r="E24" s="32" t="s">
        <v>377</v>
      </c>
      <c r="F24" s="32" t="s">
        <v>371</v>
      </c>
      <c r="I24" s="32" t="s">
        <v>380</v>
      </c>
      <c r="J24" s="32">
        <v>1</v>
      </c>
      <c r="K24" s="32" t="s">
        <v>406</v>
      </c>
      <c r="L24" s="32">
        <v>1</v>
      </c>
    </row>
    <row r="25" spans="1:31" x14ac:dyDescent="0.2">
      <c r="A25" t="s">
        <v>423</v>
      </c>
      <c r="B25">
        <v>14.45</v>
      </c>
      <c r="C25">
        <v>15.11</v>
      </c>
      <c r="D25">
        <f t="shared" si="0"/>
        <v>26.000000000000114</v>
      </c>
      <c r="E25" t="s">
        <v>371</v>
      </c>
      <c r="I25" t="s">
        <v>416</v>
      </c>
      <c r="J25">
        <v>1</v>
      </c>
    </row>
    <row r="26" spans="1:31" s="32" customFormat="1" x14ac:dyDescent="0.2">
      <c r="A26" s="32" t="s">
        <v>424</v>
      </c>
      <c r="B26" s="32">
        <v>0</v>
      </c>
      <c r="C26" s="32">
        <v>1.1299999999999999</v>
      </c>
      <c r="D26" s="32">
        <f t="shared" si="0"/>
        <v>72.999999999999986</v>
      </c>
      <c r="E26" s="32" t="s">
        <v>377</v>
      </c>
      <c r="I26" s="32" t="s">
        <v>425</v>
      </c>
      <c r="J26" s="32">
        <v>2</v>
      </c>
      <c r="K26" s="32" t="s">
        <v>380</v>
      </c>
      <c r="L26" s="32">
        <v>2</v>
      </c>
      <c r="T26" s="32" t="s">
        <v>413</v>
      </c>
      <c r="U26" s="32">
        <v>1</v>
      </c>
      <c r="V26" s="32" t="s">
        <v>379</v>
      </c>
      <c r="W26" s="32">
        <v>1</v>
      </c>
    </row>
    <row r="27" spans="1:31" s="32" customFormat="1" x14ac:dyDescent="0.2">
      <c r="A27" s="32" t="s">
        <v>426</v>
      </c>
      <c r="B27" s="32">
        <v>1.54</v>
      </c>
      <c r="C27" s="32">
        <v>3.5</v>
      </c>
      <c r="D27" s="32">
        <f t="shared" si="0"/>
        <v>116</v>
      </c>
      <c r="E27" s="32" t="s">
        <v>377</v>
      </c>
      <c r="F27" s="32" t="s">
        <v>370</v>
      </c>
      <c r="I27" s="32" t="s">
        <v>380</v>
      </c>
      <c r="J27" s="32">
        <v>3</v>
      </c>
      <c r="K27" s="32" t="s">
        <v>425</v>
      </c>
      <c r="L27" s="32">
        <v>1</v>
      </c>
      <c r="M27" s="32" t="s">
        <v>373</v>
      </c>
      <c r="N27" s="32">
        <v>1</v>
      </c>
    </row>
    <row r="28" spans="1:31" s="32" customFormat="1" x14ac:dyDescent="0.2">
      <c r="A28" s="32" t="s">
        <v>427</v>
      </c>
      <c r="B28" s="32">
        <v>4.37</v>
      </c>
      <c r="C28" s="32">
        <v>5.16</v>
      </c>
      <c r="D28" s="32">
        <f t="shared" si="0"/>
        <v>39</v>
      </c>
      <c r="E28" s="32" t="s">
        <v>377</v>
      </c>
      <c r="F28" s="32" t="s">
        <v>370</v>
      </c>
      <c r="I28" s="32" t="s">
        <v>380</v>
      </c>
      <c r="J28" s="32">
        <v>1</v>
      </c>
      <c r="K28" s="32" t="s">
        <v>404</v>
      </c>
      <c r="L28" s="32">
        <v>1</v>
      </c>
    </row>
    <row r="29" spans="1:31" x14ac:dyDescent="0.2">
      <c r="A29" t="s">
        <v>428</v>
      </c>
      <c r="B29">
        <v>5.53</v>
      </c>
      <c r="C29">
        <v>6.37</v>
      </c>
      <c r="D29">
        <f t="shared" si="0"/>
        <v>44</v>
      </c>
      <c r="E29" t="s">
        <v>377</v>
      </c>
      <c r="I29" t="s">
        <v>425</v>
      </c>
      <c r="J29">
        <v>1</v>
      </c>
    </row>
    <row r="30" spans="1:31" x14ac:dyDescent="0.2">
      <c r="A30" t="s">
        <v>429</v>
      </c>
      <c r="B30">
        <v>0.01</v>
      </c>
      <c r="C30">
        <v>2.19</v>
      </c>
      <c r="D30">
        <f t="shared" si="0"/>
        <v>138</v>
      </c>
      <c r="E30" t="s">
        <v>377</v>
      </c>
      <c r="I30" t="s">
        <v>379</v>
      </c>
      <c r="J30">
        <v>3</v>
      </c>
      <c r="T30" t="s">
        <v>381</v>
      </c>
      <c r="U30">
        <v>1</v>
      </c>
      <c r="V30" t="s">
        <v>430</v>
      </c>
      <c r="W30">
        <v>1</v>
      </c>
      <c r="X30" t="s">
        <v>380</v>
      </c>
      <c r="Y30">
        <v>2</v>
      </c>
      <c r="Z30" t="s">
        <v>389</v>
      </c>
      <c r="AA30">
        <v>1</v>
      </c>
      <c r="AB30" t="s">
        <v>373</v>
      </c>
      <c r="AC30">
        <v>1</v>
      </c>
      <c r="AD30" t="s">
        <v>413</v>
      </c>
      <c r="AE30">
        <v>1</v>
      </c>
    </row>
    <row r="31" spans="1:31" x14ac:dyDescent="0.2">
      <c r="A31" t="s">
        <v>431</v>
      </c>
      <c r="B31">
        <v>0.17</v>
      </c>
      <c r="C31">
        <v>1.1200000000000001</v>
      </c>
      <c r="D31">
        <f t="shared" si="0"/>
        <v>55.000000000000014</v>
      </c>
      <c r="E31" t="s">
        <v>371</v>
      </c>
      <c r="I31" t="s">
        <v>374</v>
      </c>
      <c r="J31">
        <v>2</v>
      </c>
      <c r="K31" t="s">
        <v>384</v>
      </c>
      <c r="L31">
        <v>2</v>
      </c>
      <c r="T31" t="s">
        <v>432</v>
      </c>
      <c r="U31">
        <v>1</v>
      </c>
      <c r="V31" t="s">
        <v>385</v>
      </c>
      <c r="W31">
        <v>1</v>
      </c>
      <c r="X31" t="s">
        <v>404</v>
      </c>
      <c r="Y31">
        <v>1</v>
      </c>
    </row>
    <row r="32" spans="1:31" s="32" customFormat="1" x14ac:dyDescent="0.2">
      <c r="A32" s="32" t="s">
        <v>433</v>
      </c>
      <c r="B32" s="32">
        <v>1.1399999999999999</v>
      </c>
      <c r="C32" s="32">
        <v>3.12</v>
      </c>
      <c r="D32" s="32">
        <f t="shared" si="0"/>
        <v>118.00000000000001</v>
      </c>
      <c r="E32" s="32" t="s">
        <v>372</v>
      </c>
      <c r="F32" s="32" t="s">
        <v>370</v>
      </c>
      <c r="I32" s="32" t="s">
        <v>375</v>
      </c>
      <c r="J32" s="32">
        <v>2</v>
      </c>
      <c r="K32" s="32" t="s">
        <v>392</v>
      </c>
      <c r="L32" s="32">
        <v>3</v>
      </c>
      <c r="T32" s="32" t="s">
        <v>434</v>
      </c>
      <c r="U32" s="32">
        <v>1</v>
      </c>
      <c r="V32" s="32" t="s">
        <v>395</v>
      </c>
      <c r="W32" s="32">
        <v>1</v>
      </c>
      <c r="X32" s="32" t="s">
        <v>404</v>
      </c>
      <c r="Y32" s="32">
        <v>1</v>
      </c>
    </row>
    <row r="33" spans="1:27" x14ac:dyDescent="0.2">
      <c r="A33" t="s">
        <v>435</v>
      </c>
      <c r="B33">
        <v>3.14</v>
      </c>
      <c r="C33">
        <v>3.5</v>
      </c>
      <c r="D33">
        <f t="shared" si="0"/>
        <v>36</v>
      </c>
      <c r="E33" t="s">
        <v>371</v>
      </c>
      <c r="I33" t="s">
        <v>395</v>
      </c>
      <c r="J33">
        <v>2</v>
      </c>
    </row>
    <row r="34" spans="1:27" s="32" customFormat="1" x14ac:dyDescent="0.2">
      <c r="A34" s="33" t="s">
        <v>436</v>
      </c>
      <c r="B34" s="32">
        <v>0</v>
      </c>
      <c r="C34" s="32">
        <v>0.42</v>
      </c>
      <c r="D34" s="32">
        <f t="shared" si="0"/>
        <v>42</v>
      </c>
      <c r="E34" s="32" t="s">
        <v>377</v>
      </c>
      <c r="I34" s="32" t="s">
        <v>437</v>
      </c>
      <c r="J34" s="32">
        <v>1</v>
      </c>
    </row>
    <row r="35" spans="1:27" x14ac:dyDescent="0.2">
      <c r="A35" t="s">
        <v>438</v>
      </c>
      <c r="B35">
        <v>0.46</v>
      </c>
      <c r="C35">
        <v>1.35</v>
      </c>
      <c r="D35">
        <f t="shared" si="0"/>
        <v>49</v>
      </c>
      <c r="E35" t="s">
        <v>377</v>
      </c>
      <c r="I35" t="s">
        <v>439</v>
      </c>
      <c r="J35">
        <v>1</v>
      </c>
      <c r="K35" t="s">
        <v>408</v>
      </c>
      <c r="L35">
        <v>1</v>
      </c>
    </row>
    <row r="36" spans="1:27" s="32" customFormat="1" x14ac:dyDescent="0.2">
      <c r="A36" s="32" t="s">
        <v>440</v>
      </c>
      <c r="B36" s="32">
        <v>1.38</v>
      </c>
      <c r="C36" s="32">
        <v>2.15</v>
      </c>
      <c r="D36" s="32">
        <f t="shared" si="0"/>
        <v>37.000000000000014</v>
      </c>
      <c r="E36" s="32" t="s">
        <v>378</v>
      </c>
      <c r="I36" s="32" t="s">
        <v>441</v>
      </c>
      <c r="J36" s="32">
        <v>1</v>
      </c>
    </row>
    <row r="37" spans="1:27" x14ac:dyDescent="0.2">
      <c r="A37" t="s">
        <v>442</v>
      </c>
      <c r="B37">
        <v>3.03</v>
      </c>
      <c r="C37">
        <v>3.19</v>
      </c>
      <c r="D37">
        <f t="shared" si="0"/>
        <v>16.000000000000028</v>
      </c>
      <c r="E37" t="s">
        <v>377</v>
      </c>
      <c r="I37" t="s">
        <v>439</v>
      </c>
      <c r="J37">
        <v>1</v>
      </c>
    </row>
    <row r="38" spans="1:27" x14ac:dyDescent="0.2">
      <c r="A38" s="33" t="s">
        <v>443</v>
      </c>
      <c r="B38">
        <v>0.4</v>
      </c>
      <c r="C38">
        <v>1.22</v>
      </c>
      <c r="D38">
        <f t="shared" si="0"/>
        <v>42</v>
      </c>
      <c r="E38" t="s">
        <v>371</v>
      </c>
      <c r="F38" t="s">
        <v>377</v>
      </c>
      <c r="G38" t="s">
        <v>378</v>
      </c>
      <c r="I38" t="s">
        <v>395</v>
      </c>
      <c r="J38">
        <v>1</v>
      </c>
      <c r="K38" t="s">
        <v>379</v>
      </c>
      <c r="L38">
        <v>1</v>
      </c>
      <c r="M38" t="s">
        <v>444</v>
      </c>
      <c r="N38">
        <v>1</v>
      </c>
    </row>
    <row r="39" spans="1:27" x14ac:dyDescent="0.2">
      <c r="A39" t="s">
        <v>445</v>
      </c>
      <c r="B39">
        <v>1.24</v>
      </c>
      <c r="C39">
        <v>3.13</v>
      </c>
      <c r="D39">
        <f t="shared" si="0"/>
        <v>109</v>
      </c>
      <c r="E39" t="s">
        <v>377</v>
      </c>
      <c r="I39" t="s">
        <v>446</v>
      </c>
      <c r="J39">
        <v>3</v>
      </c>
      <c r="T39" t="s">
        <v>380</v>
      </c>
      <c r="U39">
        <v>2</v>
      </c>
      <c r="V39" t="s">
        <v>432</v>
      </c>
      <c r="W39">
        <v>1</v>
      </c>
      <c r="X39" t="s">
        <v>447</v>
      </c>
      <c r="Y39">
        <v>2</v>
      </c>
      <c r="Z39" t="s">
        <v>448</v>
      </c>
      <c r="AA39">
        <v>1</v>
      </c>
    </row>
    <row r="40" spans="1:27" x14ac:dyDescent="0.2">
      <c r="A40" t="s">
        <v>449</v>
      </c>
      <c r="B40">
        <v>3.15</v>
      </c>
      <c r="C40">
        <v>5.0999999999999996</v>
      </c>
      <c r="D40">
        <f t="shared" si="0"/>
        <v>114.99999999999994</v>
      </c>
      <c r="E40" t="s">
        <v>377</v>
      </c>
      <c r="I40" t="s">
        <v>380</v>
      </c>
      <c r="J40">
        <v>3</v>
      </c>
      <c r="K40" t="s">
        <v>447</v>
      </c>
      <c r="L40">
        <v>2</v>
      </c>
      <c r="T40" t="s">
        <v>446</v>
      </c>
      <c r="U40">
        <v>1</v>
      </c>
      <c r="V40" t="s">
        <v>448</v>
      </c>
      <c r="W40">
        <v>1</v>
      </c>
    </row>
    <row r="41" spans="1:27" x14ac:dyDescent="0.2">
      <c r="A41" t="s">
        <v>450</v>
      </c>
      <c r="B41">
        <v>5.1100000000000003</v>
      </c>
      <c r="C41">
        <v>5.34</v>
      </c>
      <c r="D41">
        <f t="shared" si="0"/>
        <v>22.999999999999943</v>
      </c>
      <c r="E41" t="s">
        <v>370</v>
      </c>
      <c r="I41" t="s">
        <v>373</v>
      </c>
      <c r="J41">
        <v>1</v>
      </c>
    </row>
    <row r="42" spans="1:27" x14ac:dyDescent="0.2">
      <c r="A42" t="s">
        <v>451</v>
      </c>
      <c r="B42">
        <v>5.35</v>
      </c>
      <c r="C42">
        <v>6.12</v>
      </c>
      <c r="D42">
        <f t="shared" si="0"/>
        <v>37.000000000000057</v>
      </c>
      <c r="E42" t="s">
        <v>370</v>
      </c>
      <c r="I42" t="s">
        <v>392</v>
      </c>
      <c r="J42">
        <v>1</v>
      </c>
    </row>
    <row r="43" spans="1:27" x14ac:dyDescent="0.2">
      <c r="A43" t="s">
        <v>452</v>
      </c>
      <c r="B43">
        <v>6.51</v>
      </c>
      <c r="C43">
        <v>7.51</v>
      </c>
      <c r="D43">
        <f t="shared" si="0"/>
        <v>60</v>
      </c>
      <c r="E43" t="s">
        <v>370</v>
      </c>
      <c r="F43" t="s">
        <v>377</v>
      </c>
      <c r="I43" t="s">
        <v>373</v>
      </c>
      <c r="J43">
        <v>2</v>
      </c>
      <c r="K43" t="s">
        <v>391</v>
      </c>
      <c r="L43">
        <v>1</v>
      </c>
    </row>
    <row r="44" spans="1:27" x14ac:dyDescent="0.2">
      <c r="A44" t="s">
        <v>453</v>
      </c>
      <c r="B44">
        <v>10.32</v>
      </c>
      <c r="C44">
        <v>11.09</v>
      </c>
      <c r="D44">
        <f t="shared" si="0"/>
        <v>37</v>
      </c>
      <c r="E44" t="s">
        <v>377</v>
      </c>
      <c r="I44" t="s">
        <v>380</v>
      </c>
      <c r="J44">
        <v>1</v>
      </c>
    </row>
    <row r="45" spans="1:27" x14ac:dyDescent="0.2">
      <c r="A45" t="s">
        <v>454</v>
      </c>
      <c r="B45">
        <v>11.1</v>
      </c>
      <c r="C45">
        <v>11.42</v>
      </c>
      <c r="D45">
        <f t="shared" si="0"/>
        <v>32</v>
      </c>
      <c r="E45" t="s">
        <v>370</v>
      </c>
      <c r="I45" t="s">
        <v>373</v>
      </c>
      <c r="J45">
        <v>1</v>
      </c>
    </row>
    <row r="46" spans="1:27" x14ac:dyDescent="0.2">
      <c r="A46" t="s">
        <v>455</v>
      </c>
      <c r="B46">
        <v>11.45</v>
      </c>
      <c r="C46">
        <v>12.31</v>
      </c>
      <c r="D46">
        <f t="shared" si="0"/>
        <v>46.000000000000114</v>
      </c>
      <c r="E46" t="s">
        <v>371</v>
      </c>
      <c r="I46" t="s">
        <v>384</v>
      </c>
      <c r="J46">
        <v>1</v>
      </c>
      <c r="K46" t="s">
        <v>383</v>
      </c>
      <c r="L46">
        <v>1</v>
      </c>
    </row>
    <row r="47" spans="1:27" x14ac:dyDescent="0.2">
      <c r="A47" t="s">
        <v>456</v>
      </c>
      <c r="B47">
        <v>12.34</v>
      </c>
      <c r="C47">
        <v>13.15</v>
      </c>
      <c r="D47">
        <f t="shared" si="0"/>
        <v>41</v>
      </c>
      <c r="E47" t="s">
        <v>377</v>
      </c>
      <c r="I47" t="s">
        <v>379</v>
      </c>
      <c r="J47">
        <v>1</v>
      </c>
    </row>
    <row r="48" spans="1:27" x14ac:dyDescent="0.2">
      <c r="A48" t="s">
        <v>457</v>
      </c>
      <c r="B48">
        <v>13.16</v>
      </c>
      <c r="C48">
        <v>13.51</v>
      </c>
      <c r="D48">
        <f t="shared" si="0"/>
        <v>35</v>
      </c>
      <c r="E48" t="s">
        <v>370</v>
      </c>
      <c r="I48" t="s">
        <v>373</v>
      </c>
      <c r="J48">
        <v>1</v>
      </c>
    </row>
    <row r="49" spans="1:21" x14ac:dyDescent="0.2">
      <c r="A49" t="s">
        <v>458</v>
      </c>
      <c r="B49">
        <v>14.34</v>
      </c>
      <c r="C49">
        <v>15.14</v>
      </c>
      <c r="D49">
        <f t="shared" si="0"/>
        <v>40</v>
      </c>
      <c r="E49" t="s">
        <v>372</v>
      </c>
      <c r="I49" t="s">
        <v>375</v>
      </c>
      <c r="J49">
        <v>1</v>
      </c>
    </row>
    <row r="50" spans="1:21" x14ac:dyDescent="0.2">
      <c r="A50" t="s">
        <v>459</v>
      </c>
      <c r="B50">
        <v>15.55</v>
      </c>
      <c r="C50">
        <v>16.309999999999999</v>
      </c>
      <c r="D50">
        <f t="shared" si="0"/>
        <v>35.999999999999773</v>
      </c>
      <c r="E50" t="s">
        <v>372</v>
      </c>
      <c r="F50" t="s">
        <v>371</v>
      </c>
      <c r="I50" t="s">
        <v>375</v>
      </c>
      <c r="J50">
        <v>1</v>
      </c>
      <c r="K50" t="s">
        <v>384</v>
      </c>
      <c r="L50">
        <v>1</v>
      </c>
    </row>
    <row r="51" spans="1:21" x14ac:dyDescent="0.2">
      <c r="A51" t="s">
        <v>460</v>
      </c>
      <c r="B51">
        <v>17.11</v>
      </c>
      <c r="C51">
        <v>17.489999999999998</v>
      </c>
      <c r="D51">
        <f t="shared" si="0"/>
        <v>37.999999999999773</v>
      </c>
      <c r="E51" t="s">
        <v>371</v>
      </c>
      <c r="I51" t="s">
        <v>385</v>
      </c>
      <c r="J51">
        <v>1</v>
      </c>
    </row>
    <row r="52" spans="1:21" x14ac:dyDescent="0.2">
      <c r="A52" t="s">
        <v>461</v>
      </c>
      <c r="B52">
        <v>17.52</v>
      </c>
      <c r="C52">
        <v>18.28</v>
      </c>
      <c r="D52">
        <f t="shared" si="0"/>
        <v>36</v>
      </c>
      <c r="E52" t="s">
        <v>371</v>
      </c>
      <c r="I52" t="s">
        <v>384</v>
      </c>
      <c r="J52">
        <v>1</v>
      </c>
    </row>
    <row r="53" spans="1:21" x14ac:dyDescent="0.2">
      <c r="A53" t="s">
        <v>462</v>
      </c>
      <c r="B53">
        <v>18.309999999999999</v>
      </c>
      <c r="C53">
        <v>19.170000000000002</v>
      </c>
      <c r="D53">
        <f t="shared" si="0"/>
        <v>46.000000000000455</v>
      </c>
      <c r="E53" t="s">
        <v>371</v>
      </c>
      <c r="F53" t="s">
        <v>372</v>
      </c>
      <c r="I53" t="s">
        <v>385</v>
      </c>
      <c r="J53">
        <v>1</v>
      </c>
      <c r="K53" t="s">
        <v>375</v>
      </c>
      <c r="L53">
        <v>1</v>
      </c>
    </row>
    <row r="54" spans="1:21" x14ac:dyDescent="0.2">
      <c r="A54" t="s">
        <v>462</v>
      </c>
      <c r="B54">
        <v>18.309999999999999</v>
      </c>
      <c r="C54">
        <v>19.3</v>
      </c>
      <c r="D54">
        <f t="shared" si="0"/>
        <v>59.000000000000227</v>
      </c>
      <c r="E54" t="s">
        <v>372</v>
      </c>
      <c r="I54" t="s">
        <v>375</v>
      </c>
      <c r="J54">
        <v>2</v>
      </c>
      <c r="T54" t="s">
        <v>385</v>
      </c>
      <c r="U54">
        <v>1</v>
      </c>
    </row>
    <row r="55" spans="1:21" s="32" customFormat="1" x14ac:dyDescent="0.2">
      <c r="A55" s="33" t="s">
        <v>463</v>
      </c>
      <c r="B55" s="32">
        <v>0.05</v>
      </c>
      <c r="C55" s="32">
        <v>0.52</v>
      </c>
      <c r="D55" s="32">
        <f t="shared" si="0"/>
        <v>47</v>
      </c>
      <c r="E55" s="32" t="s">
        <v>377</v>
      </c>
      <c r="I55" s="32" t="s">
        <v>437</v>
      </c>
      <c r="J55" s="32">
        <v>1</v>
      </c>
    </row>
    <row r="56" spans="1:21" s="32" customFormat="1" x14ac:dyDescent="0.2">
      <c r="A56" s="32" t="s">
        <v>464</v>
      </c>
      <c r="B56" s="32">
        <v>0.56000000000000005</v>
      </c>
      <c r="C56" s="32">
        <v>1.46</v>
      </c>
      <c r="D56" s="32">
        <f t="shared" si="0"/>
        <v>49.999999999999993</v>
      </c>
      <c r="E56" s="32" t="s">
        <v>377</v>
      </c>
      <c r="F56" s="32" t="s">
        <v>372</v>
      </c>
      <c r="I56" s="32" t="s">
        <v>465</v>
      </c>
      <c r="J56" s="32">
        <v>1</v>
      </c>
      <c r="K56" s="32" t="s">
        <v>375</v>
      </c>
      <c r="L56" s="32">
        <v>1</v>
      </c>
    </row>
    <row r="57" spans="1:21" x14ac:dyDescent="0.2">
      <c r="A57" t="s">
        <v>466</v>
      </c>
      <c r="B57">
        <v>2.41</v>
      </c>
      <c r="C57">
        <v>3.31</v>
      </c>
      <c r="D57">
        <f t="shared" si="0"/>
        <v>50</v>
      </c>
      <c r="E57" t="s">
        <v>370</v>
      </c>
      <c r="I57" t="s">
        <v>404</v>
      </c>
      <c r="J57">
        <v>1</v>
      </c>
    </row>
    <row r="58" spans="1:21" x14ac:dyDescent="0.2">
      <c r="A58" t="s">
        <v>467</v>
      </c>
      <c r="B58">
        <v>3.36</v>
      </c>
      <c r="C58">
        <v>4.22</v>
      </c>
      <c r="D58">
        <f t="shared" si="0"/>
        <v>46</v>
      </c>
      <c r="E58" t="s">
        <v>377</v>
      </c>
      <c r="I58" t="s">
        <v>465</v>
      </c>
      <c r="J58">
        <v>1</v>
      </c>
    </row>
    <row r="59" spans="1:21" x14ac:dyDescent="0.2">
      <c r="A59" t="s">
        <v>468</v>
      </c>
      <c r="B59">
        <v>4.25</v>
      </c>
      <c r="C59">
        <v>4.43</v>
      </c>
      <c r="D59">
        <f t="shared" si="0"/>
        <v>18</v>
      </c>
      <c r="E59" t="s">
        <v>371</v>
      </c>
      <c r="I59" t="s">
        <v>384</v>
      </c>
      <c r="J59">
        <v>1</v>
      </c>
    </row>
    <row r="60" spans="1:21" s="32" customFormat="1" x14ac:dyDescent="0.2">
      <c r="A60" s="33" t="s">
        <v>469</v>
      </c>
      <c r="B60" s="32">
        <v>0.02</v>
      </c>
      <c r="C60" s="32">
        <v>1.39</v>
      </c>
      <c r="D60" s="32">
        <f t="shared" si="0"/>
        <v>97</v>
      </c>
      <c r="E60" s="32" t="s">
        <v>377</v>
      </c>
      <c r="F60" s="32" t="s">
        <v>372</v>
      </c>
      <c r="I60" s="32" t="s">
        <v>379</v>
      </c>
      <c r="J60" s="32">
        <v>3</v>
      </c>
      <c r="K60" s="32" t="s">
        <v>375</v>
      </c>
      <c r="L60" s="32">
        <v>2</v>
      </c>
    </row>
    <row r="61" spans="1:21" x14ac:dyDescent="0.2">
      <c r="A61" t="s">
        <v>470</v>
      </c>
      <c r="B61">
        <v>1.43</v>
      </c>
      <c r="C61">
        <v>2.1800000000000002</v>
      </c>
      <c r="D61">
        <f t="shared" si="0"/>
        <v>35</v>
      </c>
      <c r="E61" t="s">
        <v>377</v>
      </c>
      <c r="I61" t="s">
        <v>389</v>
      </c>
      <c r="J61">
        <v>1</v>
      </c>
    </row>
    <row r="62" spans="1:21" x14ac:dyDescent="0.2">
      <c r="A62" t="s">
        <v>471</v>
      </c>
      <c r="B62">
        <v>2.19</v>
      </c>
      <c r="C62">
        <v>2.4900000000000002</v>
      </c>
      <c r="D62">
        <f t="shared" si="0"/>
        <v>30.000000000000028</v>
      </c>
      <c r="E62" t="s">
        <v>370</v>
      </c>
      <c r="I62" t="s">
        <v>404</v>
      </c>
      <c r="J62">
        <v>1</v>
      </c>
    </row>
    <row r="63" spans="1:21" x14ac:dyDescent="0.2">
      <c r="A63" s="33" t="s">
        <v>472</v>
      </c>
      <c r="B63">
        <v>0.01</v>
      </c>
      <c r="C63">
        <v>0.49</v>
      </c>
      <c r="D63">
        <f t="shared" si="0"/>
        <v>48</v>
      </c>
      <c r="E63" t="s">
        <v>371</v>
      </c>
      <c r="I63" t="s">
        <v>385</v>
      </c>
      <c r="J63">
        <v>1</v>
      </c>
    </row>
    <row r="64" spans="1:21" x14ac:dyDescent="0.2">
      <c r="A64" t="s">
        <v>473</v>
      </c>
      <c r="B64">
        <v>0.51</v>
      </c>
      <c r="C64">
        <v>1.4</v>
      </c>
      <c r="D64">
        <f t="shared" si="0"/>
        <v>49</v>
      </c>
      <c r="E64" t="s">
        <v>377</v>
      </c>
      <c r="I64" t="s">
        <v>474</v>
      </c>
      <c r="J64">
        <v>1</v>
      </c>
    </row>
    <row r="65" spans="1:27" x14ac:dyDescent="0.2">
      <c r="A65" t="s">
        <v>475</v>
      </c>
      <c r="B65">
        <v>2.19</v>
      </c>
      <c r="C65">
        <v>3.17</v>
      </c>
      <c r="D65">
        <f t="shared" si="0"/>
        <v>58</v>
      </c>
      <c r="E65" t="s">
        <v>371</v>
      </c>
      <c r="I65" t="s">
        <v>476</v>
      </c>
      <c r="J65">
        <v>1</v>
      </c>
    </row>
    <row r="66" spans="1:27" s="32" customFormat="1" x14ac:dyDescent="0.2">
      <c r="A66" s="32" t="s">
        <v>477</v>
      </c>
      <c r="B66" s="32">
        <v>4.01</v>
      </c>
      <c r="C66" s="32">
        <v>4.2300000000000004</v>
      </c>
      <c r="D66" s="32">
        <f t="shared" si="0"/>
        <v>22.000000000000085</v>
      </c>
      <c r="E66" s="32" t="s">
        <v>371</v>
      </c>
      <c r="I66" s="32" t="s">
        <v>406</v>
      </c>
      <c r="J66" s="32">
        <v>1</v>
      </c>
    </row>
    <row r="67" spans="1:27" s="32" customFormat="1" x14ac:dyDescent="0.2">
      <c r="A67" s="32" t="s">
        <v>478</v>
      </c>
      <c r="B67" s="32">
        <v>0.35</v>
      </c>
      <c r="C67" s="32">
        <v>1.35</v>
      </c>
      <c r="D67" s="32">
        <f t="shared" ref="D67:D130" si="1">(TRUNC(C67,0)*60)+(C67-TRUNC(C67,0))*100-((TRUNC(B67,0)*60)+(B67-TRUNC(B67,0))*100)</f>
        <v>60</v>
      </c>
      <c r="E67" s="32" t="s">
        <v>377</v>
      </c>
      <c r="F67" s="32" t="s">
        <v>370</v>
      </c>
      <c r="I67" s="32" t="s">
        <v>408</v>
      </c>
      <c r="J67" s="32">
        <v>2</v>
      </c>
      <c r="K67" s="32" t="s">
        <v>479</v>
      </c>
      <c r="L67" s="32">
        <v>1</v>
      </c>
      <c r="M67" s="32" t="s">
        <v>373</v>
      </c>
      <c r="N67" s="32">
        <v>1</v>
      </c>
    </row>
    <row r="68" spans="1:27" x14ac:dyDescent="0.2">
      <c r="A68" t="s">
        <v>480</v>
      </c>
      <c r="B68">
        <v>1.38</v>
      </c>
      <c r="C68">
        <v>2.33</v>
      </c>
      <c r="D68">
        <f t="shared" si="1"/>
        <v>55.000000000000014</v>
      </c>
      <c r="E68" t="s">
        <v>377</v>
      </c>
      <c r="I68" t="s">
        <v>379</v>
      </c>
      <c r="J68">
        <v>1</v>
      </c>
      <c r="K68" t="s">
        <v>389</v>
      </c>
      <c r="L68">
        <v>2</v>
      </c>
    </row>
    <row r="69" spans="1:27" s="32" customFormat="1" x14ac:dyDescent="0.2">
      <c r="A69" s="32" t="s">
        <v>481</v>
      </c>
      <c r="B69" s="32">
        <v>4.25</v>
      </c>
      <c r="C69" s="32">
        <v>6.14</v>
      </c>
      <c r="D69" s="32">
        <f t="shared" si="1"/>
        <v>108.99999999999994</v>
      </c>
      <c r="E69" s="32" t="s">
        <v>400</v>
      </c>
      <c r="I69" s="32" t="s">
        <v>482</v>
      </c>
      <c r="J69" s="32">
        <v>3</v>
      </c>
      <c r="T69" s="32" t="s">
        <v>483</v>
      </c>
      <c r="U69" s="32">
        <v>1</v>
      </c>
      <c r="V69" s="32" t="s">
        <v>373</v>
      </c>
      <c r="W69" s="32">
        <v>1</v>
      </c>
      <c r="X69" s="32" t="s">
        <v>379</v>
      </c>
      <c r="Y69" s="32">
        <v>1</v>
      </c>
      <c r="Z69" s="32" t="s">
        <v>401</v>
      </c>
      <c r="AA69" s="32">
        <v>1</v>
      </c>
    </row>
    <row r="70" spans="1:27" s="32" customFormat="1" x14ac:dyDescent="0.2">
      <c r="A70" s="32" t="s">
        <v>484</v>
      </c>
      <c r="B70" s="32">
        <v>6.15</v>
      </c>
      <c r="C70" s="32">
        <v>6.4</v>
      </c>
      <c r="D70" s="32">
        <f t="shared" si="1"/>
        <v>25</v>
      </c>
      <c r="E70" s="32" t="s">
        <v>377</v>
      </c>
      <c r="I70" s="32" t="s">
        <v>408</v>
      </c>
      <c r="J70" s="32">
        <v>1</v>
      </c>
      <c r="K70" s="32" t="s">
        <v>479</v>
      </c>
      <c r="L70" s="32">
        <v>1</v>
      </c>
    </row>
    <row r="71" spans="1:27" x14ac:dyDescent="0.2">
      <c r="A71" t="s">
        <v>485</v>
      </c>
      <c r="B71">
        <v>7.31</v>
      </c>
      <c r="C71">
        <v>7.51</v>
      </c>
      <c r="D71">
        <f t="shared" si="1"/>
        <v>20.000000000000057</v>
      </c>
      <c r="E71" t="s">
        <v>377</v>
      </c>
      <c r="I71" t="s">
        <v>379</v>
      </c>
      <c r="J71">
        <v>1</v>
      </c>
    </row>
    <row r="72" spans="1:27" x14ac:dyDescent="0.2">
      <c r="A72" s="33" t="s">
        <v>486</v>
      </c>
      <c r="B72">
        <v>0.01</v>
      </c>
      <c r="C72">
        <v>0.39</v>
      </c>
      <c r="D72">
        <f t="shared" si="1"/>
        <v>38</v>
      </c>
      <c r="E72" t="s">
        <v>371</v>
      </c>
      <c r="F72" t="s">
        <v>372</v>
      </c>
      <c r="I72" t="s">
        <v>384</v>
      </c>
      <c r="J72">
        <v>1</v>
      </c>
      <c r="K72" t="s">
        <v>375</v>
      </c>
      <c r="L72">
        <v>1</v>
      </c>
    </row>
    <row r="73" spans="1:27" x14ac:dyDescent="0.2">
      <c r="A73" t="s">
        <v>487</v>
      </c>
      <c r="B73">
        <v>0.42</v>
      </c>
      <c r="C73">
        <v>1.1299999999999999</v>
      </c>
      <c r="D73">
        <f t="shared" si="1"/>
        <v>30.999999999999986</v>
      </c>
      <c r="E73" t="s">
        <v>377</v>
      </c>
      <c r="I73" t="s">
        <v>389</v>
      </c>
      <c r="J73">
        <v>1</v>
      </c>
    </row>
    <row r="74" spans="1:27" x14ac:dyDescent="0.2">
      <c r="A74" t="s">
        <v>488</v>
      </c>
      <c r="B74">
        <v>4.08</v>
      </c>
      <c r="C74">
        <v>5.58</v>
      </c>
      <c r="D74">
        <f t="shared" si="1"/>
        <v>110</v>
      </c>
      <c r="E74" t="s">
        <v>370</v>
      </c>
      <c r="I74" t="s">
        <v>434</v>
      </c>
      <c r="J74">
        <v>3</v>
      </c>
      <c r="T74" t="s">
        <v>383</v>
      </c>
      <c r="U74">
        <v>1</v>
      </c>
      <c r="V74" t="s">
        <v>379</v>
      </c>
      <c r="W74">
        <v>1</v>
      </c>
      <c r="X74" t="s">
        <v>416</v>
      </c>
      <c r="Y74">
        <v>1</v>
      </c>
    </row>
    <row r="75" spans="1:27" x14ac:dyDescent="0.2">
      <c r="A75" t="s">
        <v>489</v>
      </c>
      <c r="B75">
        <v>6</v>
      </c>
      <c r="C75">
        <v>6.42</v>
      </c>
      <c r="D75">
        <f t="shared" si="1"/>
        <v>42</v>
      </c>
      <c r="E75" t="s">
        <v>370</v>
      </c>
      <c r="I75" t="s">
        <v>392</v>
      </c>
      <c r="J75">
        <v>1</v>
      </c>
    </row>
    <row r="76" spans="1:27" x14ac:dyDescent="0.2">
      <c r="A76" t="s">
        <v>490</v>
      </c>
      <c r="B76">
        <v>8.18</v>
      </c>
      <c r="C76">
        <v>8.58</v>
      </c>
      <c r="D76">
        <f t="shared" si="1"/>
        <v>40</v>
      </c>
      <c r="E76" t="s">
        <v>370</v>
      </c>
      <c r="I76" t="s">
        <v>483</v>
      </c>
      <c r="J76">
        <v>1</v>
      </c>
    </row>
    <row r="77" spans="1:27" x14ac:dyDescent="0.2">
      <c r="A77" t="s">
        <v>491</v>
      </c>
      <c r="B77">
        <v>9.36</v>
      </c>
      <c r="C77">
        <v>10.130000000000001</v>
      </c>
      <c r="D77">
        <f t="shared" si="1"/>
        <v>37.000000000000114</v>
      </c>
      <c r="E77" t="s">
        <v>371</v>
      </c>
      <c r="F77" t="s">
        <v>377</v>
      </c>
      <c r="G77" t="s">
        <v>378</v>
      </c>
      <c r="I77" t="s">
        <v>383</v>
      </c>
      <c r="J77">
        <v>1</v>
      </c>
      <c r="K77" t="s">
        <v>425</v>
      </c>
      <c r="L77">
        <v>1</v>
      </c>
      <c r="M77" t="s">
        <v>441</v>
      </c>
      <c r="N77">
        <v>1</v>
      </c>
    </row>
    <row r="78" spans="1:27" x14ac:dyDescent="0.2">
      <c r="A78" t="s">
        <v>492</v>
      </c>
      <c r="B78">
        <v>11.01</v>
      </c>
      <c r="C78">
        <v>11.36</v>
      </c>
      <c r="D78">
        <f t="shared" si="1"/>
        <v>35</v>
      </c>
      <c r="E78" t="s">
        <v>372</v>
      </c>
      <c r="I78" t="s">
        <v>375</v>
      </c>
      <c r="J78">
        <v>1</v>
      </c>
    </row>
    <row r="79" spans="1:27" x14ac:dyDescent="0.2">
      <c r="A79" t="s">
        <v>493</v>
      </c>
      <c r="B79">
        <v>12.15</v>
      </c>
      <c r="C79">
        <v>13.01</v>
      </c>
      <c r="D79">
        <f t="shared" si="1"/>
        <v>46</v>
      </c>
      <c r="E79" t="s">
        <v>371</v>
      </c>
      <c r="I79" t="s">
        <v>384</v>
      </c>
      <c r="J79">
        <v>1</v>
      </c>
    </row>
    <row r="80" spans="1:27" x14ac:dyDescent="0.2">
      <c r="A80" t="s">
        <v>494</v>
      </c>
      <c r="B80">
        <v>13.03</v>
      </c>
      <c r="C80">
        <v>13.52</v>
      </c>
      <c r="D80">
        <f t="shared" si="1"/>
        <v>49.000000000000114</v>
      </c>
      <c r="E80" t="s">
        <v>377</v>
      </c>
      <c r="F80" t="s">
        <v>372</v>
      </c>
      <c r="I80" t="s">
        <v>379</v>
      </c>
      <c r="J80">
        <v>1</v>
      </c>
      <c r="K80" t="s">
        <v>375</v>
      </c>
      <c r="L80">
        <v>1</v>
      </c>
    </row>
    <row r="81" spans="1:14" x14ac:dyDescent="0.2">
      <c r="A81" t="s">
        <v>495</v>
      </c>
      <c r="B81">
        <v>16.059999999999999</v>
      </c>
      <c r="C81">
        <v>16.45</v>
      </c>
      <c r="D81">
        <f t="shared" si="1"/>
        <v>39</v>
      </c>
      <c r="E81" t="s">
        <v>370</v>
      </c>
      <c r="I81" t="s">
        <v>373</v>
      </c>
      <c r="J81">
        <v>1</v>
      </c>
    </row>
    <row r="82" spans="1:14" x14ac:dyDescent="0.2">
      <c r="A82" t="s">
        <v>496</v>
      </c>
      <c r="B82">
        <v>17.25</v>
      </c>
      <c r="C82">
        <v>18</v>
      </c>
      <c r="D82">
        <f t="shared" si="1"/>
        <v>35</v>
      </c>
      <c r="E82" t="s">
        <v>377</v>
      </c>
      <c r="I82" t="s">
        <v>425</v>
      </c>
      <c r="J82">
        <v>1</v>
      </c>
    </row>
    <row r="83" spans="1:14" x14ac:dyDescent="0.2">
      <c r="A83" t="s">
        <v>497</v>
      </c>
      <c r="B83">
        <v>18.02</v>
      </c>
      <c r="C83">
        <v>18.39</v>
      </c>
      <c r="D83">
        <f t="shared" si="1"/>
        <v>37</v>
      </c>
      <c r="E83" t="s">
        <v>371</v>
      </c>
      <c r="F83" t="s">
        <v>372</v>
      </c>
      <c r="I83" t="s">
        <v>384</v>
      </c>
      <c r="J83">
        <v>1</v>
      </c>
      <c r="K83" t="s">
        <v>476</v>
      </c>
      <c r="L83">
        <v>1</v>
      </c>
      <c r="M83" t="s">
        <v>398</v>
      </c>
      <c r="N83">
        <v>1</v>
      </c>
    </row>
    <row r="84" spans="1:14" x14ac:dyDescent="0.2">
      <c r="A84" t="s">
        <v>498</v>
      </c>
      <c r="B84">
        <v>19.23</v>
      </c>
      <c r="C84">
        <v>20.03</v>
      </c>
      <c r="D84">
        <f t="shared" si="1"/>
        <v>40</v>
      </c>
      <c r="E84" t="s">
        <v>378</v>
      </c>
      <c r="I84" t="s">
        <v>441</v>
      </c>
      <c r="J84">
        <v>1</v>
      </c>
    </row>
    <row r="85" spans="1:14" x14ac:dyDescent="0.2">
      <c r="A85" t="s">
        <v>499</v>
      </c>
      <c r="B85">
        <v>20.04</v>
      </c>
      <c r="C85">
        <v>20.41</v>
      </c>
      <c r="D85">
        <f t="shared" si="1"/>
        <v>37</v>
      </c>
      <c r="E85" t="s">
        <v>371</v>
      </c>
      <c r="I85" t="s">
        <v>476</v>
      </c>
      <c r="J85">
        <v>1</v>
      </c>
    </row>
    <row r="86" spans="1:14" x14ac:dyDescent="0.2">
      <c r="A86" t="s">
        <v>500</v>
      </c>
      <c r="B86">
        <v>21.58</v>
      </c>
      <c r="C86">
        <v>22.38</v>
      </c>
      <c r="D86">
        <f t="shared" si="1"/>
        <v>40.000000000000227</v>
      </c>
      <c r="E86" t="s">
        <v>378</v>
      </c>
      <c r="I86" t="s">
        <v>441</v>
      </c>
      <c r="J86">
        <v>1</v>
      </c>
    </row>
    <row r="87" spans="1:14" x14ac:dyDescent="0.2">
      <c r="A87" t="s">
        <v>501</v>
      </c>
      <c r="B87">
        <v>24.08</v>
      </c>
      <c r="C87">
        <v>24.48</v>
      </c>
      <c r="D87">
        <f t="shared" si="1"/>
        <v>40.000000000000227</v>
      </c>
      <c r="E87" t="s">
        <v>371</v>
      </c>
      <c r="I87" t="s">
        <v>384</v>
      </c>
      <c r="J87">
        <v>1</v>
      </c>
    </row>
    <row r="88" spans="1:14" x14ac:dyDescent="0.2">
      <c r="A88" t="s">
        <v>502</v>
      </c>
      <c r="B88">
        <v>26.54</v>
      </c>
      <c r="C88">
        <v>27.37</v>
      </c>
      <c r="D88">
        <f t="shared" si="1"/>
        <v>43</v>
      </c>
      <c r="E88" t="s">
        <v>372</v>
      </c>
      <c r="F88" t="s">
        <v>377</v>
      </c>
      <c r="I88" t="s">
        <v>398</v>
      </c>
      <c r="J88">
        <v>1</v>
      </c>
      <c r="K88" t="s">
        <v>379</v>
      </c>
      <c r="L88">
        <v>1</v>
      </c>
    </row>
    <row r="89" spans="1:14" x14ac:dyDescent="0.2">
      <c r="A89" t="s">
        <v>503</v>
      </c>
      <c r="B89">
        <v>27.39</v>
      </c>
      <c r="C89">
        <v>28.16</v>
      </c>
      <c r="D89">
        <f t="shared" si="1"/>
        <v>37</v>
      </c>
      <c r="E89" t="s">
        <v>400</v>
      </c>
      <c r="F89" t="s">
        <v>378</v>
      </c>
      <c r="I89" t="s">
        <v>504</v>
      </c>
      <c r="J89">
        <v>1</v>
      </c>
      <c r="K89" t="s">
        <v>505</v>
      </c>
      <c r="L89">
        <v>1</v>
      </c>
    </row>
    <row r="90" spans="1:14" x14ac:dyDescent="0.2">
      <c r="A90" t="s">
        <v>506</v>
      </c>
      <c r="B90">
        <v>29.45</v>
      </c>
      <c r="C90">
        <v>30.26</v>
      </c>
      <c r="D90">
        <f t="shared" si="1"/>
        <v>41.000000000000227</v>
      </c>
      <c r="E90" t="s">
        <v>371</v>
      </c>
      <c r="I90" t="s">
        <v>383</v>
      </c>
      <c r="J90">
        <v>1</v>
      </c>
    </row>
    <row r="91" spans="1:14" x14ac:dyDescent="0.2">
      <c r="A91" t="s">
        <v>507</v>
      </c>
      <c r="B91">
        <v>31.48</v>
      </c>
      <c r="C91">
        <v>32.26</v>
      </c>
      <c r="D91">
        <f t="shared" si="1"/>
        <v>37.999999999999773</v>
      </c>
      <c r="E91" t="s">
        <v>378</v>
      </c>
      <c r="I91" t="s">
        <v>441</v>
      </c>
      <c r="J91">
        <v>1</v>
      </c>
    </row>
    <row r="92" spans="1:14" x14ac:dyDescent="0.2">
      <c r="A92" t="s">
        <v>508</v>
      </c>
      <c r="B92">
        <v>33.06</v>
      </c>
      <c r="C92">
        <v>33.46</v>
      </c>
      <c r="D92">
        <f t="shared" si="1"/>
        <v>39.999999999999773</v>
      </c>
      <c r="E92" t="s">
        <v>378</v>
      </c>
      <c r="I92" t="s">
        <v>509</v>
      </c>
      <c r="J92">
        <v>1</v>
      </c>
    </row>
    <row r="93" spans="1:14" x14ac:dyDescent="0.2">
      <c r="A93" t="s">
        <v>510</v>
      </c>
      <c r="B93">
        <v>35.54</v>
      </c>
      <c r="C93">
        <v>36.32</v>
      </c>
      <c r="D93">
        <f t="shared" si="1"/>
        <v>38</v>
      </c>
      <c r="E93" t="s">
        <v>372</v>
      </c>
      <c r="I93" t="s">
        <v>375</v>
      </c>
      <c r="J93">
        <v>1</v>
      </c>
    </row>
    <row r="94" spans="1:14" x14ac:dyDescent="0.2">
      <c r="A94" t="s">
        <v>511</v>
      </c>
      <c r="B94">
        <v>36.33</v>
      </c>
      <c r="C94">
        <v>37.200000000000003</v>
      </c>
      <c r="D94">
        <f t="shared" si="1"/>
        <v>47.000000000000455</v>
      </c>
      <c r="E94" t="s">
        <v>370</v>
      </c>
      <c r="F94" t="s">
        <v>377</v>
      </c>
      <c r="I94" t="s">
        <v>483</v>
      </c>
      <c r="J94">
        <v>1</v>
      </c>
      <c r="K94" t="s">
        <v>425</v>
      </c>
      <c r="L94">
        <v>1</v>
      </c>
    </row>
    <row r="95" spans="1:14" x14ac:dyDescent="0.2">
      <c r="A95" t="s">
        <v>512</v>
      </c>
      <c r="B95">
        <v>37.21</v>
      </c>
      <c r="C95">
        <v>37.5</v>
      </c>
      <c r="D95">
        <f t="shared" si="1"/>
        <v>29</v>
      </c>
      <c r="E95" t="s">
        <v>377</v>
      </c>
      <c r="I95" t="s">
        <v>379</v>
      </c>
      <c r="J95">
        <v>1</v>
      </c>
    </row>
    <row r="96" spans="1:14" x14ac:dyDescent="0.2">
      <c r="A96" t="s">
        <v>513</v>
      </c>
      <c r="B96">
        <v>39.479999999999997</v>
      </c>
      <c r="C96">
        <v>39.53</v>
      </c>
      <c r="D96">
        <f t="shared" si="1"/>
        <v>5.0000000000004547</v>
      </c>
      <c r="E96" t="s">
        <v>377</v>
      </c>
      <c r="I96" t="s">
        <v>379</v>
      </c>
      <c r="J96">
        <v>1</v>
      </c>
    </row>
    <row r="97" spans="1:25" x14ac:dyDescent="0.2">
      <c r="A97" t="s">
        <v>514</v>
      </c>
      <c r="B97">
        <v>0</v>
      </c>
      <c r="C97">
        <v>1.35</v>
      </c>
      <c r="D97">
        <f t="shared" si="1"/>
        <v>95</v>
      </c>
      <c r="E97" t="s">
        <v>372</v>
      </c>
      <c r="I97" t="s">
        <v>375</v>
      </c>
      <c r="J97">
        <v>2</v>
      </c>
      <c r="T97" t="s">
        <v>379</v>
      </c>
      <c r="U97">
        <v>2</v>
      </c>
      <c r="V97" t="s">
        <v>515</v>
      </c>
      <c r="W97">
        <v>2</v>
      </c>
    </row>
    <row r="98" spans="1:25" x14ac:dyDescent="0.2">
      <c r="A98" s="33" t="s">
        <v>516</v>
      </c>
      <c r="B98">
        <v>0</v>
      </c>
      <c r="C98">
        <v>0.47</v>
      </c>
      <c r="D98">
        <f t="shared" si="1"/>
        <v>47</v>
      </c>
      <c r="E98" t="s">
        <v>371</v>
      </c>
      <c r="F98" t="s">
        <v>377</v>
      </c>
      <c r="I98" t="s">
        <v>476</v>
      </c>
      <c r="J98">
        <v>1</v>
      </c>
      <c r="K98" t="s">
        <v>389</v>
      </c>
      <c r="L98">
        <v>1</v>
      </c>
    </row>
    <row r="99" spans="1:25" x14ac:dyDescent="0.2">
      <c r="A99" t="s">
        <v>517</v>
      </c>
      <c r="B99">
        <v>0.5</v>
      </c>
      <c r="C99">
        <v>3.08</v>
      </c>
      <c r="D99">
        <f t="shared" si="1"/>
        <v>138</v>
      </c>
      <c r="E99" t="s">
        <v>377</v>
      </c>
      <c r="F99" t="s">
        <v>370</v>
      </c>
      <c r="I99" t="s">
        <v>379</v>
      </c>
      <c r="J99">
        <v>3</v>
      </c>
      <c r="K99" t="s">
        <v>404</v>
      </c>
      <c r="L99">
        <v>3</v>
      </c>
    </row>
    <row r="100" spans="1:25" x14ac:dyDescent="0.2">
      <c r="A100" t="s">
        <v>518</v>
      </c>
      <c r="B100">
        <v>3.1</v>
      </c>
      <c r="C100">
        <v>3.5</v>
      </c>
      <c r="D100">
        <f t="shared" si="1"/>
        <v>40</v>
      </c>
      <c r="E100" t="s">
        <v>371</v>
      </c>
      <c r="F100" t="s">
        <v>378</v>
      </c>
      <c r="I100" t="s">
        <v>413</v>
      </c>
      <c r="J100">
        <v>1</v>
      </c>
      <c r="K100" t="s">
        <v>383</v>
      </c>
      <c r="L100">
        <v>1</v>
      </c>
      <c r="M100" t="s">
        <v>444</v>
      </c>
      <c r="N100">
        <v>1</v>
      </c>
      <c r="O100" t="s">
        <v>416</v>
      </c>
      <c r="P100">
        <v>1</v>
      </c>
    </row>
    <row r="101" spans="1:25" x14ac:dyDescent="0.2">
      <c r="A101" t="s">
        <v>519</v>
      </c>
      <c r="B101">
        <v>3.53</v>
      </c>
      <c r="C101">
        <v>4.33</v>
      </c>
      <c r="D101">
        <f t="shared" si="1"/>
        <v>40.000000000000028</v>
      </c>
      <c r="E101" t="s">
        <v>371</v>
      </c>
      <c r="I101" t="s">
        <v>476</v>
      </c>
      <c r="J101">
        <v>1</v>
      </c>
    </row>
    <row r="102" spans="1:25" x14ac:dyDescent="0.2">
      <c r="A102" t="s">
        <v>520</v>
      </c>
      <c r="B102">
        <v>7.31</v>
      </c>
      <c r="C102">
        <v>8.1300000000000008</v>
      </c>
      <c r="D102">
        <f t="shared" si="1"/>
        <v>42.000000000000114</v>
      </c>
      <c r="E102" t="s">
        <v>377</v>
      </c>
      <c r="I102" t="s">
        <v>425</v>
      </c>
      <c r="J102">
        <v>1</v>
      </c>
    </row>
    <row r="103" spans="1:25" x14ac:dyDescent="0.2">
      <c r="A103" t="s">
        <v>521</v>
      </c>
      <c r="B103">
        <v>8.19</v>
      </c>
      <c r="C103">
        <v>9.07</v>
      </c>
      <c r="D103">
        <f t="shared" si="1"/>
        <v>48.000000000000057</v>
      </c>
      <c r="E103" t="s">
        <v>377</v>
      </c>
      <c r="I103" t="s">
        <v>479</v>
      </c>
      <c r="J103">
        <v>1</v>
      </c>
    </row>
    <row r="104" spans="1:25" x14ac:dyDescent="0.2">
      <c r="A104" t="s">
        <v>522</v>
      </c>
      <c r="B104">
        <v>9.09</v>
      </c>
      <c r="C104">
        <v>9.52</v>
      </c>
      <c r="D104">
        <f t="shared" si="1"/>
        <v>43</v>
      </c>
      <c r="E104" t="s">
        <v>377</v>
      </c>
      <c r="I104" t="s">
        <v>389</v>
      </c>
      <c r="J104">
        <v>1</v>
      </c>
    </row>
    <row r="105" spans="1:25" x14ac:dyDescent="0.2">
      <c r="A105" t="s">
        <v>523</v>
      </c>
      <c r="B105">
        <v>10.43</v>
      </c>
      <c r="C105">
        <v>11.27</v>
      </c>
      <c r="D105">
        <f t="shared" si="1"/>
        <v>44</v>
      </c>
      <c r="E105" t="s">
        <v>377</v>
      </c>
      <c r="I105" t="s">
        <v>437</v>
      </c>
      <c r="J105">
        <v>1</v>
      </c>
    </row>
    <row r="106" spans="1:25" x14ac:dyDescent="0.2">
      <c r="A106" t="s">
        <v>524</v>
      </c>
      <c r="B106">
        <v>11.29</v>
      </c>
      <c r="C106">
        <v>12.14</v>
      </c>
      <c r="D106">
        <f t="shared" si="1"/>
        <v>45.000000000000114</v>
      </c>
      <c r="E106" t="s">
        <v>371</v>
      </c>
      <c r="I106" t="s">
        <v>385</v>
      </c>
      <c r="J106">
        <v>1</v>
      </c>
    </row>
    <row r="107" spans="1:25" x14ac:dyDescent="0.2">
      <c r="A107" t="s">
        <v>525</v>
      </c>
      <c r="B107">
        <v>13.45</v>
      </c>
      <c r="C107">
        <v>14.35</v>
      </c>
      <c r="D107">
        <f t="shared" si="1"/>
        <v>50.000000000000114</v>
      </c>
      <c r="E107" t="s">
        <v>377</v>
      </c>
      <c r="I107" t="s">
        <v>380</v>
      </c>
      <c r="J107">
        <v>1</v>
      </c>
    </row>
    <row r="108" spans="1:25" x14ac:dyDescent="0.2">
      <c r="A108" t="s">
        <v>526</v>
      </c>
      <c r="B108">
        <v>15.14</v>
      </c>
      <c r="C108">
        <v>16</v>
      </c>
      <c r="D108">
        <f t="shared" si="1"/>
        <v>46</v>
      </c>
      <c r="E108" t="s">
        <v>377</v>
      </c>
      <c r="I108" t="s">
        <v>379</v>
      </c>
      <c r="J108">
        <v>1</v>
      </c>
    </row>
    <row r="109" spans="1:25" x14ac:dyDescent="0.2">
      <c r="A109" t="s">
        <v>527</v>
      </c>
      <c r="B109">
        <v>16.5</v>
      </c>
      <c r="C109">
        <v>17.37</v>
      </c>
      <c r="D109">
        <f t="shared" si="1"/>
        <v>47</v>
      </c>
      <c r="E109" t="s">
        <v>371</v>
      </c>
      <c r="I109" t="s">
        <v>476</v>
      </c>
      <c r="J109">
        <v>1</v>
      </c>
    </row>
    <row r="110" spans="1:25" x14ac:dyDescent="0.2">
      <c r="A110" t="s">
        <v>528</v>
      </c>
      <c r="B110">
        <v>18.16</v>
      </c>
      <c r="C110">
        <v>20.04</v>
      </c>
      <c r="D110">
        <f t="shared" si="1"/>
        <v>108</v>
      </c>
      <c r="E110" t="s">
        <v>377</v>
      </c>
      <c r="I110" t="s">
        <v>379</v>
      </c>
      <c r="J110">
        <v>4</v>
      </c>
      <c r="T110" t="s">
        <v>373</v>
      </c>
      <c r="U110">
        <v>1</v>
      </c>
      <c r="V110" t="s">
        <v>384</v>
      </c>
      <c r="W110">
        <v>1</v>
      </c>
      <c r="X110" t="s">
        <v>479</v>
      </c>
      <c r="Y110">
        <v>1</v>
      </c>
    </row>
    <row r="111" spans="1:25" x14ac:dyDescent="0.2">
      <c r="A111" t="s">
        <v>529</v>
      </c>
      <c r="B111">
        <v>20.059999999999999</v>
      </c>
      <c r="C111">
        <v>21.28</v>
      </c>
      <c r="D111">
        <f t="shared" si="1"/>
        <v>82.000000000000227</v>
      </c>
      <c r="E111" t="s">
        <v>371</v>
      </c>
      <c r="I111" t="s">
        <v>385</v>
      </c>
      <c r="J111">
        <v>2</v>
      </c>
    </row>
    <row r="112" spans="1:25" x14ac:dyDescent="0.2">
      <c r="A112" t="s">
        <v>530</v>
      </c>
      <c r="B112">
        <v>22.02</v>
      </c>
      <c r="C112">
        <v>22.48</v>
      </c>
      <c r="D112">
        <f t="shared" si="1"/>
        <v>46</v>
      </c>
      <c r="E112" t="s">
        <v>371</v>
      </c>
      <c r="I112" t="s">
        <v>476</v>
      </c>
      <c r="J112">
        <v>1</v>
      </c>
      <c r="K112" t="s">
        <v>401</v>
      </c>
      <c r="L112">
        <v>1</v>
      </c>
    </row>
    <row r="113" spans="1:25" x14ac:dyDescent="0.2">
      <c r="A113" t="s">
        <v>531</v>
      </c>
      <c r="B113">
        <v>22.51</v>
      </c>
      <c r="C113">
        <v>23.19</v>
      </c>
      <c r="D113">
        <f t="shared" si="1"/>
        <v>28</v>
      </c>
      <c r="E113" t="s">
        <v>377</v>
      </c>
      <c r="I113" t="s">
        <v>479</v>
      </c>
      <c r="J113">
        <v>1</v>
      </c>
    </row>
    <row r="114" spans="1:25" x14ac:dyDescent="0.2">
      <c r="A114" t="s">
        <v>532</v>
      </c>
      <c r="B114">
        <v>23.24</v>
      </c>
      <c r="C114">
        <v>24.09</v>
      </c>
      <c r="D114">
        <f t="shared" si="1"/>
        <v>45.000000000000227</v>
      </c>
      <c r="E114" t="s">
        <v>370</v>
      </c>
      <c r="F114" t="s">
        <v>377</v>
      </c>
      <c r="I114" t="s">
        <v>373</v>
      </c>
      <c r="J114">
        <v>1</v>
      </c>
      <c r="K114" t="s">
        <v>533</v>
      </c>
      <c r="L114">
        <v>1</v>
      </c>
    </row>
    <row r="115" spans="1:25" x14ac:dyDescent="0.2">
      <c r="A115" t="s">
        <v>534</v>
      </c>
      <c r="B115">
        <v>24.11</v>
      </c>
      <c r="C115">
        <v>24.55</v>
      </c>
      <c r="D115">
        <f t="shared" si="1"/>
        <v>44</v>
      </c>
      <c r="E115" t="s">
        <v>371</v>
      </c>
      <c r="F115" t="s">
        <v>372</v>
      </c>
      <c r="I115" t="s">
        <v>384</v>
      </c>
      <c r="J115">
        <v>1</v>
      </c>
      <c r="K115" t="s">
        <v>375</v>
      </c>
      <c r="L115">
        <v>1</v>
      </c>
    </row>
    <row r="116" spans="1:25" x14ac:dyDescent="0.2">
      <c r="A116" t="s">
        <v>534</v>
      </c>
      <c r="B116">
        <v>24.11</v>
      </c>
      <c r="C116">
        <v>25.03</v>
      </c>
      <c r="D116">
        <f t="shared" si="1"/>
        <v>52</v>
      </c>
      <c r="E116" t="s">
        <v>372</v>
      </c>
      <c r="I116" t="s">
        <v>375</v>
      </c>
      <c r="J116">
        <v>2</v>
      </c>
      <c r="T116" t="s">
        <v>384</v>
      </c>
      <c r="U116">
        <v>1</v>
      </c>
    </row>
    <row r="117" spans="1:25" s="32" customFormat="1" x14ac:dyDescent="0.2">
      <c r="A117" s="33" t="s">
        <v>535</v>
      </c>
      <c r="B117" s="32">
        <v>0.13</v>
      </c>
      <c r="C117" s="32">
        <v>0.54</v>
      </c>
      <c r="D117" s="32">
        <f t="shared" si="1"/>
        <v>41</v>
      </c>
      <c r="E117" s="32" t="s">
        <v>377</v>
      </c>
      <c r="I117" s="32" t="s">
        <v>447</v>
      </c>
      <c r="J117" s="32">
        <v>1</v>
      </c>
    </row>
    <row r="118" spans="1:25" s="32" customFormat="1" x14ac:dyDescent="0.2">
      <c r="A118" s="32" t="s">
        <v>536</v>
      </c>
      <c r="B118" s="32">
        <v>0.55000000000000004</v>
      </c>
      <c r="C118" s="32">
        <v>1.3</v>
      </c>
      <c r="D118" s="32">
        <f t="shared" si="1"/>
        <v>34.999999999999993</v>
      </c>
      <c r="E118" s="32" t="s">
        <v>370</v>
      </c>
      <c r="I118" s="32" t="s">
        <v>373</v>
      </c>
      <c r="J118" s="32">
        <v>1</v>
      </c>
    </row>
    <row r="119" spans="1:25" s="32" customFormat="1" x14ac:dyDescent="0.2">
      <c r="A119" s="32" t="s">
        <v>537</v>
      </c>
      <c r="B119" s="32">
        <v>1.34</v>
      </c>
      <c r="C119" s="32">
        <v>2.2599999999999998</v>
      </c>
      <c r="D119" s="32">
        <f t="shared" si="1"/>
        <v>51.999999999999972</v>
      </c>
      <c r="E119" s="32" t="s">
        <v>371</v>
      </c>
      <c r="F119" s="32" t="s">
        <v>377</v>
      </c>
      <c r="I119" s="32" t="s">
        <v>374</v>
      </c>
      <c r="J119" s="32">
        <v>1</v>
      </c>
      <c r="K119" s="32" t="s">
        <v>387</v>
      </c>
      <c r="L119" s="32">
        <v>1</v>
      </c>
      <c r="M119" s="32" t="s">
        <v>425</v>
      </c>
      <c r="N119" s="32">
        <v>1</v>
      </c>
    </row>
    <row r="120" spans="1:25" x14ac:dyDescent="0.2">
      <c r="A120" t="s">
        <v>538</v>
      </c>
      <c r="B120">
        <v>2.2799999999999998</v>
      </c>
      <c r="C120">
        <v>3.01</v>
      </c>
      <c r="D120">
        <f t="shared" si="1"/>
        <v>33</v>
      </c>
      <c r="E120" t="s">
        <v>377</v>
      </c>
      <c r="I120" t="s">
        <v>379</v>
      </c>
      <c r="J120">
        <v>1</v>
      </c>
    </row>
    <row r="121" spans="1:25" x14ac:dyDescent="0.2">
      <c r="A121" t="s">
        <v>539</v>
      </c>
      <c r="B121">
        <v>3.04</v>
      </c>
      <c r="C121">
        <v>3.51</v>
      </c>
      <c r="D121">
        <f t="shared" si="1"/>
        <v>46.999999999999972</v>
      </c>
      <c r="E121" t="s">
        <v>371</v>
      </c>
      <c r="I121" t="s">
        <v>476</v>
      </c>
      <c r="J121">
        <v>1</v>
      </c>
    </row>
    <row r="122" spans="1:25" x14ac:dyDescent="0.2">
      <c r="A122" t="s">
        <v>540</v>
      </c>
      <c r="B122">
        <v>3.52</v>
      </c>
      <c r="C122">
        <v>4.22</v>
      </c>
      <c r="D122">
        <f t="shared" si="1"/>
        <v>30</v>
      </c>
      <c r="E122" t="s">
        <v>371</v>
      </c>
      <c r="I122" t="s">
        <v>384</v>
      </c>
      <c r="J122">
        <v>1</v>
      </c>
    </row>
    <row r="123" spans="1:25" x14ac:dyDescent="0.2">
      <c r="A123" s="33" t="s">
        <v>541</v>
      </c>
      <c r="B123">
        <v>0.01</v>
      </c>
      <c r="C123">
        <v>4.07</v>
      </c>
      <c r="D123">
        <f t="shared" si="1"/>
        <v>246.00000000000003</v>
      </c>
      <c r="E123" t="s">
        <v>377</v>
      </c>
      <c r="I123" t="s">
        <v>439</v>
      </c>
      <c r="J123">
        <v>8</v>
      </c>
      <c r="T123" t="s">
        <v>391</v>
      </c>
      <c r="U123">
        <v>6</v>
      </c>
      <c r="V123" t="s">
        <v>447</v>
      </c>
      <c r="W123">
        <v>1</v>
      </c>
    </row>
    <row r="124" spans="1:25" x14ac:dyDescent="0.2">
      <c r="A124" t="s">
        <v>542</v>
      </c>
      <c r="B124">
        <v>0.1</v>
      </c>
      <c r="C124">
        <v>0.54</v>
      </c>
      <c r="D124">
        <f t="shared" si="1"/>
        <v>44</v>
      </c>
      <c r="E124" t="s">
        <v>377</v>
      </c>
      <c r="I124" t="s">
        <v>408</v>
      </c>
      <c r="J124">
        <v>1</v>
      </c>
    </row>
    <row r="125" spans="1:25" s="32" customFormat="1" x14ac:dyDescent="0.2">
      <c r="A125" s="32" t="s">
        <v>543</v>
      </c>
      <c r="B125" s="32">
        <v>0.59</v>
      </c>
      <c r="C125" s="32">
        <v>2.2000000000000002</v>
      </c>
      <c r="D125" s="32">
        <f t="shared" si="1"/>
        <v>81.000000000000028</v>
      </c>
      <c r="E125" s="32" t="s">
        <v>378</v>
      </c>
      <c r="F125" s="32" t="s">
        <v>377</v>
      </c>
      <c r="G125" s="32" t="s">
        <v>372</v>
      </c>
      <c r="I125" s="32" t="s">
        <v>441</v>
      </c>
      <c r="J125" s="32">
        <v>2</v>
      </c>
      <c r="K125" s="32" t="s">
        <v>533</v>
      </c>
      <c r="L125" s="32">
        <v>1</v>
      </c>
      <c r="M125" s="32" t="s">
        <v>375</v>
      </c>
      <c r="N125" s="32">
        <v>1</v>
      </c>
    </row>
    <row r="126" spans="1:25" x14ac:dyDescent="0.2">
      <c r="A126" t="s">
        <v>544</v>
      </c>
      <c r="B126">
        <v>2.25</v>
      </c>
      <c r="C126">
        <v>3.23</v>
      </c>
      <c r="D126">
        <f t="shared" si="1"/>
        <v>58</v>
      </c>
      <c r="E126" t="s">
        <v>370</v>
      </c>
      <c r="I126" t="s">
        <v>404</v>
      </c>
      <c r="J126">
        <v>2</v>
      </c>
    </row>
    <row r="127" spans="1:25" x14ac:dyDescent="0.2">
      <c r="A127" t="s">
        <v>545</v>
      </c>
      <c r="B127">
        <v>0.11</v>
      </c>
      <c r="C127">
        <v>2.38</v>
      </c>
      <c r="D127">
        <f t="shared" si="1"/>
        <v>147</v>
      </c>
      <c r="E127" t="s">
        <v>377</v>
      </c>
      <c r="I127" t="s">
        <v>439</v>
      </c>
      <c r="J127">
        <v>3</v>
      </c>
      <c r="T127" t="s">
        <v>546</v>
      </c>
      <c r="U127">
        <v>1</v>
      </c>
      <c r="V127" t="s">
        <v>413</v>
      </c>
      <c r="W127">
        <v>1</v>
      </c>
      <c r="X127" t="s">
        <v>441</v>
      </c>
      <c r="Y127">
        <v>1</v>
      </c>
    </row>
    <row r="128" spans="1:25" x14ac:dyDescent="0.2">
      <c r="A128" t="s">
        <v>547</v>
      </c>
      <c r="B128">
        <v>3.57</v>
      </c>
      <c r="C128">
        <v>4.22</v>
      </c>
      <c r="D128">
        <f t="shared" si="1"/>
        <v>25</v>
      </c>
      <c r="E128" t="s">
        <v>371</v>
      </c>
      <c r="I128" t="s">
        <v>416</v>
      </c>
      <c r="J128">
        <v>1</v>
      </c>
      <c r="K128" t="s">
        <v>384</v>
      </c>
      <c r="L128">
        <v>2</v>
      </c>
    </row>
    <row r="129" spans="1:27" x14ac:dyDescent="0.2">
      <c r="A129" t="s">
        <v>548</v>
      </c>
      <c r="B129">
        <v>0.04</v>
      </c>
      <c r="C129">
        <v>1.48</v>
      </c>
      <c r="D129">
        <f t="shared" si="1"/>
        <v>104</v>
      </c>
      <c r="E129" t="s">
        <v>377</v>
      </c>
      <c r="I129" t="s">
        <v>439</v>
      </c>
      <c r="J129">
        <v>3</v>
      </c>
      <c r="T129" t="s">
        <v>408</v>
      </c>
      <c r="U129">
        <v>1</v>
      </c>
      <c r="V129" t="s">
        <v>392</v>
      </c>
      <c r="W129">
        <v>1</v>
      </c>
      <c r="X129" t="s">
        <v>383</v>
      </c>
      <c r="Y129">
        <v>1</v>
      </c>
      <c r="Z129" t="s">
        <v>385</v>
      </c>
      <c r="AA129">
        <v>1</v>
      </c>
    </row>
    <row r="130" spans="1:27" x14ac:dyDescent="0.2">
      <c r="A130" t="s">
        <v>549</v>
      </c>
      <c r="B130">
        <v>0.42</v>
      </c>
      <c r="C130">
        <v>1.23</v>
      </c>
      <c r="D130">
        <f t="shared" si="1"/>
        <v>41</v>
      </c>
      <c r="E130" t="s">
        <v>377</v>
      </c>
      <c r="I130" t="s">
        <v>550</v>
      </c>
      <c r="J130">
        <v>1</v>
      </c>
    </row>
    <row r="131" spans="1:27" x14ac:dyDescent="0.2">
      <c r="A131" t="s">
        <v>551</v>
      </c>
      <c r="B131">
        <v>1.26</v>
      </c>
      <c r="C131">
        <v>2.19</v>
      </c>
      <c r="D131">
        <f t="shared" ref="D131:D194" si="2">(TRUNC(C131,0)*60)+(C131-TRUNC(C131,0))*100-((TRUNC(B131,0)*60)+(B131-TRUNC(B131,0))*100)</f>
        <v>53</v>
      </c>
      <c r="E131" t="s">
        <v>371</v>
      </c>
      <c r="I131" t="s">
        <v>476</v>
      </c>
      <c r="J131">
        <v>1</v>
      </c>
    </row>
    <row r="132" spans="1:27" x14ac:dyDescent="0.2">
      <c r="A132" t="s">
        <v>552</v>
      </c>
      <c r="B132">
        <v>3</v>
      </c>
      <c r="C132">
        <v>4.2699999999999996</v>
      </c>
      <c r="D132">
        <f t="shared" si="2"/>
        <v>86.999999999999943</v>
      </c>
      <c r="E132" t="s">
        <v>377</v>
      </c>
      <c r="I132" t="s">
        <v>408</v>
      </c>
      <c r="J132">
        <v>2</v>
      </c>
      <c r="T132" t="s">
        <v>479</v>
      </c>
      <c r="U132">
        <v>1</v>
      </c>
      <c r="V132" t="s">
        <v>550</v>
      </c>
      <c r="W132">
        <v>2</v>
      </c>
      <c r="X132" t="s">
        <v>439</v>
      </c>
      <c r="Y132">
        <v>1</v>
      </c>
      <c r="Z132" t="s">
        <v>465</v>
      </c>
      <c r="AA132">
        <v>1</v>
      </c>
    </row>
    <row r="133" spans="1:27" x14ac:dyDescent="0.2">
      <c r="A133" t="s">
        <v>553</v>
      </c>
      <c r="B133">
        <v>4.3</v>
      </c>
      <c r="C133">
        <v>5.13</v>
      </c>
      <c r="D133">
        <f t="shared" si="2"/>
        <v>43</v>
      </c>
      <c r="E133" t="s">
        <v>372</v>
      </c>
      <c r="I133" t="s">
        <v>375</v>
      </c>
      <c r="J133">
        <v>1</v>
      </c>
    </row>
    <row r="134" spans="1:27" s="32" customFormat="1" x14ac:dyDescent="0.2">
      <c r="A134" s="32" t="s">
        <v>554</v>
      </c>
      <c r="B134" s="32">
        <v>5.17</v>
      </c>
      <c r="C134" s="32">
        <v>6.46</v>
      </c>
      <c r="D134" s="32">
        <f t="shared" si="2"/>
        <v>89</v>
      </c>
      <c r="E134" s="32" t="s">
        <v>377</v>
      </c>
      <c r="I134" s="32" t="s">
        <v>408</v>
      </c>
      <c r="J134" s="32">
        <v>3</v>
      </c>
      <c r="K134" s="32" t="s">
        <v>479</v>
      </c>
      <c r="L134" s="32">
        <v>1</v>
      </c>
    </row>
    <row r="135" spans="1:27" x14ac:dyDescent="0.2">
      <c r="A135" t="s">
        <v>555</v>
      </c>
      <c r="B135">
        <v>7.11</v>
      </c>
      <c r="C135">
        <v>7.29</v>
      </c>
      <c r="D135">
        <f t="shared" si="2"/>
        <v>17.999999999999943</v>
      </c>
      <c r="E135" t="s">
        <v>370</v>
      </c>
      <c r="I135" t="s">
        <v>556</v>
      </c>
      <c r="J135">
        <v>1</v>
      </c>
    </row>
    <row r="136" spans="1:27" s="32" customFormat="1" x14ac:dyDescent="0.2">
      <c r="A136" s="32" t="s">
        <v>557</v>
      </c>
      <c r="B136" s="32">
        <v>0.45</v>
      </c>
      <c r="C136" s="32">
        <v>1.41</v>
      </c>
      <c r="D136" s="32">
        <f t="shared" si="2"/>
        <v>56</v>
      </c>
      <c r="E136" s="32" t="s">
        <v>377</v>
      </c>
      <c r="I136" s="32" t="s">
        <v>447</v>
      </c>
      <c r="J136" s="32">
        <v>1</v>
      </c>
    </row>
    <row r="137" spans="1:27" x14ac:dyDescent="0.2">
      <c r="A137" t="s">
        <v>558</v>
      </c>
      <c r="B137">
        <v>1.43</v>
      </c>
      <c r="C137">
        <v>2.15</v>
      </c>
      <c r="D137">
        <f t="shared" si="2"/>
        <v>32</v>
      </c>
      <c r="E137" t="s">
        <v>377</v>
      </c>
      <c r="I137" t="s">
        <v>408</v>
      </c>
      <c r="J137">
        <v>1</v>
      </c>
    </row>
    <row r="138" spans="1:27" x14ac:dyDescent="0.2">
      <c r="A138" t="s">
        <v>559</v>
      </c>
      <c r="B138">
        <v>2.16</v>
      </c>
      <c r="C138">
        <v>2.56</v>
      </c>
      <c r="D138">
        <f t="shared" si="2"/>
        <v>40</v>
      </c>
      <c r="E138" t="s">
        <v>371</v>
      </c>
      <c r="I138" t="s">
        <v>384</v>
      </c>
      <c r="J138">
        <v>1</v>
      </c>
    </row>
    <row r="139" spans="1:27" s="32" customFormat="1" x14ac:dyDescent="0.2">
      <c r="A139" s="33" t="s">
        <v>560</v>
      </c>
      <c r="B139" s="32">
        <v>0.09</v>
      </c>
      <c r="C139" s="32">
        <v>0.5</v>
      </c>
      <c r="D139" s="32">
        <f t="shared" si="2"/>
        <v>41</v>
      </c>
      <c r="E139" s="32" t="s">
        <v>400</v>
      </c>
      <c r="I139" s="32" t="s">
        <v>561</v>
      </c>
      <c r="J139" s="32">
        <v>1</v>
      </c>
    </row>
    <row r="140" spans="1:27" x14ac:dyDescent="0.2">
      <c r="A140" t="s">
        <v>562</v>
      </c>
      <c r="B140">
        <v>1.31</v>
      </c>
      <c r="C140">
        <v>2.09</v>
      </c>
      <c r="D140">
        <f t="shared" si="2"/>
        <v>38</v>
      </c>
      <c r="E140" t="s">
        <v>377</v>
      </c>
      <c r="I140" t="s">
        <v>563</v>
      </c>
      <c r="J140">
        <v>1</v>
      </c>
    </row>
    <row r="141" spans="1:27" s="32" customFormat="1" x14ac:dyDescent="0.2">
      <c r="A141" s="32" t="s">
        <v>564</v>
      </c>
      <c r="B141" s="32">
        <v>2.11</v>
      </c>
      <c r="C141" s="32">
        <v>2.54</v>
      </c>
      <c r="D141" s="32">
        <f t="shared" si="2"/>
        <v>43</v>
      </c>
      <c r="E141" s="32" t="s">
        <v>377</v>
      </c>
      <c r="F141" s="32" t="s">
        <v>371</v>
      </c>
      <c r="I141" s="32" t="s">
        <v>533</v>
      </c>
      <c r="J141" s="32">
        <v>1</v>
      </c>
      <c r="K141" s="32" t="s">
        <v>395</v>
      </c>
      <c r="L141" s="32">
        <v>1</v>
      </c>
    </row>
    <row r="142" spans="1:27" s="32" customFormat="1" x14ac:dyDescent="0.2">
      <c r="A142" s="33" t="s">
        <v>565</v>
      </c>
      <c r="B142" s="32">
        <v>0.06</v>
      </c>
      <c r="C142" s="32">
        <v>0.41</v>
      </c>
      <c r="D142" s="32">
        <f t="shared" si="2"/>
        <v>35</v>
      </c>
      <c r="E142" s="32" t="s">
        <v>377</v>
      </c>
      <c r="I142" s="32" t="s">
        <v>479</v>
      </c>
      <c r="J142" s="32">
        <v>1</v>
      </c>
    </row>
    <row r="143" spans="1:27" x14ac:dyDescent="0.2">
      <c r="A143" t="s">
        <v>566</v>
      </c>
      <c r="B143">
        <v>0.43</v>
      </c>
      <c r="C143">
        <v>1.17</v>
      </c>
      <c r="D143">
        <f t="shared" si="2"/>
        <v>34</v>
      </c>
      <c r="E143" t="s">
        <v>377</v>
      </c>
      <c r="I143" t="s">
        <v>474</v>
      </c>
      <c r="J143">
        <v>1</v>
      </c>
      <c r="K143" t="s">
        <v>408</v>
      </c>
      <c r="L143">
        <v>1</v>
      </c>
    </row>
    <row r="144" spans="1:27" s="32" customFormat="1" x14ac:dyDescent="0.2">
      <c r="A144" s="32" t="s">
        <v>567</v>
      </c>
      <c r="B144" s="32">
        <v>1.19</v>
      </c>
      <c r="C144" s="32">
        <v>2.15</v>
      </c>
      <c r="D144" s="32">
        <f t="shared" si="2"/>
        <v>56</v>
      </c>
      <c r="E144" s="32" t="s">
        <v>377</v>
      </c>
      <c r="I144" s="32" t="s">
        <v>515</v>
      </c>
      <c r="J144" s="32">
        <v>1</v>
      </c>
    </row>
    <row r="145" spans="1:29" s="32" customFormat="1" x14ac:dyDescent="0.2">
      <c r="A145" s="32" t="s">
        <v>568</v>
      </c>
      <c r="B145" s="32">
        <v>2.58</v>
      </c>
      <c r="C145" s="32">
        <v>3.39</v>
      </c>
      <c r="D145" s="32">
        <f t="shared" si="2"/>
        <v>41</v>
      </c>
      <c r="E145" s="32" t="s">
        <v>372</v>
      </c>
      <c r="F145" s="32" t="s">
        <v>378</v>
      </c>
      <c r="I145" s="32" t="s">
        <v>375</v>
      </c>
      <c r="J145" s="32">
        <v>1</v>
      </c>
      <c r="K145" s="32" t="s">
        <v>569</v>
      </c>
      <c r="L145" s="32">
        <v>1</v>
      </c>
    </row>
    <row r="146" spans="1:29" x14ac:dyDescent="0.2">
      <c r="A146" t="s">
        <v>570</v>
      </c>
      <c r="B146">
        <v>3.43</v>
      </c>
      <c r="C146">
        <v>4.09</v>
      </c>
      <c r="D146">
        <f t="shared" si="2"/>
        <v>26</v>
      </c>
      <c r="E146" t="s">
        <v>370</v>
      </c>
      <c r="I146" t="s">
        <v>404</v>
      </c>
      <c r="J146">
        <v>1</v>
      </c>
    </row>
    <row r="147" spans="1:29" s="32" customFormat="1" x14ac:dyDescent="0.2">
      <c r="A147" s="32" t="s">
        <v>571</v>
      </c>
      <c r="B147" s="32">
        <v>0</v>
      </c>
      <c r="C147" s="32">
        <v>2.0299999999999998</v>
      </c>
      <c r="D147" s="32">
        <f t="shared" si="2"/>
        <v>122.99999999999999</v>
      </c>
      <c r="E147" s="32" t="s">
        <v>377</v>
      </c>
      <c r="I147" s="32" t="s">
        <v>572</v>
      </c>
      <c r="J147" s="32">
        <v>2</v>
      </c>
      <c r="T147" s="32" t="s">
        <v>395</v>
      </c>
      <c r="U147" s="32">
        <v>2</v>
      </c>
      <c r="V147" s="32" t="s">
        <v>384</v>
      </c>
      <c r="W147" s="32">
        <v>1</v>
      </c>
    </row>
    <row r="148" spans="1:29" s="32" customFormat="1" x14ac:dyDescent="0.2">
      <c r="A148" s="32" t="s">
        <v>573</v>
      </c>
      <c r="B148" s="32">
        <v>2.06</v>
      </c>
      <c r="C148" s="32">
        <v>2.4700000000000002</v>
      </c>
      <c r="D148" s="32">
        <f t="shared" si="2"/>
        <v>41.000000000000028</v>
      </c>
      <c r="E148" s="32" t="s">
        <v>377</v>
      </c>
      <c r="F148" s="32" t="s">
        <v>371</v>
      </c>
      <c r="I148" s="32" t="s">
        <v>515</v>
      </c>
      <c r="J148" s="32">
        <v>1</v>
      </c>
      <c r="K148" s="32" t="s">
        <v>385</v>
      </c>
      <c r="L148" s="32">
        <v>1</v>
      </c>
    </row>
    <row r="149" spans="1:29" s="32" customFormat="1" x14ac:dyDescent="0.2">
      <c r="A149" s="32" t="s">
        <v>574</v>
      </c>
      <c r="B149" s="32">
        <v>0.02</v>
      </c>
      <c r="C149" s="32">
        <v>1.29</v>
      </c>
      <c r="D149" s="32">
        <f t="shared" si="2"/>
        <v>87</v>
      </c>
      <c r="E149" s="32" t="s">
        <v>377</v>
      </c>
      <c r="I149" s="32" t="s">
        <v>439</v>
      </c>
      <c r="J149" s="32">
        <v>2</v>
      </c>
      <c r="K149" s="32" t="s">
        <v>391</v>
      </c>
      <c r="L149" s="32">
        <v>2</v>
      </c>
      <c r="T149" s="32" t="s">
        <v>441</v>
      </c>
      <c r="U149" s="32">
        <v>1</v>
      </c>
      <c r="V149" s="32" t="s">
        <v>408</v>
      </c>
      <c r="W149" s="32">
        <v>1</v>
      </c>
    </row>
    <row r="150" spans="1:29" s="32" customFormat="1" x14ac:dyDescent="0.2">
      <c r="A150" s="32" t="s">
        <v>575</v>
      </c>
      <c r="B150" s="32">
        <v>1.31</v>
      </c>
      <c r="C150" s="32">
        <v>5.07</v>
      </c>
      <c r="D150" s="32">
        <f t="shared" si="2"/>
        <v>216</v>
      </c>
      <c r="E150" s="32" t="s">
        <v>378</v>
      </c>
      <c r="I150" s="32" t="s">
        <v>441</v>
      </c>
      <c r="J150" s="32">
        <v>7</v>
      </c>
      <c r="T150" s="32" t="s">
        <v>576</v>
      </c>
      <c r="U150" s="32">
        <v>1</v>
      </c>
    </row>
    <row r="151" spans="1:29" x14ac:dyDescent="0.2">
      <c r="A151" s="33" t="s">
        <v>577</v>
      </c>
      <c r="B151">
        <v>0.02</v>
      </c>
      <c r="C151">
        <v>2.34</v>
      </c>
      <c r="D151">
        <f t="shared" si="2"/>
        <v>152</v>
      </c>
      <c r="E151" t="s">
        <v>377</v>
      </c>
      <c r="I151" t="s">
        <v>439</v>
      </c>
      <c r="J151">
        <v>5</v>
      </c>
      <c r="T151" t="s">
        <v>479</v>
      </c>
      <c r="U151">
        <v>1</v>
      </c>
      <c r="V151" t="s">
        <v>384</v>
      </c>
      <c r="W151">
        <v>2</v>
      </c>
      <c r="X151" t="s">
        <v>578</v>
      </c>
      <c r="Y151">
        <v>1</v>
      </c>
      <c r="Z151" t="s">
        <v>441</v>
      </c>
      <c r="AA151">
        <v>1</v>
      </c>
      <c r="AB151" t="s">
        <v>437</v>
      </c>
      <c r="AC151">
        <v>2</v>
      </c>
    </row>
    <row r="152" spans="1:29" x14ac:dyDescent="0.2">
      <c r="A152" t="s">
        <v>579</v>
      </c>
      <c r="B152">
        <v>2.39</v>
      </c>
      <c r="C152">
        <v>3.25</v>
      </c>
      <c r="D152">
        <f t="shared" si="2"/>
        <v>46</v>
      </c>
      <c r="E152" t="s">
        <v>371</v>
      </c>
      <c r="I152" t="s">
        <v>384</v>
      </c>
      <c r="J152">
        <v>1</v>
      </c>
    </row>
    <row r="153" spans="1:29" s="32" customFormat="1" x14ac:dyDescent="0.2">
      <c r="A153" s="32" t="s">
        <v>580</v>
      </c>
      <c r="B153" s="32">
        <v>3.3</v>
      </c>
      <c r="C153" s="32">
        <v>4.16</v>
      </c>
      <c r="D153" s="32">
        <f t="shared" si="2"/>
        <v>46.000000000000028</v>
      </c>
      <c r="E153" s="32" t="s">
        <v>377</v>
      </c>
      <c r="F153" s="32" t="s">
        <v>370</v>
      </c>
      <c r="I153" s="32" t="s">
        <v>439</v>
      </c>
      <c r="J153" s="32">
        <v>1</v>
      </c>
      <c r="K153" s="32" t="s">
        <v>373</v>
      </c>
      <c r="L153" s="32">
        <v>1</v>
      </c>
    </row>
    <row r="154" spans="1:29" s="32" customFormat="1" x14ac:dyDescent="0.2">
      <c r="A154" s="33" t="s">
        <v>581</v>
      </c>
      <c r="B154" s="32">
        <v>0</v>
      </c>
      <c r="C154" s="32">
        <v>0.31</v>
      </c>
      <c r="D154" s="32">
        <f t="shared" si="2"/>
        <v>31</v>
      </c>
      <c r="E154" s="32" t="s">
        <v>377</v>
      </c>
      <c r="I154" s="32" t="s">
        <v>447</v>
      </c>
      <c r="J154" s="32">
        <v>1</v>
      </c>
    </row>
    <row r="155" spans="1:29" s="32" customFormat="1" x14ac:dyDescent="0.2">
      <c r="A155" s="32" t="s">
        <v>582</v>
      </c>
      <c r="B155" s="32">
        <v>0.36</v>
      </c>
      <c r="C155" s="32">
        <v>1.0900000000000001</v>
      </c>
      <c r="D155" s="32">
        <f t="shared" si="2"/>
        <v>33</v>
      </c>
      <c r="E155" s="32" t="s">
        <v>370</v>
      </c>
      <c r="I155" s="32" t="s">
        <v>583</v>
      </c>
      <c r="J155" s="32">
        <v>1</v>
      </c>
    </row>
    <row r="156" spans="1:29" x14ac:dyDescent="0.2">
      <c r="A156" t="s">
        <v>584</v>
      </c>
      <c r="B156">
        <v>1.1299999999999999</v>
      </c>
      <c r="C156">
        <v>1.44</v>
      </c>
      <c r="D156">
        <f t="shared" si="2"/>
        <v>31.000000000000014</v>
      </c>
      <c r="E156" t="s">
        <v>377</v>
      </c>
      <c r="I156" t="s">
        <v>379</v>
      </c>
      <c r="J156">
        <v>1</v>
      </c>
    </row>
    <row r="157" spans="1:29" x14ac:dyDescent="0.2">
      <c r="A157" t="s">
        <v>585</v>
      </c>
      <c r="B157">
        <v>1.5</v>
      </c>
      <c r="C157">
        <v>3.05</v>
      </c>
      <c r="D157">
        <f t="shared" si="2"/>
        <v>74.999999999999972</v>
      </c>
      <c r="E157" t="s">
        <v>371</v>
      </c>
      <c r="F157" t="s">
        <v>377</v>
      </c>
      <c r="G157" t="s">
        <v>378</v>
      </c>
      <c r="I157" t="s">
        <v>384</v>
      </c>
      <c r="J157">
        <v>2</v>
      </c>
      <c r="K157" t="s">
        <v>389</v>
      </c>
      <c r="L157">
        <v>1</v>
      </c>
      <c r="M157" t="s">
        <v>385</v>
      </c>
      <c r="N157">
        <v>1</v>
      </c>
      <c r="O157" t="s">
        <v>381</v>
      </c>
      <c r="P157">
        <v>1</v>
      </c>
    </row>
    <row r="158" spans="1:29" x14ac:dyDescent="0.2">
      <c r="A158" t="s">
        <v>586</v>
      </c>
      <c r="B158">
        <v>3.11</v>
      </c>
      <c r="C158">
        <v>4.0999999999999996</v>
      </c>
      <c r="D158">
        <f t="shared" si="2"/>
        <v>58.999999999999972</v>
      </c>
      <c r="E158" t="s">
        <v>371</v>
      </c>
      <c r="F158" t="s">
        <v>377</v>
      </c>
      <c r="I158" t="s">
        <v>383</v>
      </c>
      <c r="J158">
        <v>1</v>
      </c>
      <c r="K158" t="s">
        <v>385</v>
      </c>
      <c r="L158">
        <v>1</v>
      </c>
      <c r="M158" t="s">
        <v>379</v>
      </c>
      <c r="N158">
        <v>1</v>
      </c>
    </row>
    <row r="159" spans="1:29" x14ac:dyDescent="0.2">
      <c r="A159" s="33" t="s">
        <v>587</v>
      </c>
      <c r="B159">
        <v>0</v>
      </c>
      <c r="C159">
        <v>0.38</v>
      </c>
      <c r="D159">
        <f t="shared" si="2"/>
        <v>38</v>
      </c>
      <c r="E159" t="s">
        <v>377</v>
      </c>
      <c r="I159" t="s">
        <v>563</v>
      </c>
      <c r="J159">
        <v>1</v>
      </c>
    </row>
    <row r="160" spans="1:29" s="32" customFormat="1" x14ac:dyDescent="0.2">
      <c r="A160" s="32" t="s">
        <v>588</v>
      </c>
      <c r="B160" s="32">
        <v>0.42</v>
      </c>
      <c r="C160" s="32">
        <v>1.43</v>
      </c>
      <c r="D160" s="32">
        <f t="shared" si="2"/>
        <v>61</v>
      </c>
      <c r="E160" s="32" t="s">
        <v>377</v>
      </c>
      <c r="I160" s="32" t="s">
        <v>479</v>
      </c>
      <c r="J160" s="32">
        <v>2</v>
      </c>
      <c r="K160" s="32" t="s">
        <v>437</v>
      </c>
      <c r="L160" s="32">
        <v>1</v>
      </c>
    </row>
    <row r="161" spans="1:27" x14ac:dyDescent="0.2">
      <c r="A161" t="s">
        <v>589</v>
      </c>
      <c r="B161">
        <v>2.57</v>
      </c>
      <c r="C161">
        <v>3.5</v>
      </c>
      <c r="D161">
        <f t="shared" si="2"/>
        <v>53</v>
      </c>
      <c r="E161" t="s">
        <v>372</v>
      </c>
      <c r="I161" t="s">
        <v>375</v>
      </c>
      <c r="J161">
        <v>1</v>
      </c>
    </row>
    <row r="162" spans="1:27" x14ac:dyDescent="0.2">
      <c r="A162" t="s">
        <v>590</v>
      </c>
      <c r="B162">
        <v>0.05</v>
      </c>
      <c r="C162">
        <v>0.56999999999999995</v>
      </c>
      <c r="D162">
        <f t="shared" si="2"/>
        <v>51.999999999999993</v>
      </c>
      <c r="E162" t="s">
        <v>377</v>
      </c>
      <c r="I162" t="s">
        <v>465</v>
      </c>
      <c r="J162">
        <v>1</v>
      </c>
    </row>
    <row r="163" spans="1:27" x14ac:dyDescent="0.2">
      <c r="A163" t="s">
        <v>591</v>
      </c>
      <c r="B163">
        <v>2.2000000000000002</v>
      </c>
      <c r="C163">
        <v>2.54</v>
      </c>
      <c r="D163">
        <f t="shared" si="2"/>
        <v>33.999999999999972</v>
      </c>
      <c r="E163" t="s">
        <v>371</v>
      </c>
      <c r="I163" t="s">
        <v>384</v>
      </c>
      <c r="J163">
        <v>1</v>
      </c>
      <c r="K163" t="s">
        <v>395</v>
      </c>
      <c r="L163">
        <v>2</v>
      </c>
    </row>
    <row r="164" spans="1:27" x14ac:dyDescent="0.2">
      <c r="A164" t="s">
        <v>592</v>
      </c>
      <c r="B164">
        <v>0</v>
      </c>
      <c r="C164">
        <v>1.21</v>
      </c>
      <c r="D164">
        <f t="shared" si="2"/>
        <v>81</v>
      </c>
      <c r="E164" t="s">
        <v>371</v>
      </c>
      <c r="I164" t="s">
        <v>384</v>
      </c>
      <c r="J164">
        <v>2</v>
      </c>
      <c r="T164" t="s">
        <v>593</v>
      </c>
      <c r="U164">
        <v>1</v>
      </c>
      <c r="V164" t="s">
        <v>374</v>
      </c>
      <c r="W164">
        <v>2</v>
      </c>
      <c r="X164" t="s">
        <v>379</v>
      </c>
      <c r="Y164">
        <v>1</v>
      </c>
    </row>
    <row r="165" spans="1:27" s="32" customFormat="1" x14ac:dyDescent="0.2">
      <c r="A165" s="32" t="s">
        <v>594</v>
      </c>
      <c r="B165" s="32">
        <v>1.23</v>
      </c>
      <c r="C165" s="32">
        <v>2.08</v>
      </c>
      <c r="D165" s="32">
        <f t="shared" si="2"/>
        <v>45</v>
      </c>
      <c r="E165" s="32" t="s">
        <v>377</v>
      </c>
      <c r="I165" s="32" t="s">
        <v>391</v>
      </c>
      <c r="J165" s="32">
        <v>1</v>
      </c>
      <c r="K165" s="32" t="s">
        <v>447</v>
      </c>
      <c r="L165" s="32">
        <v>1</v>
      </c>
    </row>
    <row r="166" spans="1:27" s="32" customFormat="1" x14ac:dyDescent="0.2">
      <c r="A166" s="32" t="s">
        <v>595</v>
      </c>
      <c r="B166" s="32">
        <v>2.52</v>
      </c>
      <c r="C166" s="32">
        <v>3.34</v>
      </c>
      <c r="D166" s="32">
        <f t="shared" si="2"/>
        <v>42</v>
      </c>
      <c r="E166" s="32" t="s">
        <v>371</v>
      </c>
      <c r="F166" s="32" t="s">
        <v>377</v>
      </c>
      <c r="I166" s="32" t="s">
        <v>401</v>
      </c>
      <c r="J166" s="32">
        <v>1</v>
      </c>
      <c r="K166" s="32" t="s">
        <v>379</v>
      </c>
      <c r="L166" s="32">
        <v>1</v>
      </c>
    </row>
    <row r="167" spans="1:27" s="32" customFormat="1" x14ac:dyDescent="0.2">
      <c r="A167" s="32" t="s">
        <v>596</v>
      </c>
      <c r="B167" s="32">
        <v>4.1500000000000004</v>
      </c>
      <c r="C167" s="32">
        <v>4.49</v>
      </c>
      <c r="D167" s="32">
        <f t="shared" si="2"/>
        <v>33.999999999999972</v>
      </c>
      <c r="E167" s="32" t="s">
        <v>378</v>
      </c>
      <c r="F167" s="32" t="s">
        <v>371</v>
      </c>
      <c r="G167" s="32" t="s">
        <v>370</v>
      </c>
      <c r="I167" s="32" t="s">
        <v>593</v>
      </c>
      <c r="J167" s="32">
        <v>1</v>
      </c>
      <c r="K167" s="32" t="s">
        <v>597</v>
      </c>
      <c r="L167" s="32">
        <v>2</v>
      </c>
      <c r="M167" s="32" t="s">
        <v>373</v>
      </c>
      <c r="N167" s="32">
        <v>1</v>
      </c>
    </row>
    <row r="168" spans="1:27" x14ac:dyDescent="0.2">
      <c r="A168" t="s">
        <v>598</v>
      </c>
      <c r="B168">
        <v>0.51</v>
      </c>
      <c r="C168">
        <v>1.26</v>
      </c>
      <c r="D168">
        <f t="shared" si="2"/>
        <v>35</v>
      </c>
      <c r="E168" t="s">
        <v>371</v>
      </c>
      <c r="I168" t="s">
        <v>384</v>
      </c>
      <c r="J168">
        <v>1</v>
      </c>
      <c r="K168" t="s">
        <v>385</v>
      </c>
      <c r="L168">
        <v>1</v>
      </c>
    </row>
    <row r="169" spans="1:27" s="32" customFormat="1" x14ac:dyDescent="0.2">
      <c r="A169" s="32" t="s">
        <v>599</v>
      </c>
      <c r="B169" s="32">
        <v>4.3899999999999997</v>
      </c>
      <c r="C169" s="32">
        <v>5.03</v>
      </c>
      <c r="D169" s="32">
        <f t="shared" si="2"/>
        <v>24</v>
      </c>
      <c r="E169" s="32" t="s">
        <v>371</v>
      </c>
      <c r="I169" s="32" t="s">
        <v>385</v>
      </c>
      <c r="J169" s="32">
        <v>1</v>
      </c>
    </row>
    <row r="170" spans="1:27" s="32" customFormat="1" x14ac:dyDescent="0.2">
      <c r="A170" s="32" t="s">
        <v>600</v>
      </c>
      <c r="B170" s="32">
        <v>0.08</v>
      </c>
      <c r="C170" s="32">
        <v>2.14</v>
      </c>
      <c r="D170" s="32">
        <f t="shared" si="2"/>
        <v>126</v>
      </c>
      <c r="E170" s="32" t="s">
        <v>372</v>
      </c>
      <c r="F170" s="32" t="s">
        <v>371</v>
      </c>
      <c r="I170" s="32" t="s">
        <v>601</v>
      </c>
      <c r="J170" s="32">
        <v>2</v>
      </c>
      <c r="K170" s="32" t="s">
        <v>385</v>
      </c>
      <c r="L170" s="32">
        <v>2</v>
      </c>
      <c r="T170" s="32" t="s">
        <v>474</v>
      </c>
      <c r="U170" s="32">
        <v>1</v>
      </c>
      <c r="V170" s="32" t="s">
        <v>441</v>
      </c>
      <c r="W170" s="32">
        <v>1</v>
      </c>
      <c r="X170" s="32" t="s">
        <v>384</v>
      </c>
      <c r="Y170" s="32">
        <v>1</v>
      </c>
      <c r="Z170" s="32" t="s">
        <v>413</v>
      </c>
      <c r="AA170" s="32">
        <v>1</v>
      </c>
    </row>
    <row r="171" spans="1:27" s="32" customFormat="1" x14ac:dyDescent="0.2">
      <c r="A171" s="32" t="s">
        <v>602</v>
      </c>
      <c r="B171" s="32">
        <v>3.01</v>
      </c>
      <c r="C171" s="32">
        <v>3.44</v>
      </c>
      <c r="D171" s="32">
        <f t="shared" si="2"/>
        <v>43.000000000000028</v>
      </c>
      <c r="E171" s="32" t="s">
        <v>378</v>
      </c>
      <c r="F171" s="32" t="s">
        <v>370</v>
      </c>
      <c r="G171" s="32" t="s">
        <v>371</v>
      </c>
      <c r="I171" s="32" t="s">
        <v>441</v>
      </c>
      <c r="J171" s="32">
        <v>1</v>
      </c>
      <c r="K171" s="32" t="s">
        <v>603</v>
      </c>
      <c r="L171" s="32">
        <v>2</v>
      </c>
      <c r="M171" s="32" t="s">
        <v>384</v>
      </c>
      <c r="N171" s="32">
        <v>1</v>
      </c>
    </row>
    <row r="172" spans="1:27" x14ac:dyDescent="0.2">
      <c r="A172" s="33" t="s">
        <v>604</v>
      </c>
      <c r="B172">
        <v>0.05</v>
      </c>
      <c r="C172">
        <v>0.52</v>
      </c>
      <c r="D172">
        <f t="shared" si="2"/>
        <v>47</v>
      </c>
      <c r="E172" t="s">
        <v>370</v>
      </c>
      <c r="I172" t="s">
        <v>404</v>
      </c>
      <c r="J172">
        <v>1</v>
      </c>
      <c r="K172" t="s">
        <v>432</v>
      </c>
      <c r="L172">
        <v>1</v>
      </c>
    </row>
    <row r="173" spans="1:27" x14ac:dyDescent="0.2">
      <c r="A173" t="s">
        <v>605</v>
      </c>
      <c r="B173">
        <v>0.54</v>
      </c>
      <c r="C173">
        <v>1.44</v>
      </c>
      <c r="D173">
        <f t="shared" si="2"/>
        <v>50</v>
      </c>
      <c r="E173" t="s">
        <v>371</v>
      </c>
      <c r="I173" t="s">
        <v>416</v>
      </c>
      <c r="J173">
        <v>1</v>
      </c>
    </row>
    <row r="174" spans="1:27" x14ac:dyDescent="0.2">
      <c r="A174" t="s">
        <v>606</v>
      </c>
      <c r="B174">
        <v>1.47</v>
      </c>
      <c r="C174">
        <v>2.29</v>
      </c>
      <c r="D174">
        <f t="shared" si="2"/>
        <v>42</v>
      </c>
      <c r="E174" t="s">
        <v>377</v>
      </c>
      <c r="I174" t="s">
        <v>379</v>
      </c>
      <c r="J174">
        <v>1</v>
      </c>
    </row>
    <row r="175" spans="1:27" x14ac:dyDescent="0.2">
      <c r="A175" t="s">
        <v>607</v>
      </c>
      <c r="B175">
        <v>3.19</v>
      </c>
      <c r="C175">
        <v>4.0199999999999996</v>
      </c>
      <c r="D175">
        <f t="shared" si="2"/>
        <v>42.999999999999943</v>
      </c>
      <c r="E175" t="s">
        <v>377</v>
      </c>
      <c r="F175" t="s">
        <v>370</v>
      </c>
      <c r="I175" t="s">
        <v>608</v>
      </c>
      <c r="J175">
        <v>1</v>
      </c>
      <c r="K175" t="s">
        <v>434</v>
      </c>
      <c r="L175">
        <v>2</v>
      </c>
    </row>
    <row r="176" spans="1:27" x14ac:dyDescent="0.2">
      <c r="A176" t="s">
        <v>609</v>
      </c>
      <c r="B176">
        <v>4.03</v>
      </c>
      <c r="C176">
        <v>4.46</v>
      </c>
      <c r="D176">
        <f t="shared" si="2"/>
        <v>42.999999999999972</v>
      </c>
      <c r="E176" t="s">
        <v>371</v>
      </c>
      <c r="F176" t="s">
        <v>377</v>
      </c>
      <c r="I176" t="s">
        <v>476</v>
      </c>
      <c r="J176">
        <v>1</v>
      </c>
      <c r="K176" t="s">
        <v>379</v>
      </c>
      <c r="L176">
        <v>1</v>
      </c>
      <c r="M176" t="s">
        <v>387</v>
      </c>
      <c r="N176">
        <v>1</v>
      </c>
    </row>
    <row r="177" spans="1:29" x14ac:dyDescent="0.2">
      <c r="A177" t="s">
        <v>610</v>
      </c>
      <c r="B177">
        <v>4.47</v>
      </c>
      <c r="C177">
        <v>5.3</v>
      </c>
      <c r="D177">
        <f t="shared" si="2"/>
        <v>43</v>
      </c>
      <c r="E177" t="s">
        <v>377</v>
      </c>
      <c r="I177" t="s">
        <v>408</v>
      </c>
      <c r="J177">
        <v>1</v>
      </c>
      <c r="K177" t="s">
        <v>447</v>
      </c>
      <c r="L177">
        <v>1</v>
      </c>
    </row>
    <row r="178" spans="1:29" x14ac:dyDescent="0.2">
      <c r="A178" t="s">
        <v>611</v>
      </c>
      <c r="B178">
        <v>7.36</v>
      </c>
      <c r="C178">
        <v>8.2100000000000009</v>
      </c>
      <c r="D178">
        <f t="shared" si="2"/>
        <v>45.000000000000114</v>
      </c>
      <c r="E178" t="s">
        <v>370</v>
      </c>
      <c r="F178" t="s">
        <v>377</v>
      </c>
      <c r="I178" t="s">
        <v>483</v>
      </c>
      <c r="J178">
        <v>1</v>
      </c>
      <c r="K178" t="s">
        <v>447</v>
      </c>
      <c r="L178">
        <v>1</v>
      </c>
    </row>
    <row r="179" spans="1:29" x14ac:dyDescent="0.2">
      <c r="A179" t="s">
        <v>612</v>
      </c>
      <c r="B179">
        <v>11.05</v>
      </c>
      <c r="C179">
        <v>11.52</v>
      </c>
      <c r="D179">
        <f t="shared" si="2"/>
        <v>46.999999999999886</v>
      </c>
      <c r="E179" t="s">
        <v>372</v>
      </c>
      <c r="I179" t="s">
        <v>375</v>
      </c>
      <c r="J179">
        <v>1</v>
      </c>
    </row>
    <row r="180" spans="1:29" x14ac:dyDescent="0.2">
      <c r="A180" t="s">
        <v>613</v>
      </c>
      <c r="B180">
        <v>11.55</v>
      </c>
      <c r="C180">
        <v>15.55</v>
      </c>
      <c r="D180">
        <f t="shared" si="2"/>
        <v>240</v>
      </c>
      <c r="E180" t="s">
        <v>377</v>
      </c>
      <c r="I180" t="s">
        <v>391</v>
      </c>
      <c r="J180">
        <v>7</v>
      </c>
      <c r="T180" t="s">
        <v>379</v>
      </c>
      <c r="U180">
        <v>3</v>
      </c>
      <c r="V180" t="s">
        <v>614</v>
      </c>
      <c r="W180">
        <v>1</v>
      </c>
      <c r="X180" t="s">
        <v>384</v>
      </c>
      <c r="Y180">
        <v>1</v>
      </c>
      <c r="Z180" t="s">
        <v>444</v>
      </c>
      <c r="AA180">
        <v>1</v>
      </c>
      <c r="AB180" t="s">
        <v>375</v>
      </c>
      <c r="AC180">
        <v>1</v>
      </c>
    </row>
    <row r="181" spans="1:29" x14ac:dyDescent="0.2">
      <c r="A181" s="33" t="s">
        <v>615</v>
      </c>
      <c r="B181">
        <v>0.01</v>
      </c>
      <c r="C181">
        <v>0.36</v>
      </c>
      <c r="D181">
        <f t="shared" si="2"/>
        <v>35</v>
      </c>
      <c r="E181" t="s">
        <v>370</v>
      </c>
      <c r="F181" t="s">
        <v>371</v>
      </c>
      <c r="G181" t="s">
        <v>377</v>
      </c>
      <c r="I181" t="s">
        <v>404</v>
      </c>
      <c r="J181">
        <v>1</v>
      </c>
      <c r="K181" t="s">
        <v>576</v>
      </c>
      <c r="L181">
        <v>1</v>
      </c>
      <c r="M181" t="s">
        <v>406</v>
      </c>
      <c r="N181">
        <v>1</v>
      </c>
      <c r="O181" t="s">
        <v>379</v>
      </c>
      <c r="P181">
        <v>1</v>
      </c>
    </row>
    <row r="182" spans="1:29" x14ac:dyDescent="0.2">
      <c r="A182" t="s">
        <v>616</v>
      </c>
      <c r="B182">
        <v>0.39</v>
      </c>
      <c r="C182">
        <v>1.2</v>
      </c>
      <c r="D182">
        <f t="shared" si="2"/>
        <v>41</v>
      </c>
      <c r="E182" t="s">
        <v>371</v>
      </c>
      <c r="I182" t="s">
        <v>476</v>
      </c>
      <c r="J182">
        <v>1</v>
      </c>
    </row>
    <row r="183" spans="1:29" x14ac:dyDescent="0.2">
      <c r="A183" t="s">
        <v>617</v>
      </c>
      <c r="B183">
        <v>1.22</v>
      </c>
      <c r="C183">
        <v>1.59</v>
      </c>
      <c r="D183">
        <f t="shared" si="2"/>
        <v>37</v>
      </c>
      <c r="E183" t="s">
        <v>372</v>
      </c>
      <c r="I183" t="s">
        <v>375</v>
      </c>
      <c r="J183">
        <v>1</v>
      </c>
    </row>
    <row r="184" spans="1:29" x14ac:dyDescent="0.2">
      <c r="A184" t="s">
        <v>618</v>
      </c>
      <c r="B184">
        <v>2.0099999999999998</v>
      </c>
      <c r="C184">
        <v>4.1100000000000003</v>
      </c>
      <c r="D184">
        <f t="shared" si="2"/>
        <v>130.00000000000006</v>
      </c>
      <c r="E184" t="s">
        <v>377</v>
      </c>
      <c r="I184" t="s">
        <v>408</v>
      </c>
      <c r="J184">
        <v>2</v>
      </c>
      <c r="T184" t="s">
        <v>619</v>
      </c>
      <c r="U184">
        <v>2</v>
      </c>
      <c r="V184" t="s">
        <v>383</v>
      </c>
      <c r="W184">
        <v>1</v>
      </c>
      <c r="X184" t="s">
        <v>379</v>
      </c>
      <c r="Y184">
        <v>1</v>
      </c>
      <c r="Z184" t="s">
        <v>389</v>
      </c>
      <c r="AA184">
        <v>1</v>
      </c>
      <c r="AB184" t="s">
        <v>448</v>
      </c>
      <c r="AC184">
        <v>1</v>
      </c>
    </row>
    <row r="185" spans="1:29" x14ac:dyDescent="0.2">
      <c r="A185" t="s">
        <v>620</v>
      </c>
      <c r="B185">
        <v>4.12</v>
      </c>
      <c r="C185">
        <v>4.51</v>
      </c>
      <c r="D185">
        <f t="shared" si="2"/>
        <v>39</v>
      </c>
      <c r="E185" t="s">
        <v>371</v>
      </c>
      <c r="I185" t="s">
        <v>384</v>
      </c>
      <c r="J185">
        <v>1</v>
      </c>
    </row>
    <row r="186" spans="1:29" x14ac:dyDescent="0.2">
      <c r="A186" t="s">
        <v>621</v>
      </c>
      <c r="B186">
        <v>5.34</v>
      </c>
      <c r="C186">
        <v>6.14</v>
      </c>
      <c r="D186">
        <f t="shared" si="2"/>
        <v>39.999999999999943</v>
      </c>
      <c r="E186" t="s">
        <v>372</v>
      </c>
      <c r="I186" t="s">
        <v>398</v>
      </c>
      <c r="J186">
        <v>1</v>
      </c>
    </row>
    <row r="187" spans="1:29" x14ac:dyDescent="0.2">
      <c r="A187" t="s">
        <v>622</v>
      </c>
      <c r="B187">
        <v>7.32</v>
      </c>
      <c r="C187">
        <v>8.1199999999999992</v>
      </c>
      <c r="D187">
        <f t="shared" si="2"/>
        <v>39.999999999999943</v>
      </c>
      <c r="E187" t="s">
        <v>370</v>
      </c>
      <c r="I187" t="s">
        <v>483</v>
      </c>
      <c r="J187">
        <v>1</v>
      </c>
    </row>
    <row r="188" spans="1:29" x14ac:dyDescent="0.2">
      <c r="A188" t="s">
        <v>623</v>
      </c>
      <c r="B188">
        <v>8.5399999999999991</v>
      </c>
      <c r="C188">
        <v>10</v>
      </c>
      <c r="D188">
        <f t="shared" si="2"/>
        <v>66.000000000000114</v>
      </c>
      <c r="E188" t="s">
        <v>377</v>
      </c>
      <c r="I188" t="s">
        <v>379</v>
      </c>
      <c r="J188">
        <v>2</v>
      </c>
    </row>
    <row r="189" spans="1:29" x14ac:dyDescent="0.2">
      <c r="A189" t="s">
        <v>624</v>
      </c>
      <c r="B189">
        <v>12</v>
      </c>
      <c r="C189">
        <v>12.38</v>
      </c>
      <c r="D189">
        <f t="shared" si="2"/>
        <v>38.000000000000114</v>
      </c>
      <c r="E189" t="s">
        <v>371</v>
      </c>
      <c r="I189" t="s">
        <v>384</v>
      </c>
      <c r="J189">
        <v>1</v>
      </c>
    </row>
    <row r="190" spans="1:29" x14ac:dyDescent="0.2">
      <c r="A190" t="s">
        <v>625</v>
      </c>
      <c r="B190">
        <v>14.03</v>
      </c>
      <c r="C190">
        <v>14.46</v>
      </c>
      <c r="D190">
        <f t="shared" si="2"/>
        <v>43.000000000000227</v>
      </c>
      <c r="E190" t="s">
        <v>378</v>
      </c>
      <c r="F190" t="s">
        <v>370</v>
      </c>
      <c r="I190" t="s">
        <v>441</v>
      </c>
      <c r="J190">
        <v>1</v>
      </c>
      <c r="K190" t="s">
        <v>373</v>
      </c>
      <c r="L190">
        <v>1</v>
      </c>
    </row>
    <row r="191" spans="1:29" x14ac:dyDescent="0.2">
      <c r="A191" t="s">
        <v>626</v>
      </c>
      <c r="B191">
        <v>14.48</v>
      </c>
      <c r="C191">
        <v>16.23</v>
      </c>
      <c r="D191">
        <f t="shared" si="2"/>
        <v>95</v>
      </c>
      <c r="E191" t="s">
        <v>370</v>
      </c>
      <c r="I191" t="s">
        <v>483</v>
      </c>
      <c r="J191">
        <v>2</v>
      </c>
      <c r="T191" t="s">
        <v>476</v>
      </c>
      <c r="U191">
        <v>1</v>
      </c>
      <c r="V191" t="s">
        <v>408</v>
      </c>
      <c r="W191">
        <v>1</v>
      </c>
      <c r="X191" t="s">
        <v>379</v>
      </c>
      <c r="Y191">
        <v>1</v>
      </c>
      <c r="Z191" t="s">
        <v>383</v>
      </c>
      <c r="AA191">
        <v>1</v>
      </c>
    </row>
    <row r="192" spans="1:29" x14ac:dyDescent="0.2">
      <c r="A192" t="s">
        <v>627</v>
      </c>
      <c r="B192">
        <v>16.53</v>
      </c>
      <c r="C192">
        <v>18.54</v>
      </c>
      <c r="D192">
        <f t="shared" si="2"/>
        <v>120.99999999999989</v>
      </c>
      <c r="E192" t="s">
        <v>377</v>
      </c>
      <c r="I192" t="s">
        <v>389</v>
      </c>
      <c r="J192">
        <v>4</v>
      </c>
      <c r="T192" t="s">
        <v>379</v>
      </c>
      <c r="U192">
        <v>1</v>
      </c>
      <c r="V192" t="s">
        <v>375</v>
      </c>
      <c r="W192">
        <v>1</v>
      </c>
    </row>
    <row r="193" spans="1:25" x14ac:dyDescent="0.2">
      <c r="A193" t="s">
        <v>628</v>
      </c>
      <c r="B193">
        <v>18.57</v>
      </c>
      <c r="C193">
        <v>19.2</v>
      </c>
      <c r="D193">
        <f t="shared" si="2"/>
        <v>23</v>
      </c>
      <c r="E193" t="s">
        <v>371</v>
      </c>
      <c r="I193" t="s">
        <v>384</v>
      </c>
      <c r="J193">
        <v>1</v>
      </c>
    </row>
    <row r="194" spans="1:25" x14ac:dyDescent="0.2">
      <c r="A194" t="s">
        <v>629</v>
      </c>
      <c r="B194">
        <v>20.12</v>
      </c>
      <c r="C194">
        <v>21.33</v>
      </c>
      <c r="D194">
        <f t="shared" si="2"/>
        <v>80.999999999999773</v>
      </c>
      <c r="E194" t="s">
        <v>371</v>
      </c>
      <c r="I194" t="s">
        <v>416</v>
      </c>
      <c r="J194">
        <v>2</v>
      </c>
      <c r="T194" t="s">
        <v>383</v>
      </c>
      <c r="U194">
        <v>1</v>
      </c>
    </row>
    <row r="195" spans="1:25" x14ac:dyDescent="0.2">
      <c r="A195" t="s">
        <v>630</v>
      </c>
      <c r="B195">
        <v>23.36</v>
      </c>
      <c r="C195">
        <v>24.12</v>
      </c>
      <c r="D195">
        <f t="shared" ref="D195:D258" si="3">(TRUNC(C195,0)*60)+(C195-TRUNC(C195,0))*100-((TRUNC(B195,0)*60)+(B195-TRUNC(B195,0))*100)</f>
        <v>36</v>
      </c>
      <c r="E195" t="s">
        <v>377</v>
      </c>
      <c r="I195" t="s">
        <v>379</v>
      </c>
      <c r="J195">
        <v>1</v>
      </c>
    </row>
    <row r="196" spans="1:25" x14ac:dyDescent="0.2">
      <c r="A196" t="s">
        <v>631</v>
      </c>
      <c r="B196">
        <v>24.14</v>
      </c>
      <c r="C196">
        <v>24.5</v>
      </c>
      <c r="D196">
        <f t="shared" si="3"/>
        <v>36</v>
      </c>
      <c r="E196" t="s">
        <v>377</v>
      </c>
      <c r="I196" t="s">
        <v>425</v>
      </c>
      <c r="J196">
        <v>1</v>
      </c>
    </row>
    <row r="197" spans="1:25" x14ac:dyDescent="0.2">
      <c r="A197" t="s">
        <v>632</v>
      </c>
      <c r="B197">
        <v>24.52</v>
      </c>
      <c r="C197">
        <v>27.31</v>
      </c>
      <c r="D197">
        <f t="shared" si="3"/>
        <v>158.99999999999977</v>
      </c>
      <c r="E197" t="s">
        <v>371</v>
      </c>
      <c r="I197" t="s">
        <v>384</v>
      </c>
      <c r="J197">
        <v>4</v>
      </c>
      <c r="T197" t="s">
        <v>408</v>
      </c>
      <c r="U197">
        <v>1</v>
      </c>
      <c r="V197" t="s">
        <v>406</v>
      </c>
      <c r="W197">
        <v>1</v>
      </c>
      <c r="X197" t="s">
        <v>395</v>
      </c>
      <c r="Y197">
        <v>1</v>
      </c>
    </row>
    <row r="198" spans="1:25" x14ac:dyDescent="0.2">
      <c r="A198" t="s">
        <v>633</v>
      </c>
      <c r="B198">
        <v>28.21</v>
      </c>
      <c r="C198">
        <v>28.32</v>
      </c>
      <c r="D198">
        <f t="shared" si="3"/>
        <v>11</v>
      </c>
      <c r="E198" t="s">
        <v>372</v>
      </c>
      <c r="I198" t="s">
        <v>375</v>
      </c>
      <c r="J198">
        <v>1</v>
      </c>
    </row>
    <row r="199" spans="1:25" x14ac:dyDescent="0.2">
      <c r="A199" t="s">
        <v>634</v>
      </c>
      <c r="B199">
        <v>0</v>
      </c>
      <c r="C199">
        <v>2.27</v>
      </c>
      <c r="D199">
        <f t="shared" si="3"/>
        <v>147</v>
      </c>
      <c r="E199" t="s">
        <v>371</v>
      </c>
      <c r="I199" t="s">
        <v>395</v>
      </c>
      <c r="J199">
        <v>4</v>
      </c>
      <c r="T199" t="s">
        <v>416</v>
      </c>
      <c r="U199">
        <v>1</v>
      </c>
      <c r="V199" t="s">
        <v>384</v>
      </c>
      <c r="W199">
        <v>1</v>
      </c>
      <c r="X199" t="s">
        <v>597</v>
      </c>
      <c r="Y199">
        <v>1</v>
      </c>
    </row>
    <row r="200" spans="1:25" x14ac:dyDescent="0.2">
      <c r="A200" s="33" t="s">
        <v>635</v>
      </c>
      <c r="B200">
        <v>0.01</v>
      </c>
      <c r="C200">
        <v>0.44</v>
      </c>
      <c r="D200">
        <f t="shared" si="3"/>
        <v>43</v>
      </c>
      <c r="E200" t="s">
        <v>370</v>
      </c>
      <c r="F200" t="s">
        <v>377</v>
      </c>
      <c r="I200" t="s">
        <v>404</v>
      </c>
      <c r="J200">
        <v>1</v>
      </c>
      <c r="K200" t="s">
        <v>379</v>
      </c>
      <c r="L200">
        <v>1</v>
      </c>
    </row>
    <row r="201" spans="1:25" x14ac:dyDescent="0.2">
      <c r="A201" t="s">
        <v>636</v>
      </c>
      <c r="B201">
        <v>0.47</v>
      </c>
      <c r="C201">
        <v>1.19</v>
      </c>
      <c r="D201">
        <f t="shared" si="3"/>
        <v>32</v>
      </c>
      <c r="E201" t="s">
        <v>371</v>
      </c>
      <c r="I201" t="s">
        <v>476</v>
      </c>
      <c r="J201">
        <v>1</v>
      </c>
    </row>
    <row r="202" spans="1:25" x14ac:dyDescent="0.2">
      <c r="A202" t="s">
        <v>637</v>
      </c>
      <c r="B202">
        <v>2.06</v>
      </c>
      <c r="C202">
        <v>2.48</v>
      </c>
      <c r="D202">
        <f t="shared" si="3"/>
        <v>42</v>
      </c>
      <c r="E202" t="s">
        <v>377</v>
      </c>
      <c r="I202" t="s">
        <v>379</v>
      </c>
      <c r="J202">
        <v>1</v>
      </c>
    </row>
    <row r="203" spans="1:25" x14ac:dyDescent="0.2">
      <c r="A203" t="s">
        <v>638</v>
      </c>
      <c r="B203">
        <v>3.36</v>
      </c>
      <c r="C203">
        <v>4.2</v>
      </c>
      <c r="D203">
        <f t="shared" si="3"/>
        <v>44</v>
      </c>
      <c r="E203" t="s">
        <v>372</v>
      </c>
      <c r="I203" t="s">
        <v>375</v>
      </c>
      <c r="J203">
        <v>1</v>
      </c>
    </row>
    <row r="204" spans="1:25" x14ac:dyDescent="0.2">
      <c r="A204" t="s">
        <v>639</v>
      </c>
      <c r="B204">
        <v>6.41</v>
      </c>
      <c r="C204">
        <v>8.2799999999999994</v>
      </c>
      <c r="D204">
        <f t="shared" si="3"/>
        <v>106.99999999999994</v>
      </c>
      <c r="E204" t="s">
        <v>371</v>
      </c>
      <c r="I204" t="s">
        <v>476</v>
      </c>
      <c r="J204">
        <v>2</v>
      </c>
      <c r="T204" t="s">
        <v>441</v>
      </c>
      <c r="U204">
        <v>1</v>
      </c>
      <c r="V204" t="s">
        <v>373</v>
      </c>
      <c r="W204">
        <v>2</v>
      </c>
    </row>
    <row r="205" spans="1:25" x14ac:dyDescent="0.2">
      <c r="A205" t="s">
        <v>640</v>
      </c>
      <c r="B205">
        <v>8.3000000000000007</v>
      </c>
      <c r="C205">
        <v>9.18</v>
      </c>
      <c r="D205">
        <f t="shared" si="3"/>
        <v>47.999999999999943</v>
      </c>
      <c r="E205" t="s">
        <v>377</v>
      </c>
      <c r="I205" t="s">
        <v>379</v>
      </c>
      <c r="J205">
        <v>1</v>
      </c>
    </row>
    <row r="206" spans="1:25" x14ac:dyDescent="0.2">
      <c r="A206" t="s">
        <v>641</v>
      </c>
      <c r="B206">
        <v>9.1999999999999993</v>
      </c>
      <c r="C206">
        <v>10</v>
      </c>
      <c r="D206">
        <f t="shared" si="3"/>
        <v>40.000000000000114</v>
      </c>
      <c r="E206" t="s">
        <v>370</v>
      </c>
      <c r="I206" t="s">
        <v>483</v>
      </c>
      <c r="J206">
        <v>1</v>
      </c>
    </row>
    <row r="207" spans="1:25" x14ac:dyDescent="0.2">
      <c r="A207" t="s">
        <v>642</v>
      </c>
      <c r="B207">
        <v>10.47</v>
      </c>
      <c r="C207">
        <v>11.35</v>
      </c>
      <c r="D207">
        <f t="shared" si="3"/>
        <v>47.999999999999886</v>
      </c>
      <c r="E207" t="s">
        <v>377</v>
      </c>
      <c r="I207" t="s">
        <v>515</v>
      </c>
      <c r="J207">
        <v>1</v>
      </c>
    </row>
    <row r="208" spans="1:25" x14ac:dyDescent="0.2">
      <c r="A208" t="s">
        <v>643</v>
      </c>
      <c r="B208">
        <v>13.05</v>
      </c>
      <c r="C208">
        <v>13.41</v>
      </c>
      <c r="D208">
        <f t="shared" si="3"/>
        <v>35.999999999999886</v>
      </c>
      <c r="E208" t="s">
        <v>377</v>
      </c>
      <c r="I208" t="s">
        <v>380</v>
      </c>
      <c r="J208">
        <v>1</v>
      </c>
    </row>
    <row r="209" spans="1:27" x14ac:dyDescent="0.2">
      <c r="A209" t="s">
        <v>644</v>
      </c>
      <c r="B209">
        <v>13.42</v>
      </c>
      <c r="C209">
        <v>14.27</v>
      </c>
      <c r="D209">
        <f t="shared" si="3"/>
        <v>45</v>
      </c>
      <c r="E209" t="s">
        <v>371</v>
      </c>
      <c r="I209" t="s">
        <v>476</v>
      </c>
      <c r="J209">
        <v>1</v>
      </c>
    </row>
    <row r="210" spans="1:27" x14ac:dyDescent="0.2">
      <c r="A210" t="s">
        <v>645</v>
      </c>
      <c r="B210">
        <v>14.29</v>
      </c>
      <c r="C210">
        <v>15.07</v>
      </c>
      <c r="D210">
        <f t="shared" si="3"/>
        <v>38.000000000000114</v>
      </c>
      <c r="E210" t="s">
        <v>371</v>
      </c>
      <c r="I210" t="s">
        <v>385</v>
      </c>
      <c r="J210">
        <v>1</v>
      </c>
    </row>
    <row r="211" spans="1:27" x14ac:dyDescent="0.2">
      <c r="A211" t="s">
        <v>646</v>
      </c>
      <c r="B211">
        <v>15.55</v>
      </c>
      <c r="C211">
        <v>16.39</v>
      </c>
      <c r="D211">
        <f t="shared" si="3"/>
        <v>43.999999999999886</v>
      </c>
      <c r="E211" t="s">
        <v>370</v>
      </c>
      <c r="F211" t="s">
        <v>371</v>
      </c>
      <c r="I211" t="s">
        <v>432</v>
      </c>
      <c r="J211">
        <v>1</v>
      </c>
      <c r="K211" t="s">
        <v>406</v>
      </c>
      <c r="L211">
        <v>1</v>
      </c>
    </row>
    <row r="212" spans="1:27" x14ac:dyDescent="0.2">
      <c r="A212" t="s">
        <v>647</v>
      </c>
      <c r="B212">
        <v>18.57</v>
      </c>
      <c r="C212">
        <v>19.46</v>
      </c>
      <c r="D212">
        <f t="shared" si="3"/>
        <v>49</v>
      </c>
      <c r="E212" t="s">
        <v>371</v>
      </c>
      <c r="I212" t="s">
        <v>476</v>
      </c>
      <c r="J212">
        <v>1</v>
      </c>
    </row>
    <row r="213" spans="1:27" x14ac:dyDescent="0.2">
      <c r="A213" t="s">
        <v>648</v>
      </c>
      <c r="B213">
        <v>19.48</v>
      </c>
      <c r="C213">
        <v>22.04</v>
      </c>
      <c r="D213">
        <f t="shared" si="3"/>
        <v>136</v>
      </c>
      <c r="E213" t="s">
        <v>377</v>
      </c>
      <c r="I213" t="s">
        <v>379</v>
      </c>
      <c r="J213">
        <v>2</v>
      </c>
      <c r="T213" t="s">
        <v>380</v>
      </c>
      <c r="U213">
        <v>1</v>
      </c>
      <c r="V213" t="s">
        <v>476</v>
      </c>
      <c r="W213">
        <v>2</v>
      </c>
      <c r="X213" t="s">
        <v>384</v>
      </c>
      <c r="Y213">
        <v>1</v>
      </c>
      <c r="Z213" t="s">
        <v>375</v>
      </c>
      <c r="AA213">
        <v>1</v>
      </c>
    </row>
    <row r="214" spans="1:27" x14ac:dyDescent="0.2">
      <c r="A214" t="s">
        <v>649</v>
      </c>
      <c r="B214">
        <v>22.25</v>
      </c>
      <c r="C214">
        <v>23.52</v>
      </c>
      <c r="D214">
        <f t="shared" si="3"/>
        <v>87</v>
      </c>
      <c r="E214" t="s">
        <v>372</v>
      </c>
      <c r="I214" t="s">
        <v>375</v>
      </c>
      <c r="J214">
        <v>2</v>
      </c>
    </row>
    <row r="215" spans="1:27" x14ac:dyDescent="0.2">
      <c r="A215" t="s">
        <v>650</v>
      </c>
      <c r="B215">
        <v>24.25</v>
      </c>
      <c r="C215">
        <v>26.04</v>
      </c>
      <c r="D215">
        <f t="shared" si="3"/>
        <v>99</v>
      </c>
      <c r="E215" t="s">
        <v>377</v>
      </c>
      <c r="F215" t="s">
        <v>372</v>
      </c>
      <c r="I215" t="s">
        <v>515</v>
      </c>
      <c r="J215">
        <v>2</v>
      </c>
      <c r="K215" t="s">
        <v>375</v>
      </c>
      <c r="L215">
        <v>3</v>
      </c>
      <c r="T215" t="s">
        <v>404</v>
      </c>
      <c r="U215">
        <v>1</v>
      </c>
      <c r="V215" t="s">
        <v>373</v>
      </c>
      <c r="W215">
        <v>1</v>
      </c>
    </row>
    <row r="216" spans="1:27" x14ac:dyDescent="0.2">
      <c r="A216" t="s">
        <v>651</v>
      </c>
      <c r="B216">
        <v>26.06</v>
      </c>
      <c r="C216">
        <v>26.49</v>
      </c>
      <c r="D216">
        <f t="shared" si="3"/>
        <v>43</v>
      </c>
      <c r="E216" t="s">
        <v>371</v>
      </c>
      <c r="F216" t="s">
        <v>377</v>
      </c>
      <c r="I216" t="s">
        <v>406</v>
      </c>
      <c r="J216">
        <v>1</v>
      </c>
      <c r="K216" t="s">
        <v>385</v>
      </c>
      <c r="L216">
        <v>1</v>
      </c>
      <c r="M216" t="s">
        <v>379</v>
      </c>
      <c r="N216">
        <v>1</v>
      </c>
    </row>
    <row r="217" spans="1:27" x14ac:dyDescent="0.2">
      <c r="A217" t="s">
        <v>652</v>
      </c>
      <c r="B217">
        <v>0</v>
      </c>
      <c r="C217">
        <v>0.45</v>
      </c>
      <c r="D217">
        <f t="shared" si="3"/>
        <v>45</v>
      </c>
      <c r="E217" t="s">
        <v>377</v>
      </c>
      <c r="I217" t="s">
        <v>380</v>
      </c>
      <c r="J217">
        <v>1</v>
      </c>
    </row>
    <row r="218" spans="1:27" s="32" customFormat="1" x14ac:dyDescent="0.2">
      <c r="A218" s="32" t="s">
        <v>653</v>
      </c>
      <c r="B218" s="32">
        <v>0.46</v>
      </c>
      <c r="C218" s="32">
        <v>1.29</v>
      </c>
      <c r="D218" s="32">
        <f t="shared" si="3"/>
        <v>43</v>
      </c>
      <c r="E218" s="32" t="s">
        <v>377</v>
      </c>
      <c r="F218" s="32" t="s">
        <v>372</v>
      </c>
      <c r="I218" s="32" t="s">
        <v>654</v>
      </c>
      <c r="J218" s="32">
        <v>1</v>
      </c>
      <c r="K218" s="32" t="s">
        <v>655</v>
      </c>
      <c r="L218" s="32">
        <v>1</v>
      </c>
      <c r="M218" s="32" t="s">
        <v>375</v>
      </c>
      <c r="N218" s="32">
        <v>1</v>
      </c>
    </row>
    <row r="219" spans="1:27" x14ac:dyDescent="0.2">
      <c r="A219" t="s">
        <v>656</v>
      </c>
      <c r="B219">
        <v>1.3</v>
      </c>
      <c r="C219">
        <v>2.14</v>
      </c>
      <c r="D219">
        <f t="shared" si="3"/>
        <v>44</v>
      </c>
      <c r="E219" t="s">
        <v>378</v>
      </c>
      <c r="I219" t="s">
        <v>381</v>
      </c>
      <c r="J219">
        <v>1</v>
      </c>
    </row>
    <row r="220" spans="1:27" x14ac:dyDescent="0.2">
      <c r="A220" s="33" t="s">
        <v>657</v>
      </c>
      <c r="B220">
        <v>0</v>
      </c>
      <c r="C220">
        <v>0.47</v>
      </c>
      <c r="D220">
        <f t="shared" si="3"/>
        <v>47</v>
      </c>
      <c r="E220" t="s">
        <v>371</v>
      </c>
      <c r="I220" t="s">
        <v>476</v>
      </c>
      <c r="J220">
        <v>1</v>
      </c>
    </row>
    <row r="221" spans="1:27" x14ac:dyDescent="0.2">
      <c r="A221" t="s">
        <v>658</v>
      </c>
      <c r="B221">
        <v>3.23</v>
      </c>
      <c r="C221">
        <v>4.17</v>
      </c>
      <c r="D221">
        <f t="shared" si="3"/>
        <v>54</v>
      </c>
      <c r="E221" t="s">
        <v>371</v>
      </c>
      <c r="I221" t="s">
        <v>413</v>
      </c>
      <c r="J221">
        <v>1</v>
      </c>
    </row>
    <row r="222" spans="1:27" x14ac:dyDescent="0.2">
      <c r="A222" s="33" t="s">
        <v>659</v>
      </c>
      <c r="B222">
        <v>0.01</v>
      </c>
      <c r="C222">
        <v>0.37</v>
      </c>
      <c r="D222">
        <f t="shared" si="3"/>
        <v>36</v>
      </c>
      <c r="E222" t="s">
        <v>377</v>
      </c>
      <c r="I222" t="s">
        <v>379</v>
      </c>
      <c r="J222">
        <v>1</v>
      </c>
    </row>
    <row r="223" spans="1:27" x14ac:dyDescent="0.2">
      <c r="A223" t="s">
        <v>660</v>
      </c>
      <c r="B223">
        <v>2.06</v>
      </c>
      <c r="C223">
        <v>3.26</v>
      </c>
      <c r="D223">
        <f t="shared" si="3"/>
        <v>79.999999999999972</v>
      </c>
      <c r="E223" t="s">
        <v>371</v>
      </c>
      <c r="F223" t="s">
        <v>377</v>
      </c>
      <c r="I223" t="s">
        <v>413</v>
      </c>
      <c r="J223">
        <v>1</v>
      </c>
      <c r="K223" t="s">
        <v>384</v>
      </c>
      <c r="L223">
        <v>2</v>
      </c>
      <c r="M223" t="s">
        <v>479</v>
      </c>
      <c r="N223">
        <v>1</v>
      </c>
    </row>
    <row r="224" spans="1:27" x14ac:dyDescent="0.2">
      <c r="A224" t="s">
        <v>661</v>
      </c>
      <c r="B224">
        <v>3.32</v>
      </c>
      <c r="C224">
        <v>4.12</v>
      </c>
      <c r="D224">
        <f t="shared" si="3"/>
        <v>40</v>
      </c>
      <c r="E224" t="s">
        <v>377</v>
      </c>
      <c r="I224" t="s">
        <v>479</v>
      </c>
      <c r="J224">
        <v>1</v>
      </c>
    </row>
    <row r="225" spans="1:25" x14ac:dyDescent="0.2">
      <c r="A225" t="s">
        <v>662</v>
      </c>
      <c r="B225">
        <v>4.2</v>
      </c>
      <c r="C225">
        <v>7.07</v>
      </c>
      <c r="D225">
        <f t="shared" si="3"/>
        <v>167</v>
      </c>
      <c r="E225" t="s">
        <v>371</v>
      </c>
      <c r="F225" t="s">
        <v>370</v>
      </c>
      <c r="I225" t="s">
        <v>413</v>
      </c>
      <c r="J225">
        <v>2</v>
      </c>
      <c r="K225" t="s">
        <v>373</v>
      </c>
      <c r="L225">
        <v>2</v>
      </c>
      <c r="T225" t="s">
        <v>437</v>
      </c>
      <c r="U225">
        <v>3</v>
      </c>
    </row>
    <row r="226" spans="1:25" x14ac:dyDescent="0.2">
      <c r="A226" t="s">
        <v>663</v>
      </c>
      <c r="B226">
        <v>7.12</v>
      </c>
      <c r="C226">
        <v>8.36</v>
      </c>
      <c r="D226">
        <f t="shared" si="3"/>
        <v>84</v>
      </c>
      <c r="E226" t="s">
        <v>377</v>
      </c>
      <c r="I226" t="s">
        <v>578</v>
      </c>
      <c r="J226">
        <v>1</v>
      </c>
      <c r="K226" t="s">
        <v>448</v>
      </c>
      <c r="L226">
        <v>2</v>
      </c>
    </row>
    <row r="227" spans="1:25" x14ac:dyDescent="0.2">
      <c r="A227" t="s">
        <v>664</v>
      </c>
      <c r="B227">
        <v>8.43</v>
      </c>
      <c r="C227">
        <v>10.08</v>
      </c>
      <c r="D227">
        <f t="shared" si="3"/>
        <v>85</v>
      </c>
      <c r="E227" t="s">
        <v>372</v>
      </c>
      <c r="F227" t="s">
        <v>377</v>
      </c>
      <c r="G227" t="s">
        <v>370</v>
      </c>
      <c r="I227" t="s">
        <v>398</v>
      </c>
      <c r="J227">
        <v>1</v>
      </c>
      <c r="K227" t="s">
        <v>408</v>
      </c>
      <c r="L227">
        <v>2</v>
      </c>
      <c r="M227" t="s">
        <v>483</v>
      </c>
      <c r="N227">
        <v>1</v>
      </c>
    </row>
    <row r="228" spans="1:25" x14ac:dyDescent="0.2">
      <c r="A228" t="s">
        <v>665</v>
      </c>
      <c r="B228">
        <v>10.130000000000001</v>
      </c>
      <c r="C228">
        <v>10.55</v>
      </c>
      <c r="D228">
        <f t="shared" si="3"/>
        <v>42</v>
      </c>
      <c r="E228" t="s">
        <v>377</v>
      </c>
      <c r="I228" t="s">
        <v>379</v>
      </c>
      <c r="J228">
        <v>1</v>
      </c>
    </row>
    <row r="229" spans="1:25" x14ac:dyDescent="0.2">
      <c r="A229" t="s">
        <v>666</v>
      </c>
      <c r="B229">
        <v>11</v>
      </c>
      <c r="C229">
        <v>11.39</v>
      </c>
      <c r="D229">
        <f t="shared" si="3"/>
        <v>39</v>
      </c>
      <c r="E229" t="s">
        <v>371</v>
      </c>
      <c r="I229" t="s">
        <v>416</v>
      </c>
      <c r="J229">
        <v>1</v>
      </c>
    </row>
    <row r="230" spans="1:25" x14ac:dyDescent="0.2">
      <c r="A230" t="s">
        <v>667</v>
      </c>
      <c r="B230">
        <v>14.05</v>
      </c>
      <c r="C230">
        <v>14.42</v>
      </c>
      <c r="D230">
        <f t="shared" si="3"/>
        <v>36.999999999999886</v>
      </c>
      <c r="E230" t="s">
        <v>377</v>
      </c>
      <c r="I230" t="s">
        <v>379</v>
      </c>
      <c r="J230">
        <v>1</v>
      </c>
    </row>
    <row r="231" spans="1:25" x14ac:dyDescent="0.2">
      <c r="A231" t="s">
        <v>668</v>
      </c>
      <c r="B231">
        <v>15.3</v>
      </c>
      <c r="C231">
        <v>16.079999999999998</v>
      </c>
      <c r="D231">
        <f t="shared" si="3"/>
        <v>37.999999999999659</v>
      </c>
      <c r="E231" t="s">
        <v>377</v>
      </c>
      <c r="I231" t="s">
        <v>379</v>
      </c>
      <c r="J231">
        <v>1</v>
      </c>
    </row>
    <row r="232" spans="1:25" x14ac:dyDescent="0.2">
      <c r="A232" t="s">
        <v>669</v>
      </c>
      <c r="B232">
        <v>16.14</v>
      </c>
      <c r="C232">
        <v>16.5</v>
      </c>
      <c r="D232">
        <f t="shared" si="3"/>
        <v>36</v>
      </c>
      <c r="E232" t="s">
        <v>378</v>
      </c>
      <c r="I232" t="s">
        <v>593</v>
      </c>
      <c r="J232">
        <v>1</v>
      </c>
    </row>
    <row r="233" spans="1:25" x14ac:dyDescent="0.2">
      <c r="A233" t="s">
        <v>670</v>
      </c>
      <c r="B233">
        <v>16.559999999999999</v>
      </c>
      <c r="C233">
        <v>17.309999999999999</v>
      </c>
      <c r="D233">
        <f t="shared" si="3"/>
        <v>34.999999999999886</v>
      </c>
      <c r="E233" t="s">
        <v>372</v>
      </c>
      <c r="I233" t="s">
        <v>375</v>
      </c>
      <c r="J233">
        <v>1</v>
      </c>
    </row>
    <row r="234" spans="1:25" x14ac:dyDescent="0.2">
      <c r="A234" t="s">
        <v>671</v>
      </c>
      <c r="B234">
        <v>18.22</v>
      </c>
      <c r="C234">
        <v>19</v>
      </c>
      <c r="D234">
        <f t="shared" si="3"/>
        <v>38</v>
      </c>
      <c r="E234" t="s">
        <v>371</v>
      </c>
      <c r="F234" t="s">
        <v>377</v>
      </c>
      <c r="I234" t="s">
        <v>384</v>
      </c>
      <c r="J234">
        <v>1</v>
      </c>
      <c r="K234" t="s">
        <v>533</v>
      </c>
      <c r="L234">
        <v>1</v>
      </c>
    </row>
    <row r="235" spans="1:25" x14ac:dyDescent="0.2">
      <c r="A235" t="s">
        <v>672</v>
      </c>
      <c r="B235">
        <v>19.5</v>
      </c>
      <c r="C235">
        <v>21.1</v>
      </c>
      <c r="D235">
        <f t="shared" si="3"/>
        <v>80.000000000000227</v>
      </c>
      <c r="E235" t="s">
        <v>372</v>
      </c>
      <c r="I235" t="s">
        <v>375</v>
      </c>
      <c r="J235">
        <v>2</v>
      </c>
    </row>
    <row r="236" spans="1:25" x14ac:dyDescent="0.2">
      <c r="A236" t="s">
        <v>673</v>
      </c>
      <c r="B236">
        <v>21.15</v>
      </c>
      <c r="C236">
        <v>24.44</v>
      </c>
      <c r="D236">
        <f t="shared" si="3"/>
        <v>209.00000000000045</v>
      </c>
      <c r="E236" t="s">
        <v>371</v>
      </c>
      <c r="I236" t="s">
        <v>385</v>
      </c>
      <c r="J236">
        <v>4</v>
      </c>
      <c r="T236" t="s">
        <v>413</v>
      </c>
      <c r="U236">
        <v>1</v>
      </c>
      <c r="V236" t="s">
        <v>479</v>
      </c>
      <c r="W236">
        <v>1</v>
      </c>
      <c r="X236" t="s">
        <v>375</v>
      </c>
      <c r="Y236">
        <v>1</v>
      </c>
    </row>
    <row r="237" spans="1:25" x14ac:dyDescent="0.2">
      <c r="A237" t="s">
        <v>674</v>
      </c>
      <c r="B237">
        <v>25.34</v>
      </c>
      <c r="C237">
        <v>28.27</v>
      </c>
      <c r="D237">
        <f t="shared" si="3"/>
        <v>173</v>
      </c>
      <c r="E237" t="s">
        <v>372</v>
      </c>
      <c r="F237" t="s">
        <v>377</v>
      </c>
      <c r="I237" t="s">
        <v>375</v>
      </c>
      <c r="J237">
        <v>2</v>
      </c>
      <c r="K237" t="s">
        <v>379</v>
      </c>
      <c r="L237">
        <v>3</v>
      </c>
      <c r="T237" t="s">
        <v>515</v>
      </c>
      <c r="U237">
        <v>1</v>
      </c>
      <c r="V237" t="s">
        <v>434</v>
      </c>
      <c r="W237">
        <v>1</v>
      </c>
    </row>
    <row r="238" spans="1:25" x14ac:dyDescent="0.2">
      <c r="A238" t="s">
        <v>675</v>
      </c>
      <c r="B238">
        <v>27.52</v>
      </c>
      <c r="C238">
        <v>28.27</v>
      </c>
      <c r="D238">
        <f t="shared" si="3"/>
        <v>35</v>
      </c>
      <c r="E238" t="s">
        <v>370</v>
      </c>
      <c r="I238" t="s">
        <v>434</v>
      </c>
      <c r="J238">
        <v>1</v>
      </c>
    </row>
    <row r="239" spans="1:25" x14ac:dyDescent="0.2">
      <c r="A239" t="s">
        <v>676</v>
      </c>
      <c r="B239">
        <v>28.32</v>
      </c>
      <c r="C239">
        <v>29.09</v>
      </c>
      <c r="D239">
        <f t="shared" si="3"/>
        <v>37</v>
      </c>
      <c r="E239" t="s">
        <v>377</v>
      </c>
      <c r="I239" t="s">
        <v>379</v>
      </c>
      <c r="J239">
        <v>1</v>
      </c>
    </row>
    <row r="240" spans="1:25" x14ac:dyDescent="0.2">
      <c r="A240" t="s">
        <v>677</v>
      </c>
      <c r="B240">
        <v>31.33</v>
      </c>
      <c r="C240">
        <v>32.47</v>
      </c>
      <c r="D240">
        <f t="shared" si="3"/>
        <v>74.000000000000227</v>
      </c>
      <c r="E240" t="s">
        <v>370</v>
      </c>
      <c r="F240" t="s">
        <v>371</v>
      </c>
      <c r="G240" t="s">
        <v>372</v>
      </c>
      <c r="I240" t="s">
        <v>483</v>
      </c>
      <c r="J240">
        <v>2</v>
      </c>
      <c r="K240" t="s">
        <v>413</v>
      </c>
      <c r="L240">
        <v>1</v>
      </c>
      <c r="M240" t="s">
        <v>375</v>
      </c>
      <c r="N240">
        <v>1</v>
      </c>
    </row>
    <row r="241" spans="1:23" x14ac:dyDescent="0.2">
      <c r="A241" t="s">
        <v>678</v>
      </c>
      <c r="B241">
        <v>0</v>
      </c>
      <c r="C241">
        <v>0.5</v>
      </c>
      <c r="D241">
        <f t="shared" si="3"/>
        <v>50</v>
      </c>
      <c r="E241" t="s">
        <v>377</v>
      </c>
      <c r="I241" t="s">
        <v>380</v>
      </c>
      <c r="J241">
        <v>1</v>
      </c>
      <c r="K241" t="s">
        <v>515</v>
      </c>
      <c r="L241">
        <v>1</v>
      </c>
    </row>
    <row r="242" spans="1:23" x14ac:dyDescent="0.2">
      <c r="A242" t="s">
        <v>679</v>
      </c>
      <c r="B242">
        <v>1.27</v>
      </c>
      <c r="C242">
        <v>2.0099999999999998</v>
      </c>
      <c r="D242">
        <f t="shared" si="3"/>
        <v>33.999999999999972</v>
      </c>
      <c r="E242" t="s">
        <v>377</v>
      </c>
      <c r="I242" t="s">
        <v>379</v>
      </c>
      <c r="J242">
        <v>1</v>
      </c>
    </row>
    <row r="243" spans="1:23" x14ac:dyDescent="0.2">
      <c r="A243" t="s">
        <v>680</v>
      </c>
      <c r="B243">
        <v>2.04</v>
      </c>
      <c r="C243">
        <v>2.4</v>
      </c>
      <c r="D243">
        <f t="shared" si="3"/>
        <v>36</v>
      </c>
      <c r="E243" t="s">
        <v>371</v>
      </c>
      <c r="I243" t="s">
        <v>413</v>
      </c>
      <c r="J243">
        <v>1</v>
      </c>
    </row>
    <row r="244" spans="1:23" x14ac:dyDescent="0.2">
      <c r="A244" t="s">
        <v>681</v>
      </c>
      <c r="B244">
        <v>2.44</v>
      </c>
      <c r="C244">
        <v>3.34</v>
      </c>
      <c r="D244">
        <f t="shared" si="3"/>
        <v>50</v>
      </c>
      <c r="E244" t="s">
        <v>372</v>
      </c>
      <c r="I244" t="s">
        <v>375</v>
      </c>
      <c r="J244">
        <v>1</v>
      </c>
    </row>
    <row r="245" spans="1:23" s="32" customFormat="1" x14ac:dyDescent="0.2">
      <c r="A245" s="32" t="s">
        <v>682</v>
      </c>
      <c r="B245" s="32">
        <v>5.0599999999999996</v>
      </c>
      <c r="C245" s="32">
        <v>5.37</v>
      </c>
      <c r="D245" s="32">
        <f t="shared" si="3"/>
        <v>31.000000000000057</v>
      </c>
      <c r="E245" s="32" t="s">
        <v>370</v>
      </c>
      <c r="F245" s="32" t="s">
        <v>377</v>
      </c>
      <c r="I245" s="32" t="s">
        <v>683</v>
      </c>
      <c r="J245" s="32">
        <v>1</v>
      </c>
      <c r="K245" s="32" t="s">
        <v>533</v>
      </c>
      <c r="L245" s="32">
        <v>1</v>
      </c>
    </row>
    <row r="246" spans="1:23" x14ac:dyDescent="0.2">
      <c r="A246" t="s">
        <v>684</v>
      </c>
      <c r="B246">
        <v>5.39</v>
      </c>
      <c r="C246">
        <v>6.29</v>
      </c>
      <c r="D246">
        <f t="shared" si="3"/>
        <v>50</v>
      </c>
      <c r="E246" t="s">
        <v>372</v>
      </c>
      <c r="I246" t="s">
        <v>375</v>
      </c>
      <c r="J246">
        <v>1</v>
      </c>
    </row>
    <row r="247" spans="1:23" x14ac:dyDescent="0.2">
      <c r="A247" t="s">
        <v>685</v>
      </c>
      <c r="B247">
        <v>0</v>
      </c>
      <c r="C247">
        <v>0.38</v>
      </c>
      <c r="D247">
        <f t="shared" si="3"/>
        <v>38</v>
      </c>
      <c r="E247" t="s">
        <v>377</v>
      </c>
      <c r="I247" t="s">
        <v>380</v>
      </c>
      <c r="J247">
        <v>1</v>
      </c>
    </row>
    <row r="248" spans="1:23" x14ac:dyDescent="0.2">
      <c r="A248" t="s">
        <v>686</v>
      </c>
      <c r="B248">
        <v>0.47</v>
      </c>
      <c r="C248">
        <v>2.29</v>
      </c>
      <c r="D248">
        <f t="shared" si="3"/>
        <v>102</v>
      </c>
      <c r="E248" t="s">
        <v>372</v>
      </c>
      <c r="I248" t="s">
        <v>375</v>
      </c>
      <c r="J248">
        <v>2</v>
      </c>
      <c r="T248" t="s">
        <v>385</v>
      </c>
      <c r="U248">
        <v>1</v>
      </c>
    </row>
    <row r="249" spans="1:23" x14ac:dyDescent="0.2">
      <c r="A249" t="s">
        <v>687</v>
      </c>
      <c r="B249">
        <v>3.22</v>
      </c>
      <c r="C249">
        <v>4.09</v>
      </c>
      <c r="D249">
        <f t="shared" si="3"/>
        <v>46.999999999999972</v>
      </c>
      <c r="E249" t="s">
        <v>370</v>
      </c>
      <c r="I249" t="s">
        <v>373</v>
      </c>
      <c r="J249">
        <v>1</v>
      </c>
    </row>
    <row r="250" spans="1:23" x14ac:dyDescent="0.2">
      <c r="A250" t="s">
        <v>688</v>
      </c>
      <c r="B250">
        <v>4.1100000000000003</v>
      </c>
      <c r="C250">
        <v>4.53</v>
      </c>
      <c r="D250">
        <f t="shared" si="3"/>
        <v>41.999999999999972</v>
      </c>
      <c r="E250" t="s">
        <v>371</v>
      </c>
      <c r="I250" t="s">
        <v>384</v>
      </c>
      <c r="J250">
        <v>1</v>
      </c>
      <c r="K250" t="s">
        <v>385</v>
      </c>
      <c r="L250">
        <v>1</v>
      </c>
    </row>
    <row r="251" spans="1:23" x14ac:dyDescent="0.2">
      <c r="A251" t="s">
        <v>689</v>
      </c>
      <c r="B251">
        <v>5.34</v>
      </c>
      <c r="C251">
        <v>5.43</v>
      </c>
      <c r="D251">
        <f t="shared" si="3"/>
        <v>9</v>
      </c>
      <c r="E251" t="s">
        <v>370</v>
      </c>
      <c r="I251" t="s">
        <v>373</v>
      </c>
      <c r="J251">
        <v>1</v>
      </c>
    </row>
    <row r="252" spans="1:23" x14ac:dyDescent="0.2">
      <c r="A252" t="s">
        <v>690</v>
      </c>
      <c r="B252">
        <v>0.05</v>
      </c>
      <c r="C252">
        <v>0.56999999999999995</v>
      </c>
      <c r="D252">
        <f t="shared" si="3"/>
        <v>51.999999999999993</v>
      </c>
      <c r="E252" t="s">
        <v>377</v>
      </c>
      <c r="F252" t="s">
        <v>371</v>
      </c>
      <c r="I252" t="s">
        <v>379</v>
      </c>
      <c r="J252">
        <v>1</v>
      </c>
      <c r="K252" t="s">
        <v>383</v>
      </c>
      <c r="L252">
        <v>1</v>
      </c>
      <c r="M252" t="s">
        <v>380</v>
      </c>
      <c r="N252">
        <v>1</v>
      </c>
    </row>
    <row r="253" spans="1:23" s="32" customFormat="1" x14ac:dyDescent="0.2">
      <c r="A253" s="32" t="s">
        <v>691</v>
      </c>
      <c r="B253" s="32">
        <v>1</v>
      </c>
      <c r="C253" s="32">
        <v>1.52</v>
      </c>
      <c r="D253" s="32">
        <f t="shared" si="3"/>
        <v>52</v>
      </c>
      <c r="E253" s="32" t="s">
        <v>377</v>
      </c>
      <c r="I253" s="32" t="s">
        <v>387</v>
      </c>
      <c r="J253" s="32">
        <v>1</v>
      </c>
    </row>
    <row r="254" spans="1:23" x14ac:dyDescent="0.2">
      <c r="A254" t="s">
        <v>692</v>
      </c>
      <c r="B254">
        <v>1.56</v>
      </c>
      <c r="C254">
        <v>2.5099999999999998</v>
      </c>
      <c r="D254">
        <f t="shared" si="3"/>
        <v>54.999999999999972</v>
      </c>
      <c r="E254" t="s">
        <v>371</v>
      </c>
      <c r="F254" t="s">
        <v>377</v>
      </c>
      <c r="I254" t="s">
        <v>476</v>
      </c>
      <c r="J254">
        <v>2</v>
      </c>
      <c r="K254" t="s">
        <v>379</v>
      </c>
      <c r="L254">
        <v>3</v>
      </c>
      <c r="T254" t="s">
        <v>404</v>
      </c>
      <c r="U254">
        <v>1</v>
      </c>
      <c r="V254" t="s">
        <v>387</v>
      </c>
      <c r="W254">
        <v>1</v>
      </c>
    </row>
    <row r="255" spans="1:23" x14ac:dyDescent="0.2">
      <c r="A255" t="s">
        <v>693</v>
      </c>
      <c r="B255">
        <v>0.47</v>
      </c>
      <c r="C255">
        <v>1.17</v>
      </c>
      <c r="D255">
        <f t="shared" si="3"/>
        <v>30</v>
      </c>
      <c r="E255" t="s">
        <v>377</v>
      </c>
      <c r="I255" t="s">
        <v>439</v>
      </c>
      <c r="J255">
        <v>1</v>
      </c>
    </row>
    <row r="256" spans="1:23" x14ac:dyDescent="0.2">
      <c r="A256" t="s">
        <v>694</v>
      </c>
      <c r="B256">
        <v>1.19</v>
      </c>
      <c r="C256">
        <v>2.17</v>
      </c>
      <c r="D256">
        <f t="shared" si="3"/>
        <v>58</v>
      </c>
      <c r="E256" t="s">
        <v>377</v>
      </c>
      <c r="I256" t="s">
        <v>379</v>
      </c>
      <c r="J256">
        <v>1</v>
      </c>
      <c r="K256" t="s">
        <v>515</v>
      </c>
      <c r="L256">
        <v>1</v>
      </c>
    </row>
    <row r="257" spans="1:16" s="32" customFormat="1" x14ac:dyDescent="0.2">
      <c r="A257" s="32" t="s">
        <v>695</v>
      </c>
      <c r="B257" s="32">
        <v>2.2000000000000002</v>
      </c>
      <c r="C257" s="32">
        <v>3.02</v>
      </c>
      <c r="D257" s="32">
        <f t="shared" si="3"/>
        <v>41.999999999999972</v>
      </c>
      <c r="E257" s="32" t="s">
        <v>378</v>
      </c>
      <c r="F257" s="32" t="s">
        <v>372</v>
      </c>
      <c r="G257" s="32" t="s">
        <v>370</v>
      </c>
      <c r="I257" s="32" t="s">
        <v>593</v>
      </c>
      <c r="J257" s="32">
        <v>1</v>
      </c>
      <c r="K257" s="32" t="s">
        <v>375</v>
      </c>
      <c r="L257" s="32">
        <v>1</v>
      </c>
      <c r="M257" s="32" t="s">
        <v>373</v>
      </c>
      <c r="N257" s="32">
        <v>1</v>
      </c>
    </row>
    <row r="258" spans="1:16" x14ac:dyDescent="0.2">
      <c r="A258" t="s">
        <v>696</v>
      </c>
      <c r="B258">
        <v>0.05</v>
      </c>
      <c r="C258">
        <v>1</v>
      </c>
      <c r="D258">
        <f t="shared" si="3"/>
        <v>55</v>
      </c>
      <c r="E258" t="s">
        <v>371</v>
      </c>
      <c r="F258" t="s">
        <v>377</v>
      </c>
      <c r="I258" t="s">
        <v>413</v>
      </c>
      <c r="J258">
        <v>1</v>
      </c>
      <c r="K258" t="s">
        <v>379</v>
      </c>
      <c r="L258">
        <v>1</v>
      </c>
    </row>
    <row r="259" spans="1:16" x14ac:dyDescent="0.2">
      <c r="A259" t="s">
        <v>697</v>
      </c>
      <c r="B259">
        <v>2.2000000000000002</v>
      </c>
      <c r="C259">
        <v>3.04</v>
      </c>
      <c r="D259">
        <f t="shared" ref="D259:D308" si="4">(TRUNC(C259,0)*60)+(C259-TRUNC(C259,0))*100-((TRUNC(B259,0)*60)+(B259-TRUNC(B259,0))*100)</f>
        <v>43.999999999999972</v>
      </c>
      <c r="E259" t="s">
        <v>371</v>
      </c>
      <c r="I259" t="s">
        <v>384</v>
      </c>
      <c r="J259">
        <v>1</v>
      </c>
    </row>
    <row r="260" spans="1:16" x14ac:dyDescent="0.2">
      <c r="A260" t="s">
        <v>698</v>
      </c>
      <c r="B260">
        <v>0.39</v>
      </c>
      <c r="C260">
        <v>1.3</v>
      </c>
      <c r="D260">
        <f t="shared" si="4"/>
        <v>51</v>
      </c>
      <c r="E260" t="s">
        <v>370</v>
      </c>
      <c r="F260" t="s">
        <v>372</v>
      </c>
      <c r="G260" t="s">
        <v>377</v>
      </c>
      <c r="I260" t="s">
        <v>404</v>
      </c>
      <c r="J260">
        <v>1</v>
      </c>
      <c r="K260" t="s">
        <v>375</v>
      </c>
      <c r="L260">
        <v>1</v>
      </c>
      <c r="M260" t="s">
        <v>380</v>
      </c>
      <c r="N260">
        <v>1</v>
      </c>
    </row>
    <row r="261" spans="1:16" x14ac:dyDescent="0.2">
      <c r="A261" t="s">
        <v>699</v>
      </c>
      <c r="B261">
        <v>2.11</v>
      </c>
      <c r="C261">
        <v>2.59</v>
      </c>
      <c r="D261">
        <f t="shared" si="4"/>
        <v>48</v>
      </c>
      <c r="E261" t="s">
        <v>370</v>
      </c>
      <c r="I261" t="s">
        <v>404</v>
      </c>
      <c r="J261">
        <v>1</v>
      </c>
    </row>
    <row r="262" spans="1:16" s="32" customFormat="1" x14ac:dyDescent="0.2">
      <c r="A262" s="33" t="s">
        <v>700</v>
      </c>
      <c r="B262" s="32">
        <v>0.05</v>
      </c>
      <c r="C262" s="32">
        <v>0.38</v>
      </c>
      <c r="D262" s="32">
        <f t="shared" si="4"/>
        <v>33</v>
      </c>
      <c r="E262" s="32" t="s">
        <v>372</v>
      </c>
      <c r="F262" s="32" t="s">
        <v>377</v>
      </c>
      <c r="I262" s="32" t="s">
        <v>375</v>
      </c>
      <c r="J262" s="32">
        <v>1</v>
      </c>
      <c r="K262" s="32" t="s">
        <v>379</v>
      </c>
      <c r="L262" s="32">
        <v>1</v>
      </c>
    </row>
    <row r="263" spans="1:16" x14ac:dyDescent="0.2">
      <c r="A263" t="s">
        <v>701</v>
      </c>
      <c r="B263">
        <v>0.43</v>
      </c>
      <c r="C263">
        <v>1.19</v>
      </c>
      <c r="D263">
        <f t="shared" si="4"/>
        <v>36</v>
      </c>
      <c r="E263" t="s">
        <v>370</v>
      </c>
      <c r="I263" t="s">
        <v>404</v>
      </c>
      <c r="J263">
        <v>1</v>
      </c>
    </row>
    <row r="264" spans="1:16" s="32" customFormat="1" x14ac:dyDescent="0.2">
      <c r="A264" s="32" t="s">
        <v>702</v>
      </c>
      <c r="B264" s="32">
        <v>1.25</v>
      </c>
      <c r="C264" s="32">
        <v>2.4900000000000002</v>
      </c>
      <c r="D264" s="32">
        <f t="shared" si="4"/>
        <v>84.000000000000028</v>
      </c>
      <c r="E264" s="32" t="s">
        <v>377</v>
      </c>
      <c r="F264" s="32" t="s">
        <v>372</v>
      </c>
      <c r="I264" s="32" t="s">
        <v>387</v>
      </c>
      <c r="J264" s="32">
        <v>1</v>
      </c>
      <c r="K264" s="32" t="s">
        <v>375</v>
      </c>
      <c r="L264" s="32">
        <v>2</v>
      </c>
    </row>
    <row r="265" spans="1:16" s="32" customFormat="1" x14ac:dyDescent="0.2">
      <c r="A265" s="32" t="s">
        <v>703</v>
      </c>
      <c r="B265" s="32">
        <v>2.52</v>
      </c>
      <c r="C265" s="32">
        <v>3.51</v>
      </c>
      <c r="D265" s="32">
        <f t="shared" si="4"/>
        <v>58.999999999999972</v>
      </c>
      <c r="E265" s="32" t="s">
        <v>377</v>
      </c>
      <c r="F265" s="32" t="s">
        <v>371</v>
      </c>
      <c r="G265" s="32" t="s">
        <v>370</v>
      </c>
      <c r="I265" s="32" t="s">
        <v>379</v>
      </c>
      <c r="J265" s="32">
        <v>1</v>
      </c>
      <c r="K265" s="32" t="s">
        <v>384</v>
      </c>
      <c r="L265" s="32">
        <v>1</v>
      </c>
      <c r="M265" s="32" t="s">
        <v>392</v>
      </c>
      <c r="N265" s="32">
        <v>1</v>
      </c>
      <c r="O265" s="32" t="s">
        <v>404</v>
      </c>
      <c r="P265" s="32">
        <v>1</v>
      </c>
    </row>
    <row r="266" spans="1:16" s="32" customFormat="1" x14ac:dyDescent="0.2">
      <c r="A266" s="33" t="s">
        <v>704</v>
      </c>
      <c r="B266" s="32">
        <v>0.11</v>
      </c>
      <c r="C266" s="32">
        <v>1.02</v>
      </c>
      <c r="D266" s="32">
        <f t="shared" si="4"/>
        <v>51</v>
      </c>
      <c r="E266" s="32" t="s">
        <v>377</v>
      </c>
      <c r="I266" s="32" t="s">
        <v>387</v>
      </c>
      <c r="J266" s="32">
        <v>1</v>
      </c>
      <c r="K266" s="32" t="s">
        <v>379</v>
      </c>
      <c r="L266" s="32">
        <v>1</v>
      </c>
      <c r="M266" s="32" t="s">
        <v>533</v>
      </c>
      <c r="N266" s="32">
        <v>1</v>
      </c>
    </row>
    <row r="267" spans="1:16" x14ac:dyDescent="0.2">
      <c r="A267" t="s">
        <v>705</v>
      </c>
      <c r="B267">
        <v>1.47</v>
      </c>
      <c r="C267">
        <v>2.35</v>
      </c>
      <c r="D267">
        <f t="shared" si="4"/>
        <v>48</v>
      </c>
      <c r="E267" t="s">
        <v>372</v>
      </c>
      <c r="I267" t="s">
        <v>375</v>
      </c>
      <c r="J267">
        <v>1</v>
      </c>
    </row>
    <row r="268" spans="1:16" s="32" customFormat="1" x14ac:dyDescent="0.2">
      <c r="A268" s="32" t="s">
        <v>706</v>
      </c>
      <c r="B268" s="32">
        <v>2.39</v>
      </c>
      <c r="C268" s="32">
        <v>3.29</v>
      </c>
      <c r="D268" s="32">
        <f t="shared" si="4"/>
        <v>50</v>
      </c>
      <c r="E268" s="32" t="s">
        <v>378</v>
      </c>
      <c r="I268" s="32" t="s">
        <v>441</v>
      </c>
      <c r="J268" s="32">
        <v>1</v>
      </c>
    </row>
    <row r="269" spans="1:16" s="32" customFormat="1" x14ac:dyDescent="0.2">
      <c r="A269" s="32" t="s">
        <v>707</v>
      </c>
      <c r="B269" s="32">
        <v>3.31</v>
      </c>
      <c r="C269" s="32">
        <v>4.54</v>
      </c>
      <c r="D269" s="32">
        <f t="shared" si="4"/>
        <v>83</v>
      </c>
      <c r="E269" s="32" t="s">
        <v>371</v>
      </c>
      <c r="F269" s="32" t="s">
        <v>370</v>
      </c>
      <c r="I269" s="32" t="s">
        <v>395</v>
      </c>
      <c r="J269" s="32">
        <v>2</v>
      </c>
      <c r="K269" s="32" t="s">
        <v>373</v>
      </c>
      <c r="L269" s="32">
        <v>1</v>
      </c>
    </row>
    <row r="270" spans="1:16" s="32" customFormat="1" x14ac:dyDescent="0.2">
      <c r="A270" s="33" t="s">
        <v>708</v>
      </c>
      <c r="B270" s="32">
        <v>0.03</v>
      </c>
      <c r="C270" s="32">
        <v>1.34</v>
      </c>
      <c r="D270" s="32">
        <f t="shared" si="4"/>
        <v>91</v>
      </c>
      <c r="E270" s="32" t="s">
        <v>377</v>
      </c>
      <c r="F270" s="32" t="s">
        <v>372</v>
      </c>
      <c r="I270" s="32" t="s">
        <v>474</v>
      </c>
      <c r="J270" s="32">
        <v>3</v>
      </c>
      <c r="K270" s="32" t="s">
        <v>709</v>
      </c>
      <c r="L270" s="32">
        <v>1</v>
      </c>
      <c r="M270" s="32" t="s">
        <v>447</v>
      </c>
      <c r="N270" s="32">
        <v>1</v>
      </c>
    </row>
    <row r="271" spans="1:16" s="32" customFormat="1" x14ac:dyDescent="0.2">
      <c r="A271" s="32" t="s">
        <v>710</v>
      </c>
      <c r="B271" s="32">
        <v>1.36</v>
      </c>
      <c r="C271" s="32">
        <v>2.06</v>
      </c>
      <c r="D271" s="32">
        <f t="shared" si="4"/>
        <v>30</v>
      </c>
      <c r="E271" s="32" t="s">
        <v>378</v>
      </c>
      <c r="I271" s="32" t="s">
        <v>441</v>
      </c>
      <c r="J271" s="32">
        <v>1</v>
      </c>
    </row>
    <row r="272" spans="1:16" x14ac:dyDescent="0.2">
      <c r="A272" t="s">
        <v>711</v>
      </c>
      <c r="B272">
        <v>2.08</v>
      </c>
      <c r="C272">
        <v>2.57</v>
      </c>
      <c r="D272">
        <f t="shared" si="4"/>
        <v>49</v>
      </c>
      <c r="E272" t="s">
        <v>371</v>
      </c>
      <c r="I272" t="s">
        <v>413</v>
      </c>
      <c r="J272">
        <v>1</v>
      </c>
    </row>
    <row r="273" spans="1:37" x14ac:dyDescent="0.2">
      <c r="A273" t="s">
        <v>712</v>
      </c>
      <c r="B273">
        <v>3.35</v>
      </c>
      <c r="C273">
        <v>4.22</v>
      </c>
      <c r="D273">
        <f t="shared" si="4"/>
        <v>47</v>
      </c>
      <c r="E273" t="s">
        <v>378</v>
      </c>
      <c r="I273" t="s">
        <v>441</v>
      </c>
      <c r="J273">
        <v>1</v>
      </c>
    </row>
    <row r="274" spans="1:37" x14ac:dyDescent="0.2">
      <c r="A274" t="s">
        <v>713</v>
      </c>
      <c r="B274">
        <v>4.24</v>
      </c>
      <c r="C274">
        <v>4.45</v>
      </c>
      <c r="D274">
        <f t="shared" si="4"/>
        <v>21</v>
      </c>
      <c r="E274" t="s">
        <v>371</v>
      </c>
      <c r="F274" t="s">
        <v>377</v>
      </c>
      <c r="I274" t="s">
        <v>384</v>
      </c>
      <c r="J274">
        <v>1</v>
      </c>
      <c r="K274" t="s">
        <v>479</v>
      </c>
      <c r="L274">
        <v>1</v>
      </c>
    </row>
    <row r="275" spans="1:37" x14ac:dyDescent="0.2">
      <c r="A275" t="s">
        <v>714</v>
      </c>
      <c r="B275">
        <v>0.06</v>
      </c>
      <c r="C275">
        <v>1.19</v>
      </c>
      <c r="D275">
        <f t="shared" si="4"/>
        <v>73</v>
      </c>
      <c r="E275" t="s">
        <v>377</v>
      </c>
      <c r="I275" t="s">
        <v>379</v>
      </c>
      <c r="J275">
        <v>3</v>
      </c>
      <c r="K275" t="s">
        <v>391</v>
      </c>
      <c r="L275">
        <v>1</v>
      </c>
    </row>
    <row r="276" spans="1:37" s="32" customFormat="1" x14ac:dyDescent="0.2">
      <c r="A276" s="32" t="s">
        <v>715</v>
      </c>
      <c r="B276" s="32">
        <v>1.2</v>
      </c>
      <c r="C276" s="32">
        <v>2.0499999999999998</v>
      </c>
      <c r="D276" s="32">
        <f t="shared" si="4"/>
        <v>44.999999999999986</v>
      </c>
      <c r="E276" s="32" t="s">
        <v>370</v>
      </c>
      <c r="F276" s="32" t="s">
        <v>371</v>
      </c>
      <c r="I276" s="32" t="s">
        <v>404</v>
      </c>
      <c r="J276" s="32">
        <v>1</v>
      </c>
      <c r="K276" s="32" t="s">
        <v>434</v>
      </c>
      <c r="L276" s="32">
        <v>1</v>
      </c>
      <c r="M276" s="32" t="s">
        <v>413</v>
      </c>
      <c r="N276" s="32">
        <v>1</v>
      </c>
    </row>
    <row r="277" spans="1:37" x14ac:dyDescent="0.2">
      <c r="A277" t="s">
        <v>716</v>
      </c>
      <c r="B277">
        <v>2.0699999999999998</v>
      </c>
      <c r="C277">
        <v>2.4</v>
      </c>
      <c r="D277">
        <f t="shared" si="4"/>
        <v>33.000000000000014</v>
      </c>
      <c r="E277" t="s">
        <v>377</v>
      </c>
      <c r="F277" t="s">
        <v>371</v>
      </c>
      <c r="I277" t="s">
        <v>379</v>
      </c>
      <c r="J277">
        <v>1</v>
      </c>
      <c r="K277" t="s">
        <v>597</v>
      </c>
      <c r="L277">
        <v>1</v>
      </c>
    </row>
    <row r="278" spans="1:37" x14ac:dyDescent="0.2">
      <c r="A278" s="33" t="s">
        <v>717</v>
      </c>
      <c r="B278">
        <v>0.03</v>
      </c>
      <c r="C278">
        <v>0.5</v>
      </c>
      <c r="D278">
        <f t="shared" si="4"/>
        <v>47</v>
      </c>
      <c r="E278" t="s">
        <v>377</v>
      </c>
      <c r="F278" t="s">
        <v>378</v>
      </c>
      <c r="G278" t="s">
        <v>371</v>
      </c>
      <c r="I278" t="s">
        <v>465</v>
      </c>
      <c r="J278">
        <v>1</v>
      </c>
      <c r="K278" t="s">
        <v>441</v>
      </c>
      <c r="L278">
        <v>1</v>
      </c>
      <c r="M278" t="s">
        <v>384</v>
      </c>
      <c r="N278">
        <v>1</v>
      </c>
      <c r="O278" t="s">
        <v>381</v>
      </c>
      <c r="P278">
        <v>2</v>
      </c>
    </row>
    <row r="279" spans="1:37" s="32" customFormat="1" x14ac:dyDescent="0.2">
      <c r="A279" s="32" t="s">
        <v>718</v>
      </c>
      <c r="B279" s="32">
        <v>0.52</v>
      </c>
      <c r="C279" s="32">
        <v>1.28</v>
      </c>
      <c r="D279" s="32">
        <f t="shared" si="4"/>
        <v>36</v>
      </c>
      <c r="E279" s="32" t="s">
        <v>400</v>
      </c>
      <c r="F279" s="32" t="s">
        <v>370</v>
      </c>
      <c r="I279" s="32" t="s">
        <v>719</v>
      </c>
      <c r="J279" s="32">
        <v>1</v>
      </c>
      <c r="K279" s="32" t="s">
        <v>404</v>
      </c>
      <c r="L279" s="32">
        <v>1</v>
      </c>
    </row>
    <row r="280" spans="1:37" s="32" customFormat="1" x14ac:dyDescent="0.2">
      <c r="A280" s="32" t="s">
        <v>720</v>
      </c>
      <c r="B280" s="32">
        <v>0.02</v>
      </c>
      <c r="C280" s="32">
        <v>0.37</v>
      </c>
      <c r="D280" s="32">
        <f t="shared" si="4"/>
        <v>35</v>
      </c>
      <c r="E280" s="32" t="s">
        <v>377</v>
      </c>
      <c r="I280" s="32" t="s">
        <v>391</v>
      </c>
      <c r="J280" s="32">
        <v>1</v>
      </c>
    </row>
    <row r="281" spans="1:37" x14ac:dyDescent="0.2">
      <c r="A281" t="s">
        <v>721</v>
      </c>
      <c r="B281">
        <v>0.4</v>
      </c>
      <c r="C281">
        <v>1.57</v>
      </c>
      <c r="D281">
        <f t="shared" si="4"/>
        <v>77</v>
      </c>
      <c r="E281" t="s">
        <v>377</v>
      </c>
      <c r="I281" t="s">
        <v>389</v>
      </c>
      <c r="J281">
        <v>2</v>
      </c>
    </row>
    <row r="282" spans="1:37" x14ac:dyDescent="0.2">
      <c r="A282" t="s">
        <v>722</v>
      </c>
      <c r="B282">
        <v>2.19</v>
      </c>
      <c r="C282">
        <v>2.31</v>
      </c>
      <c r="D282">
        <f t="shared" si="4"/>
        <v>12</v>
      </c>
      <c r="E282" t="s">
        <v>377</v>
      </c>
      <c r="F282" t="s">
        <v>372</v>
      </c>
      <c r="I282" t="s">
        <v>379</v>
      </c>
      <c r="J282">
        <v>1</v>
      </c>
      <c r="K282" t="s">
        <v>375</v>
      </c>
      <c r="L282">
        <v>1</v>
      </c>
    </row>
    <row r="283" spans="1:37" x14ac:dyDescent="0.2">
      <c r="A283" t="s">
        <v>723</v>
      </c>
      <c r="B283">
        <v>0</v>
      </c>
      <c r="C283">
        <v>2.27</v>
      </c>
      <c r="D283">
        <f t="shared" si="4"/>
        <v>147</v>
      </c>
      <c r="E283" t="s">
        <v>377</v>
      </c>
      <c r="I283" t="s">
        <v>379</v>
      </c>
      <c r="J283">
        <v>5</v>
      </c>
      <c r="T283" t="s">
        <v>375</v>
      </c>
      <c r="U283">
        <v>1</v>
      </c>
      <c r="V283" t="s">
        <v>389</v>
      </c>
      <c r="W283">
        <v>1</v>
      </c>
      <c r="X283" t="s">
        <v>383</v>
      </c>
      <c r="Y283">
        <v>1</v>
      </c>
      <c r="Z283" t="s">
        <v>448</v>
      </c>
      <c r="AA283">
        <v>1</v>
      </c>
      <c r="AB283" t="s">
        <v>408</v>
      </c>
      <c r="AC283">
        <v>1</v>
      </c>
      <c r="AD283" t="s">
        <v>384</v>
      </c>
      <c r="AE283">
        <v>1</v>
      </c>
      <c r="AF283" t="s">
        <v>724</v>
      </c>
      <c r="AG283">
        <v>1</v>
      </c>
      <c r="AH283" t="s">
        <v>404</v>
      </c>
      <c r="AI283">
        <v>1</v>
      </c>
      <c r="AJ283" t="s">
        <v>515</v>
      </c>
      <c r="AK283">
        <v>1</v>
      </c>
    </row>
    <row r="284" spans="1:37" s="32" customFormat="1" x14ac:dyDescent="0.2">
      <c r="A284" s="33" t="s">
        <v>725</v>
      </c>
      <c r="B284" s="32">
        <v>2.3199999999999998</v>
      </c>
      <c r="C284" s="32">
        <v>3.08</v>
      </c>
      <c r="D284" s="32">
        <f t="shared" si="4"/>
        <v>36</v>
      </c>
      <c r="E284" s="32" t="s">
        <v>377</v>
      </c>
      <c r="I284" s="32" t="s">
        <v>389</v>
      </c>
      <c r="J284" s="32">
        <v>1</v>
      </c>
      <c r="K284" s="32" t="s">
        <v>515</v>
      </c>
      <c r="L284" s="32">
        <v>1</v>
      </c>
      <c r="M284" s="32" t="s">
        <v>380</v>
      </c>
      <c r="N284" s="32">
        <v>1</v>
      </c>
    </row>
    <row r="285" spans="1:37" x14ac:dyDescent="0.2">
      <c r="A285" t="s">
        <v>726</v>
      </c>
      <c r="B285">
        <v>3.12</v>
      </c>
      <c r="C285">
        <v>3.26</v>
      </c>
      <c r="D285">
        <f t="shared" si="4"/>
        <v>13.999999999999972</v>
      </c>
      <c r="E285" t="s">
        <v>372</v>
      </c>
      <c r="I285" t="s">
        <v>398</v>
      </c>
      <c r="J285">
        <v>1</v>
      </c>
    </row>
    <row r="286" spans="1:37" x14ac:dyDescent="0.2">
      <c r="A286" t="s">
        <v>727</v>
      </c>
      <c r="B286">
        <v>0.36</v>
      </c>
      <c r="C286">
        <v>2.27</v>
      </c>
      <c r="D286">
        <f t="shared" si="4"/>
        <v>111</v>
      </c>
      <c r="E286" t="s">
        <v>371</v>
      </c>
      <c r="I286" t="s">
        <v>383</v>
      </c>
      <c r="J286">
        <v>3</v>
      </c>
      <c r="K286" t="s">
        <v>395</v>
      </c>
      <c r="L286">
        <v>1</v>
      </c>
    </row>
    <row r="287" spans="1:37" x14ac:dyDescent="0.2">
      <c r="A287" t="s">
        <v>728</v>
      </c>
      <c r="B287">
        <v>2.31</v>
      </c>
      <c r="C287">
        <v>3.12</v>
      </c>
      <c r="D287">
        <f t="shared" si="4"/>
        <v>41</v>
      </c>
      <c r="E287" t="s">
        <v>377</v>
      </c>
      <c r="I287" t="s">
        <v>479</v>
      </c>
      <c r="J287">
        <v>1</v>
      </c>
    </row>
    <row r="288" spans="1:37" x14ac:dyDescent="0.2">
      <c r="A288" t="s">
        <v>729</v>
      </c>
      <c r="B288">
        <v>4</v>
      </c>
      <c r="C288">
        <v>4.4800000000000004</v>
      </c>
      <c r="D288">
        <f t="shared" si="4"/>
        <v>48.000000000000057</v>
      </c>
      <c r="E288" t="s">
        <v>371</v>
      </c>
      <c r="I288" t="s">
        <v>385</v>
      </c>
      <c r="J288">
        <v>1</v>
      </c>
    </row>
    <row r="289" spans="1:14" x14ac:dyDescent="0.2">
      <c r="A289" t="s">
        <v>730</v>
      </c>
      <c r="B289">
        <v>5.44</v>
      </c>
      <c r="C289">
        <v>7.33</v>
      </c>
      <c r="D289">
        <f t="shared" si="4"/>
        <v>108.99999999999994</v>
      </c>
      <c r="E289" t="s">
        <v>371</v>
      </c>
      <c r="I289" t="s">
        <v>401</v>
      </c>
      <c r="J289">
        <v>2</v>
      </c>
      <c r="K289" t="s">
        <v>383</v>
      </c>
      <c r="L289">
        <v>1</v>
      </c>
      <c r="M289" t="s">
        <v>384</v>
      </c>
      <c r="N289">
        <v>1</v>
      </c>
    </row>
    <row r="290" spans="1:14" x14ac:dyDescent="0.2">
      <c r="A290" t="s">
        <v>731</v>
      </c>
      <c r="B290">
        <v>8.07</v>
      </c>
      <c r="C290">
        <v>8.57</v>
      </c>
      <c r="D290">
        <f t="shared" si="4"/>
        <v>50</v>
      </c>
      <c r="E290" t="s">
        <v>371</v>
      </c>
      <c r="I290" t="s">
        <v>384</v>
      </c>
      <c r="J290">
        <v>1</v>
      </c>
    </row>
    <row r="291" spans="1:14" x14ac:dyDescent="0.2">
      <c r="A291" t="s">
        <v>732</v>
      </c>
      <c r="B291">
        <v>9</v>
      </c>
      <c r="C291">
        <v>9.44</v>
      </c>
      <c r="D291">
        <f t="shared" si="4"/>
        <v>44</v>
      </c>
      <c r="E291" t="s">
        <v>378</v>
      </c>
      <c r="I291" t="s">
        <v>441</v>
      </c>
      <c r="J291">
        <v>1</v>
      </c>
    </row>
    <row r="292" spans="1:14" x14ac:dyDescent="0.2">
      <c r="A292" t="s">
        <v>733</v>
      </c>
      <c r="B292">
        <v>9.49</v>
      </c>
      <c r="C292">
        <v>10.39</v>
      </c>
      <c r="D292">
        <f t="shared" si="4"/>
        <v>50</v>
      </c>
      <c r="E292" t="s">
        <v>371</v>
      </c>
      <c r="I292" t="s">
        <v>385</v>
      </c>
      <c r="J292">
        <v>1</v>
      </c>
    </row>
    <row r="293" spans="1:14" x14ac:dyDescent="0.2">
      <c r="A293" t="s">
        <v>734</v>
      </c>
      <c r="B293">
        <v>11.37</v>
      </c>
      <c r="C293">
        <v>13.14</v>
      </c>
      <c r="D293">
        <f t="shared" si="4"/>
        <v>97.000000000000114</v>
      </c>
      <c r="E293" t="s">
        <v>378</v>
      </c>
      <c r="I293" t="s">
        <v>394</v>
      </c>
      <c r="J293">
        <v>3</v>
      </c>
    </row>
    <row r="294" spans="1:14" x14ac:dyDescent="0.2">
      <c r="A294" t="s">
        <v>735</v>
      </c>
      <c r="B294">
        <v>13.5</v>
      </c>
      <c r="C294">
        <v>14.26</v>
      </c>
      <c r="D294">
        <f t="shared" si="4"/>
        <v>36</v>
      </c>
      <c r="E294" t="s">
        <v>378</v>
      </c>
      <c r="I294" t="s">
        <v>394</v>
      </c>
      <c r="J294">
        <v>1</v>
      </c>
    </row>
    <row r="295" spans="1:14" x14ac:dyDescent="0.2">
      <c r="A295" t="s">
        <v>736</v>
      </c>
      <c r="B295">
        <v>14.33</v>
      </c>
      <c r="C295">
        <v>15.22</v>
      </c>
      <c r="D295">
        <f t="shared" si="4"/>
        <v>49.000000000000114</v>
      </c>
      <c r="E295" t="s">
        <v>377</v>
      </c>
      <c r="I295" t="s">
        <v>387</v>
      </c>
      <c r="J295">
        <v>1</v>
      </c>
    </row>
    <row r="296" spans="1:14" x14ac:dyDescent="0.2">
      <c r="A296" t="s">
        <v>737</v>
      </c>
      <c r="B296">
        <v>15.3</v>
      </c>
      <c r="C296">
        <v>16.18</v>
      </c>
      <c r="D296">
        <f t="shared" si="4"/>
        <v>47.999999999999886</v>
      </c>
      <c r="E296" t="s">
        <v>371</v>
      </c>
      <c r="I296" t="s">
        <v>385</v>
      </c>
      <c r="J296">
        <v>1</v>
      </c>
    </row>
    <row r="297" spans="1:14" x14ac:dyDescent="0.2">
      <c r="A297" t="s">
        <v>738</v>
      </c>
      <c r="B297">
        <v>17.04</v>
      </c>
      <c r="C297">
        <v>17.59</v>
      </c>
      <c r="D297">
        <f t="shared" si="4"/>
        <v>55.000000000000114</v>
      </c>
      <c r="E297" t="s">
        <v>371</v>
      </c>
      <c r="I297" t="s">
        <v>401</v>
      </c>
      <c r="J297">
        <v>1</v>
      </c>
    </row>
    <row r="298" spans="1:14" x14ac:dyDescent="0.2">
      <c r="A298" t="s">
        <v>739</v>
      </c>
      <c r="B298">
        <v>19.55</v>
      </c>
      <c r="C298">
        <v>20.350000000000001</v>
      </c>
      <c r="D298">
        <f t="shared" si="4"/>
        <v>40.000000000000227</v>
      </c>
      <c r="E298" t="s">
        <v>371</v>
      </c>
      <c r="I298" t="s">
        <v>385</v>
      </c>
      <c r="J298">
        <v>1</v>
      </c>
    </row>
    <row r="299" spans="1:14" x14ac:dyDescent="0.2">
      <c r="A299" t="s">
        <v>740</v>
      </c>
      <c r="B299">
        <v>25.45</v>
      </c>
      <c r="C299">
        <v>26.21</v>
      </c>
      <c r="D299">
        <f t="shared" si="4"/>
        <v>36</v>
      </c>
      <c r="E299" t="s">
        <v>371</v>
      </c>
      <c r="I299" t="s">
        <v>406</v>
      </c>
      <c r="J299">
        <v>1</v>
      </c>
    </row>
    <row r="300" spans="1:14" x14ac:dyDescent="0.2">
      <c r="A300" t="s">
        <v>741</v>
      </c>
      <c r="B300">
        <v>27.06</v>
      </c>
      <c r="C300">
        <v>27.5</v>
      </c>
      <c r="D300">
        <f t="shared" si="4"/>
        <v>44.000000000000227</v>
      </c>
      <c r="E300" t="s">
        <v>370</v>
      </c>
      <c r="I300" t="s">
        <v>434</v>
      </c>
      <c r="J300">
        <v>1</v>
      </c>
    </row>
    <row r="301" spans="1:14" x14ac:dyDescent="0.2">
      <c r="A301" s="33" t="s">
        <v>742</v>
      </c>
      <c r="B301">
        <v>0.03</v>
      </c>
      <c r="C301">
        <v>0.41</v>
      </c>
      <c r="D301">
        <f t="shared" si="4"/>
        <v>38</v>
      </c>
      <c r="E301" t="s">
        <v>377</v>
      </c>
      <c r="I301" t="s">
        <v>380</v>
      </c>
      <c r="J301">
        <v>1</v>
      </c>
    </row>
    <row r="302" spans="1:14" x14ac:dyDescent="0.2">
      <c r="A302" t="s">
        <v>743</v>
      </c>
      <c r="B302">
        <v>2.4700000000000002</v>
      </c>
      <c r="C302">
        <v>3.31</v>
      </c>
      <c r="D302">
        <f t="shared" si="4"/>
        <v>43.999999999999972</v>
      </c>
      <c r="E302" t="s">
        <v>377</v>
      </c>
      <c r="I302" t="s">
        <v>515</v>
      </c>
      <c r="J302">
        <v>1</v>
      </c>
    </row>
    <row r="303" spans="1:14" x14ac:dyDescent="0.2">
      <c r="A303" t="s">
        <v>744</v>
      </c>
      <c r="B303">
        <v>3.33</v>
      </c>
      <c r="C303">
        <v>4.04</v>
      </c>
      <c r="D303">
        <f t="shared" si="4"/>
        <v>31</v>
      </c>
      <c r="E303" t="s">
        <v>377</v>
      </c>
      <c r="I303" t="s">
        <v>380</v>
      </c>
      <c r="J303">
        <v>1</v>
      </c>
    </row>
    <row r="304" spans="1:14" x14ac:dyDescent="0.2">
      <c r="A304" t="s">
        <v>745</v>
      </c>
      <c r="B304">
        <v>0</v>
      </c>
      <c r="C304">
        <v>0.42</v>
      </c>
      <c r="D304">
        <f t="shared" si="4"/>
        <v>42</v>
      </c>
      <c r="E304" t="s">
        <v>377</v>
      </c>
      <c r="I304" t="s">
        <v>474</v>
      </c>
      <c r="J304">
        <v>1</v>
      </c>
    </row>
    <row r="305" spans="1:31" x14ac:dyDescent="0.2">
      <c r="A305" t="s">
        <v>746</v>
      </c>
      <c r="B305">
        <v>0.47</v>
      </c>
      <c r="C305">
        <v>1.31</v>
      </c>
      <c r="D305">
        <f t="shared" si="4"/>
        <v>44</v>
      </c>
      <c r="E305" t="s">
        <v>371</v>
      </c>
      <c r="I305" t="s">
        <v>384</v>
      </c>
      <c r="J305">
        <v>1</v>
      </c>
    </row>
    <row r="306" spans="1:31" x14ac:dyDescent="0.2">
      <c r="A306" s="33" t="s">
        <v>747</v>
      </c>
      <c r="B306">
        <v>0.08</v>
      </c>
      <c r="C306">
        <v>1.1599999999999999</v>
      </c>
      <c r="D306">
        <f t="shared" si="4"/>
        <v>68</v>
      </c>
      <c r="T306" t="s">
        <v>439</v>
      </c>
      <c r="U306">
        <v>2</v>
      </c>
      <c r="V306" t="s">
        <v>465</v>
      </c>
      <c r="W306">
        <v>2</v>
      </c>
      <c r="X306" t="s">
        <v>416</v>
      </c>
      <c r="Y306">
        <v>1</v>
      </c>
      <c r="Z306" t="s">
        <v>391</v>
      </c>
      <c r="AA306">
        <v>2</v>
      </c>
      <c r="AB306" t="s">
        <v>619</v>
      </c>
      <c r="AC306">
        <v>1</v>
      </c>
      <c r="AD306" t="s">
        <v>395</v>
      </c>
      <c r="AE306">
        <v>1</v>
      </c>
    </row>
    <row r="307" spans="1:31" x14ac:dyDescent="0.2">
      <c r="A307" t="s">
        <v>748</v>
      </c>
      <c r="B307">
        <v>1.38</v>
      </c>
      <c r="C307">
        <v>2.2400000000000002</v>
      </c>
      <c r="D307">
        <f t="shared" si="4"/>
        <v>46.000000000000043</v>
      </c>
      <c r="E307" t="s">
        <v>371</v>
      </c>
      <c r="I307" t="s">
        <v>385</v>
      </c>
      <c r="J307">
        <v>1</v>
      </c>
    </row>
    <row r="308" spans="1:31" x14ac:dyDescent="0.2">
      <c r="A308" t="s">
        <v>749</v>
      </c>
      <c r="B308">
        <v>3.19</v>
      </c>
      <c r="C308">
        <v>3.53</v>
      </c>
      <c r="D308">
        <f t="shared" si="4"/>
        <v>33.999999999999972</v>
      </c>
      <c r="E308" t="s">
        <v>377</v>
      </c>
      <c r="I308" t="s">
        <v>465</v>
      </c>
      <c r="J308">
        <v>1</v>
      </c>
    </row>
    <row r="312" spans="1:31" x14ac:dyDescent="0.2">
      <c r="D312" s="32" t="s">
        <v>750</v>
      </c>
    </row>
    <row r="314" spans="1:31" x14ac:dyDescent="0.2">
      <c r="D314" t="s">
        <v>751</v>
      </c>
    </row>
    <row r="316" spans="1:31" x14ac:dyDescent="0.2">
      <c r="D316" s="51" t="s">
        <v>954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Y4"/>
  <sheetViews>
    <sheetView workbookViewId="0">
      <selection activeCell="EM1" sqref="A1:XFD4"/>
    </sheetView>
  </sheetViews>
  <sheetFormatPr defaultColWidth="12.5703125" defaultRowHeight="15.75" customHeight="1" x14ac:dyDescent="0.2"/>
  <cols>
    <col min="1" max="1" width="18.85546875" customWidth="1"/>
    <col min="2" max="2" width="32.42578125" customWidth="1"/>
    <col min="3" max="3" width="32.5703125" customWidth="1"/>
    <col min="4" max="4" width="140.85546875" bestFit="1" customWidth="1"/>
    <col min="5" max="5" width="18.85546875" customWidth="1"/>
    <col min="6" max="6" width="136" bestFit="1" customWidth="1"/>
    <col min="7" max="7" width="136.140625" bestFit="1" customWidth="1"/>
    <col min="8" max="161" width="18.85546875" customWidth="1"/>
  </cols>
  <sheetData>
    <row r="1" spans="1:155" ht="12.75" x14ac:dyDescent="0.2">
      <c r="A1" s="1" t="s">
        <v>195</v>
      </c>
      <c r="B1" s="1" t="s">
        <v>2</v>
      </c>
      <c r="C1" s="1" t="s">
        <v>3</v>
      </c>
      <c r="D1" s="2" t="s">
        <v>4</v>
      </c>
      <c r="E1" s="2" t="s">
        <v>5</v>
      </c>
      <c r="F1" s="2" t="s">
        <v>6</v>
      </c>
      <c r="G1" s="2" t="s">
        <v>7</v>
      </c>
      <c r="H1" s="2" t="s">
        <v>8</v>
      </c>
      <c r="I1" s="2" t="s">
        <v>9</v>
      </c>
      <c r="J1" s="2" t="s">
        <v>10</v>
      </c>
      <c r="K1" s="2" t="s">
        <v>11</v>
      </c>
      <c r="L1" s="2" t="s">
        <v>12</v>
      </c>
      <c r="M1" s="2" t="s">
        <v>13</v>
      </c>
      <c r="N1" s="2" t="s">
        <v>14</v>
      </c>
      <c r="O1" s="2" t="s">
        <v>15</v>
      </c>
      <c r="P1" s="2" t="s">
        <v>16</v>
      </c>
      <c r="Q1" s="2" t="s">
        <v>17</v>
      </c>
      <c r="R1" s="2" t="s">
        <v>18</v>
      </c>
      <c r="S1" s="2" t="s">
        <v>19</v>
      </c>
      <c r="T1" s="2" t="s">
        <v>20</v>
      </c>
      <c r="U1" s="2" t="s">
        <v>21</v>
      </c>
      <c r="V1" s="1" t="s">
        <v>22</v>
      </c>
      <c r="W1" s="1" t="s">
        <v>23</v>
      </c>
      <c r="X1" s="1" t="s">
        <v>24</v>
      </c>
      <c r="Y1" s="1" t="s">
        <v>25</v>
      </c>
      <c r="Z1" s="1" t="s">
        <v>26</v>
      </c>
      <c r="AA1" s="1" t="s">
        <v>27</v>
      </c>
      <c r="AB1" s="1" t="s">
        <v>28</v>
      </c>
      <c r="AC1" s="1" t="s">
        <v>29</v>
      </c>
      <c r="AD1" s="1" t="s">
        <v>30</v>
      </c>
      <c r="AE1" s="1" t="s">
        <v>29</v>
      </c>
      <c r="AF1" s="1" t="s">
        <v>31</v>
      </c>
      <c r="AG1" s="1" t="s">
        <v>29</v>
      </c>
      <c r="AH1" s="1" t="s">
        <v>32</v>
      </c>
      <c r="AI1" s="1" t="s">
        <v>29</v>
      </c>
      <c r="AJ1" s="2" t="s">
        <v>33</v>
      </c>
      <c r="AK1" s="2" t="s">
        <v>34</v>
      </c>
      <c r="AL1" s="2" t="s">
        <v>35</v>
      </c>
      <c r="AM1" s="2" t="s">
        <v>36</v>
      </c>
      <c r="AN1" s="2" t="s">
        <v>37</v>
      </c>
      <c r="AO1" s="2" t="s">
        <v>38</v>
      </c>
      <c r="AP1" s="2" t="s">
        <v>39</v>
      </c>
      <c r="AQ1" s="2" t="s">
        <v>40</v>
      </c>
      <c r="AR1" s="2" t="s">
        <v>41</v>
      </c>
      <c r="AS1" s="2" t="s">
        <v>42</v>
      </c>
      <c r="AT1" s="2" t="s">
        <v>43</v>
      </c>
      <c r="AU1" s="2" t="s">
        <v>44</v>
      </c>
      <c r="AV1" s="2" t="s">
        <v>45</v>
      </c>
      <c r="AW1" s="2" t="s">
        <v>46</v>
      </c>
      <c r="AX1" s="2" t="s">
        <v>47</v>
      </c>
      <c r="AY1" s="2" t="s">
        <v>48</v>
      </c>
      <c r="AZ1" s="2" t="s">
        <v>49</v>
      </c>
      <c r="BA1" s="2" t="s">
        <v>50</v>
      </c>
      <c r="BB1" s="1" t="s">
        <v>51</v>
      </c>
      <c r="BC1" s="1" t="s">
        <v>52</v>
      </c>
      <c r="BD1" s="1" t="s">
        <v>53</v>
      </c>
      <c r="BE1" s="1" t="s">
        <v>54</v>
      </c>
      <c r="BF1" s="1" t="s">
        <v>55</v>
      </c>
      <c r="BG1" s="1" t="s">
        <v>56</v>
      </c>
      <c r="BH1" s="1" t="s">
        <v>28</v>
      </c>
      <c r="BI1" s="1" t="s">
        <v>29</v>
      </c>
      <c r="BJ1" s="1" t="s">
        <v>57</v>
      </c>
      <c r="BK1" s="1" t="s">
        <v>29</v>
      </c>
      <c r="BL1" s="1" t="s">
        <v>58</v>
      </c>
      <c r="BM1" s="1" t="s">
        <v>29</v>
      </c>
      <c r="BN1" s="1" t="s">
        <v>59</v>
      </c>
      <c r="BO1" s="1" t="s">
        <v>29</v>
      </c>
      <c r="BP1" s="2" t="s">
        <v>60</v>
      </c>
      <c r="BQ1" s="2" t="s">
        <v>61</v>
      </c>
      <c r="BR1" s="2" t="s">
        <v>62</v>
      </c>
      <c r="BS1" s="2" t="s">
        <v>63</v>
      </c>
      <c r="BT1" s="2" t="s">
        <v>64</v>
      </c>
      <c r="BU1" s="2" t="s">
        <v>65</v>
      </c>
      <c r="BV1" s="2" t="s">
        <v>66</v>
      </c>
      <c r="BW1" s="2" t="s">
        <v>67</v>
      </c>
      <c r="BX1" s="2" t="s">
        <v>68</v>
      </c>
      <c r="BY1" s="2" t="s">
        <v>69</v>
      </c>
      <c r="BZ1" s="2" t="s">
        <v>70</v>
      </c>
      <c r="CA1" s="2" t="s">
        <v>71</v>
      </c>
      <c r="CB1" s="2" t="s">
        <v>72</v>
      </c>
      <c r="CC1" s="2" t="s">
        <v>73</v>
      </c>
      <c r="CD1" s="2" t="s">
        <v>74</v>
      </c>
      <c r="CE1" s="2" t="s">
        <v>75</v>
      </c>
      <c r="CF1" s="2" t="s">
        <v>76</v>
      </c>
      <c r="CG1" s="2" t="s">
        <v>77</v>
      </c>
      <c r="CH1" s="2" t="s">
        <v>78</v>
      </c>
      <c r="CI1" s="2" t="s">
        <v>79</v>
      </c>
      <c r="CJ1" s="2" t="s">
        <v>80</v>
      </c>
      <c r="CK1" s="2" t="s">
        <v>81</v>
      </c>
      <c r="CL1" s="2" t="s">
        <v>82</v>
      </c>
      <c r="CM1" s="2" t="s">
        <v>83</v>
      </c>
      <c r="CN1" s="1" t="s">
        <v>84</v>
      </c>
      <c r="CO1" s="1" t="s">
        <v>85</v>
      </c>
      <c r="CP1" s="1" t="s">
        <v>86</v>
      </c>
      <c r="CQ1" s="1" t="s">
        <v>87</v>
      </c>
      <c r="CR1" s="1" t="s">
        <v>88</v>
      </c>
      <c r="CS1" s="1" t="s">
        <v>89</v>
      </c>
      <c r="CT1" s="1" t="s">
        <v>28</v>
      </c>
      <c r="CU1" s="1" t="s">
        <v>29</v>
      </c>
      <c r="CV1" s="1" t="s">
        <v>90</v>
      </c>
      <c r="CW1" s="1" t="s">
        <v>29</v>
      </c>
      <c r="CX1" s="1" t="s">
        <v>91</v>
      </c>
      <c r="CY1" s="1" t="s">
        <v>29</v>
      </c>
      <c r="CZ1" s="1" t="s">
        <v>92</v>
      </c>
      <c r="DA1" s="1" t="s">
        <v>29</v>
      </c>
      <c r="DB1" s="2" t="s">
        <v>93</v>
      </c>
      <c r="DC1" s="2" t="s">
        <v>94</v>
      </c>
      <c r="DD1" s="2" t="s">
        <v>95</v>
      </c>
      <c r="DE1" s="2" t="s">
        <v>96</v>
      </c>
      <c r="DF1" s="2" t="s">
        <v>97</v>
      </c>
      <c r="DG1" s="2" t="s">
        <v>98</v>
      </c>
      <c r="DH1" s="2" t="s">
        <v>99</v>
      </c>
      <c r="DI1" s="2" t="s">
        <v>100</v>
      </c>
      <c r="DJ1" s="2" t="s">
        <v>101</v>
      </c>
      <c r="DK1" s="2" t="s">
        <v>102</v>
      </c>
      <c r="DL1" s="2" t="s">
        <v>103</v>
      </c>
      <c r="DM1" s="2" t="s">
        <v>104</v>
      </c>
      <c r="DN1" s="2" t="s">
        <v>105</v>
      </c>
      <c r="DO1" s="2" t="s">
        <v>106</v>
      </c>
      <c r="DP1" s="2" t="s">
        <v>107</v>
      </c>
      <c r="DQ1" s="2" t="s">
        <v>108</v>
      </c>
      <c r="DR1" s="2" t="s">
        <v>109</v>
      </c>
      <c r="DS1" s="2" t="s">
        <v>110</v>
      </c>
      <c r="DT1" s="2" t="s">
        <v>111</v>
      </c>
      <c r="DU1" s="2" t="s">
        <v>112</v>
      </c>
      <c r="DV1" s="2" t="s">
        <v>113</v>
      </c>
      <c r="DW1" s="2" t="s">
        <v>114</v>
      </c>
      <c r="DX1" s="2" t="s">
        <v>115</v>
      </c>
      <c r="DY1" s="2" t="s">
        <v>116</v>
      </c>
      <c r="DZ1" s="2" t="s">
        <v>117</v>
      </c>
      <c r="EA1" s="2" t="s">
        <v>118</v>
      </c>
      <c r="EB1" s="2" t="s">
        <v>119</v>
      </c>
      <c r="EC1" s="2" t="s">
        <v>120</v>
      </c>
      <c r="ED1" s="2" t="s">
        <v>121</v>
      </c>
      <c r="EE1" s="2" t="s">
        <v>122</v>
      </c>
      <c r="EF1" s="2" t="s">
        <v>123</v>
      </c>
      <c r="EG1" s="2" t="s">
        <v>124</v>
      </c>
      <c r="EH1" s="2" t="s">
        <v>125</v>
      </c>
      <c r="EI1" s="2" t="s">
        <v>126</v>
      </c>
      <c r="EJ1" s="2" t="s">
        <v>127</v>
      </c>
      <c r="EK1" s="2" t="s">
        <v>128</v>
      </c>
      <c r="EL1" s="1" t="s">
        <v>129</v>
      </c>
      <c r="EM1" s="1" t="s">
        <v>130</v>
      </c>
      <c r="EN1" s="1" t="s">
        <v>131</v>
      </c>
      <c r="EO1" s="1" t="s">
        <v>132</v>
      </c>
      <c r="EP1" s="1" t="s">
        <v>133</v>
      </c>
      <c r="EQ1" s="1" t="s">
        <v>134</v>
      </c>
      <c r="ER1" s="1" t="s">
        <v>28</v>
      </c>
      <c r="ES1" s="1" t="s">
        <v>135</v>
      </c>
      <c r="ET1" s="1" t="s">
        <v>90</v>
      </c>
      <c r="EU1" s="1" t="s">
        <v>135</v>
      </c>
      <c r="EV1" s="1" t="s">
        <v>91</v>
      </c>
      <c r="EW1" s="1" t="s">
        <v>135</v>
      </c>
      <c r="EX1" s="1" t="s">
        <v>92</v>
      </c>
      <c r="EY1" s="1" t="s">
        <v>135</v>
      </c>
    </row>
    <row r="2" spans="1:155" ht="12.75" x14ac:dyDescent="0.2">
      <c r="A2" s="3" t="s">
        <v>192</v>
      </c>
      <c r="B2" s="1" t="s">
        <v>137</v>
      </c>
      <c r="C2" s="1" t="s">
        <v>138</v>
      </c>
      <c r="D2" s="1" t="s">
        <v>136</v>
      </c>
      <c r="E2" s="1" t="s">
        <v>136</v>
      </c>
      <c r="F2" s="1" t="s">
        <v>139</v>
      </c>
      <c r="G2" s="1" t="s">
        <v>140</v>
      </c>
      <c r="H2" s="1" t="s">
        <v>136</v>
      </c>
      <c r="I2" s="1" t="s">
        <v>140</v>
      </c>
      <c r="J2" s="1" t="s">
        <v>139</v>
      </c>
      <c r="K2" s="1" t="s">
        <v>139</v>
      </c>
      <c r="L2" s="1" t="s">
        <v>141</v>
      </c>
      <c r="M2" s="1" t="s">
        <v>136</v>
      </c>
      <c r="N2" s="1" t="s">
        <v>136</v>
      </c>
      <c r="O2" s="1" t="s">
        <v>140</v>
      </c>
      <c r="P2" s="1" t="s">
        <v>141</v>
      </c>
      <c r="Q2" s="1" t="s">
        <v>141</v>
      </c>
      <c r="R2" s="1" t="s">
        <v>139</v>
      </c>
      <c r="S2" s="1" t="s">
        <v>139</v>
      </c>
      <c r="T2" s="1" t="s">
        <v>141</v>
      </c>
      <c r="U2" s="1" t="s">
        <v>136</v>
      </c>
      <c r="V2" s="1" t="s">
        <v>142</v>
      </c>
      <c r="W2" s="1" t="s">
        <v>139</v>
      </c>
      <c r="X2" s="1" t="s">
        <v>142</v>
      </c>
      <c r="Y2" s="1" t="s">
        <v>143</v>
      </c>
      <c r="Z2" s="1" t="s">
        <v>144</v>
      </c>
      <c r="AA2" s="1" t="s">
        <v>145</v>
      </c>
      <c r="AB2" s="1">
        <v>5</v>
      </c>
      <c r="AC2" s="1" t="s">
        <v>146</v>
      </c>
      <c r="AD2" s="1">
        <v>5</v>
      </c>
      <c r="AE2" s="1" t="s">
        <v>146</v>
      </c>
      <c r="AF2" s="1">
        <v>1</v>
      </c>
      <c r="AG2" s="1" t="s">
        <v>147</v>
      </c>
      <c r="AH2" s="1">
        <v>15</v>
      </c>
      <c r="AI2" s="1" t="s">
        <v>148</v>
      </c>
      <c r="AJ2" s="1" t="s">
        <v>141</v>
      </c>
      <c r="AK2" s="1" t="s">
        <v>136</v>
      </c>
      <c r="AL2" s="1" t="s">
        <v>141</v>
      </c>
      <c r="AM2" s="1" t="s">
        <v>136</v>
      </c>
      <c r="AN2" s="1" t="s">
        <v>139</v>
      </c>
      <c r="AO2" s="1" t="s">
        <v>140</v>
      </c>
      <c r="AP2" s="1" t="s">
        <v>136</v>
      </c>
      <c r="AQ2" s="1" t="s">
        <v>136</v>
      </c>
      <c r="AR2" s="1" t="s">
        <v>136</v>
      </c>
      <c r="AS2" s="1" t="s">
        <v>136</v>
      </c>
      <c r="AT2" s="1" t="s">
        <v>136</v>
      </c>
      <c r="AU2" s="1" t="s">
        <v>140</v>
      </c>
      <c r="AV2" s="1" t="s">
        <v>136</v>
      </c>
      <c r="AW2" s="1" t="s">
        <v>140</v>
      </c>
      <c r="AX2" s="1" t="s">
        <v>136</v>
      </c>
      <c r="AY2" s="1" t="s">
        <v>140</v>
      </c>
      <c r="AZ2" s="1" t="s">
        <v>140</v>
      </c>
      <c r="BA2" s="1" t="s">
        <v>140</v>
      </c>
      <c r="BB2" s="1" t="s">
        <v>142</v>
      </c>
      <c r="BC2" s="1" t="s">
        <v>142</v>
      </c>
      <c r="BD2" s="1" t="s">
        <v>142</v>
      </c>
      <c r="BE2" s="1" t="s">
        <v>139</v>
      </c>
      <c r="BF2" s="1" t="s">
        <v>149</v>
      </c>
      <c r="BG2" s="1" t="s">
        <v>150</v>
      </c>
      <c r="BH2" s="1">
        <v>2</v>
      </c>
      <c r="BI2" s="1" t="s">
        <v>151</v>
      </c>
      <c r="BJ2" s="1">
        <v>2</v>
      </c>
      <c r="BK2" s="1" t="s">
        <v>151</v>
      </c>
      <c r="BL2" s="1">
        <v>1</v>
      </c>
      <c r="BM2" s="1" t="s">
        <v>152</v>
      </c>
      <c r="BN2" s="1">
        <v>15</v>
      </c>
      <c r="BO2" s="1" t="s">
        <v>153</v>
      </c>
      <c r="BP2" s="1" t="s">
        <v>136</v>
      </c>
      <c r="BQ2" s="1" t="s">
        <v>139</v>
      </c>
      <c r="BR2" s="1" t="s">
        <v>136</v>
      </c>
      <c r="BS2" s="1" t="s">
        <v>136</v>
      </c>
      <c r="BT2" s="1" t="s">
        <v>136</v>
      </c>
      <c r="BU2" s="1" t="s">
        <v>140</v>
      </c>
      <c r="BV2" s="1" t="s">
        <v>141</v>
      </c>
      <c r="BW2" s="1" t="s">
        <v>139</v>
      </c>
      <c r="BX2" s="1" t="s">
        <v>139</v>
      </c>
      <c r="BY2" s="1" t="s">
        <v>141</v>
      </c>
      <c r="BZ2" s="1" t="s">
        <v>141</v>
      </c>
      <c r="CA2" s="1" t="s">
        <v>139</v>
      </c>
      <c r="CB2" s="1" t="s">
        <v>140</v>
      </c>
      <c r="CC2" s="1" t="s">
        <v>140</v>
      </c>
      <c r="CD2" s="1" t="s">
        <v>140</v>
      </c>
      <c r="CE2" s="1" t="s">
        <v>140</v>
      </c>
      <c r="CF2" s="1" t="s">
        <v>140</v>
      </c>
      <c r="CG2" s="1" t="s">
        <v>140</v>
      </c>
      <c r="CH2" s="1" t="s">
        <v>136</v>
      </c>
      <c r="CI2" s="1" t="s">
        <v>139</v>
      </c>
      <c r="CJ2" s="1" t="s">
        <v>139</v>
      </c>
      <c r="CK2" s="1" t="s">
        <v>136</v>
      </c>
      <c r="CL2" s="1" t="s">
        <v>136</v>
      </c>
      <c r="CM2" s="1" t="s">
        <v>140</v>
      </c>
      <c r="CN2" s="1" t="s">
        <v>142</v>
      </c>
      <c r="CO2" s="1" t="s">
        <v>143</v>
      </c>
      <c r="CP2" s="1" t="s">
        <v>142</v>
      </c>
      <c r="CQ2" s="1" t="s">
        <v>139</v>
      </c>
      <c r="CR2" s="1" t="s">
        <v>154</v>
      </c>
      <c r="CS2" s="1" t="s">
        <v>155</v>
      </c>
      <c r="CT2" s="1">
        <v>3</v>
      </c>
      <c r="CU2" s="1" t="s">
        <v>156</v>
      </c>
      <c r="CV2" s="1">
        <v>3</v>
      </c>
      <c r="CW2" s="1" t="s">
        <v>156</v>
      </c>
      <c r="CX2" s="1">
        <v>12</v>
      </c>
      <c r="CY2" s="1" t="s">
        <v>157</v>
      </c>
      <c r="CZ2" s="1">
        <v>10</v>
      </c>
      <c r="DA2" s="1" t="s">
        <v>158</v>
      </c>
      <c r="DB2" s="1" t="s">
        <v>141</v>
      </c>
      <c r="DC2" s="1" t="s">
        <v>136</v>
      </c>
      <c r="DD2" s="1" t="s">
        <v>139</v>
      </c>
      <c r="DE2" s="1" t="s">
        <v>136</v>
      </c>
      <c r="DF2" s="1" t="s">
        <v>136</v>
      </c>
      <c r="DG2" s="1" t="s">
        <v>136</v>
      </c>
      <c r="DH2" s="1" t="s">
        <v>136</v>
      </c>
      <c r="DI2" s="1" t="s">
        <v>136</v>
      </c>
      <c r="DJ2" s="1" t="s">
        <v>140</v>
      </c>
      <c r="DK2" s="1" t="s">
        <v>140</v>
      </c>
      <c r="DL2" s="1" t="s">
        <v>140</v>
      </c>
      <c r="DM2" s="1" t="s">
        <v>140</v>
      </c>
      <c r="DN2" s="1" t="s">
        <v>140</v>
      </c>
      <c r="DO2" s="1" t="s">
        <v>140</v>
      </c>
      <c r="DP2" s="1" t="s">
        <v>140</v>
      </c>
      <c r="DQ2" s="1" t="s">
        <v>140</v>
      </c>
      <c r="DR2" s="1" t="s">
        <v>140</v>
      </c>
      <c r="DS2" s="1" t="s">
        <v>140</v>
      </c>
      <c r="DT2" s="1" t="s">
        <v>140</v>
      </c>
      <c r="DU2" s="1" t="s">
        <v>140</v>
      </c>
      <c r="DV2" s="1" t="s">
        <v>140</v>
      </c>
      <c r="DW2" s="1" t="s">
        <v>140</v>
      </c>
      <c r="DX2" s="1" t="s">
        <v>140</v>
      </c>
      <c r="DY2" s="1" t="s">
        <v>140</v>
      </c>
      <c r="DZ2" s="1" t="s">
        <v>136</v>
      </c>
      <c r="EA2" s="1" t="s">
        <v>141</v>
      </c>
      <c r="EB2" s="1" t="s">
        <v>139</v>
      </c>
      <c r="EC2" s="1" t="s">
        <v>141</v>
      </c>
      <c r="ED2" s="1" t="s">
        <v>139</v>
      </c>
      <c r="EE2" s="1" t="s">
        <v>136</v>
      </c>
      <c r="EF2" s="1" t="s">
        <v>136</v>
      </c>
      <c r="EG2" s="1" t="s">
        <v>136</v>
      </c>
      <c r="EH2" s="1" t="s">
        <v>140</v>
      </c>
      <c r="EI2" s="1" t="s">
        <v>140</v>
      </c>
      <c r="EJ2" s="1" t="s">
        <v>140</v>
      </c>
      <c r="EK2" s="1" t="s">
        <v>140</v>
      </c>
      <c r="EL2" s="1" t="s">
        <v>159</v>
      </c>
      <c r="EM2" s="1" t="s">
        <v>142</v>
      </c>
      <c r="EN2" s="1" t="s">
        <v>142</v>
      </c>
      <c r="EO2" s="1" t="s">
        <v>159</v>
      </c>
      <c r="EP2" s="1" t="s">
        <v>160</v>
      </c>
      <c r="EQ2" s="1" t="s">
        <v>161</v>
      </c>
      <c r="ER2" s="1">
        <v>2</v>
      </c>
      <c r="ES2" s="1" t="s">
        <v>162</v>
      </c>
      <c r="ET2" s="1">
        <v>2</v>
      </c>
      <c r="EU2" s="1" t="s">
        <v>162</v>
      </c>
      <c r="EV2" s="1">
        <v>2</v>
      </c>
      <c r="EW2" s="1" t="s">
        <v>152</v>
      </c>
      <c r="EX2" s="1">
        <v>15</v>
      </c>
    </row>
    <row r="3" spans="1:155" ht="12.75" x14ac:dyDescent="0.2">
      <c r="A3" s="3" t="s">
        <v>193</v>
      </c>
      <c r="B3" s="1" t="s">
        <v>163</v>
      </c>
      <c r="C3" s="1" t="s">
        <v>164</v>
      </c>
      <c r="D3" s="1" t="s">
        <v>136</v>
      </c>
      <c r="E3" s="1" t="s">
        <v>136</v>
      </c>
      <c r="F3" s="1" t="s">
        <v>136</v>
      </c>
      <c r="G3" s="1" t="s">
        <v>136</v>
      </c>
      <c r="H3" s="1" t="s">
        <v>136</v>
      </c>
      <c r="I3" s="1" t="s">
        <v>140</v>
      </c>
      <c r="J3" s="1" t="s">
        <v>136</v>
      </c>
      <c r="K3" s="1" t="s">
        <v>136</v>
      </c>
      <c r="L3" s="1" t="s">
        <v>139</v>
      </c>
      <c r="M3" s="1" t="s">
        <v>140</v>
      </c>
      <c r="N3" s="1" t="s">
        <v>136</v>
      </c>
      <c r="O3" s="1" t="s">
        <v>140</v>
      </c>
      <c r="P3" s="1" t="s">
        <v>139</v>
      </c>
      <c r="Q3" s="1" t="s">
        <v>136</v>
      </c>
      <c r="R3" s="1" t="s">
        <v>136</v>
      </c>
      <c r="S3" s="1" t="s">
        <v>136</v>
      </c>
      <c r="T3" s="1" t="s">
        <v>139</v>
      </c>
      <c r="U3" s="1" t="s">
        <v>140</v>
      </c>
      <c r="V3" s="1" t="s">
        <v>159</v>
      </c>
      <c r="W3" s="1" t="s">
        <v>142</v>
      </c>
      <c r="X3" s="1" t="s">
        <v>159</v>
      </c>
      <c r="Y3" s="1" t="s">
        <v>142</v>
      </c>
      <c r="AB3" s="1">
        <v>5</v>
      </c>
      <c r="AC3" s="1" t="s">
        <v>165</v>
      </c>
      <c r="AD3" s="1">
        <v>5</v>
      </c>
      <c r="AE3" s="1" t="s">
        <v>166</v>
      </c>
      <c r="AF3" s="1">
        <v>1</v>
      </c>
      <c r="AH3" s="1">
        <v>10</v>
      </c>
      <c r="AJ3" s="1" t="s">
        <v>136</v>
      </c>
      <c r="AK3" s="1" t="s">
        <v>136</v>
      </c>
      <c r="AL3" s="1" t="s">
        <v>136</v>
      </c>
      <c r="AM3" s="1" t="s">
        <v>136</v>
      </c>
      <c r="AN3" s="1" t="s">
        <v>136</v>
      </c>
      <c r="AO3" s="1" t="s">
        <v>140</v>
      </c>
      <c r="AP3" s="1" t="s">
        <v>139</v>
      </c>
      <c r="AQ3" s="1" t="s">
        <v>136</v>
      </c>
      <c r="AR3" s="1" t="s">
        <v>136</v>
      </c>
      <c r="AS3" s="1" t="s">
        <v>136</v>
      </c>
      <c r="AT3" s="1" t="s">
        <v>136</v>
      </c>
      <c r="AU3" s="1" t="s">
        <v>136</v>
      </c>
      <c r="AV3" s="1" t="s">
        <v>136</v>
      </c>
      <c r="AW3" s="1" t="s">
        <v>136</v>
      </c>
      <c r="AX3" s="1" t="s">
        <v>136</v>
      </c>
      <c r="AY3" s="1" t="s">
        <v>136</v>
      </c>
      <c r="AZ3" s="1" t="s">
        <v>136</v>
      </c>
      <c r="BA3" s="1" t="s">
        <v>136</v>
      </c>
      <c r="BB3" s="1" t="s">
        <v>159</v>
      </c>
      <c r="BC3" s="1" t="s">
        <v>142</v>
      </c>
      <c r="BD3" s="1" t="s">
        <v>159</v>
      </c>
      <c r="BE3" s="1" t="s">
        <v>142</v>
      </c>
      <c r="BH3" s="1">
        <v>5</v>
      </c>
      <c r="BJ3" s="1">
        <v>5</v>
      </c>
      <c r="BL3" s="1">
        <v>1</v>
      </c>
      <c r="BN3" s="1">
        <v>10</v>
      </c>
      <c r="BP3" s="1" t="s">
        <v>136</v>
      </c>
      <c r="BQ3" s="1" t="s">
        <v>139</v>
      </c>
      <c r="BR3" s="1" t="s">
        <v>139</v>
      </c>
      <c r="BS3" s="1" t="s">
        <v>141</v>
      </c>
      <c r="BT3" s="1" t="s">
        <v>139</v>
      </c>
      <c r="BU3" s="1" t="s">
        <v>139</v>
      </c>
      <c r="BV3" s="1" t="s">
        <v>141</v>
      </c>
      <c r="BW3" s="1" t="s">
        <v>139</v>
      </c>
      <c r="BX3" s="1" t="s">
        <v>141</v>
      </c>
      <c r="BY3" s="1" t="s">
        <v>139</v>
      </c>
      <c r="BZ3" s="1" t="s">
        <v>139</v>
      </c>
      <c r="CA3" s="1" t="s">
        <v>136</v>
      </c>
      <c r="CB3" s="1" t="s">
        <v>140</v>
      </c>
      <c r="CC3" s="1" t="s">
        <v>136</v>
      </c>
      <c r="CD3" s="1" t="s">
        <v>136</v>
      </c>
      <c r="CE3" s="1" t="s">
        <v>140</v>
      </c>
      <c r="CF3" s="1" t="s">
        <v>136</v>
      </c>
      <c r="CG3" s="1" t="s">
        <v>140</v>
      </c>
      <c r="CH3" s="1" t="s">
        <v>139</v>
      </c>
      <c r="CI3" s="1" t="s">
        <v>136</v>
      </c>
      <c r="CJ3" s="1" t="s">
        <v>141</v>
      </c>
      <c r="CK3" s="1" t="s">
        <v>136</v>
      </c>
      <c r="CL3" s="1" t="s">
        <v>136</v>
      </c>
      <c r="CM3" s="1" t="s">
        <v>140</v>
      </c>
      <c r="CN3" s="1" t="s">
        <v>159</v>
      </c>
      <c r="CO3" s="1" t="s">
        <v>142</v>
      </c>
      <c r="CP3" s="1" t="s">
        <v>143</v>
      </c>
      <c r="CQ3" s="1" t="s">
        <v>142</v>
      </c>
      <c r="CT3" s="1">
        <v>5</v>
      </c>
      <c r="CV3" s="1">
        <v>1</v>
      </c>
      <c r="CX3" s="1">
        <v>1</v>
      </c>
      <c r="CZ3" s="1">
        <v>10</v>
      </c>
      <c r="DB3" s="1" t="s">
        <v>136</v>
      </c>
      <c r="DC3" s="1" t="s">
        <v>140</v>
      </c>
      <c r="DD3" s="1" t="s">
        <v>140</v>
      </c>
      <c r="DE3" s="1" t="s">
        <v>136</v>
      </c>
      <c r="DF3" s="1" t="s">
        <v>136</v>
      </c>
      <c r="DG3" s="1" t="s">
        <v>140</v>
      </c>
      <c r="DH3" s="1" t="s">
        <v>136</v>
      </c>
      <c r="DI3" s="1" t="s">
        <v>136</v>
      </c>
      <c r="DJ3" s="1" t="s">
        <v>140</v>
      </c>
      <c r="DK3" s="1" t="s">
        <v>140</v>
      </c>
      <c r="DL3" s="1" t="s">
        <v>140</v>
      </c>
      <c r="DM3" s="1" t="s">
        <v>140</v>
      </c>
      <c r="DN3" s="1" t="s">
        <v>136</v>
      </c>
      <c r="DO3" s="1" t="s">
        <v>140</v>
      </c>
      <c r="DP3" s="1" t="s">
        <v>140</v>
      </c>
      <c r="DQ3" s="1" t="s">
        <v>136</v>
      </c>
      <c r="DR3" s="1" t="s">
        <v>136</v>
      </c>
      <c r="DS3" s="1" t="s">
        <v>140</v>
      </c>
      <c r="DT3" s="1" t="s">
        <v>139</v>
      </c>
      <c r="DU3" s="1" t="s">
        <v>139</v>
      </c>
      <c r="DV3" s="1" t="s">
        <v>139</v>
      </c>
      <c r="DW3" s="1" t="s">
        <v>136</v>
      </c>
      <c r="DX3" s="1" t="s">
        <v>136</v>
      </c>
      <c r="DY3" s="1" t="s">
        <v>136</v>
      </c>
      <c r="DZ3" s="1" t="s">
        <v>139</v>
      </c>
      <c r="EA3" s="1" t="s">
        <v>136</v>
      </c>
      <c r="EB3" s="1" t="s">
        <v>139</v>
      </c>
      <c r="EC3" s="1" t="s">
        <v>136</v>
      </c>
      <c r="ED3" s="1" t="s">
        <v>139</v>
      </c>
      <c r="EE3" s="1" t="s">
        <v>140</v>
      </c>
      <c r="EF3" s="1" t="s">
        <v>136</v>
      </c>
      <c r="EG3" s="1" t="s">
        <v>136</v>
      </c>
      <c r="EH3" s="1" t="s">
        <v>136</v>
      </c>
      <c r="EI3" s="1" t="s">
        <v>136</v>
      </c>
      <c r="EJ3" s="1" t="s">
        <v>136</v>
      </c>
      <c r="EK3" s="1" t="s">
        <v>140</v>
      </c>
      <c r="EL3" s="1" t="s">
        <v>159</v>
      </c>
      <c r="EM3" s="1" t="s">
        <v>142</v>
      </c>
      <c r="EN3" s="1" t="s">
        <v>159</v>
      </c>
      <c r="EO3" s="1" t="s">
        <v>142</v>
      </c>
      <c r="ER3" s="1">
        <v>1</v>
      </c>
      <c r="ET3" s="1">
        <v>1</v>
      </c>
      <c r="EV3" s="1">
        <v>1</v>
      </c>
      <c r="EX3" s="1">
        <v>15</v>
      </c>
    </row>
    <row r="4" spans="1:155" ht="12.75" x14ac:dyDescent="0.2">
      <c r="A4" s="3" t="s">
        <v>194</v>
      </c>
      <c r="B4" s="1" t="s">
        <v>167</v>
      </c>
      <c r="C4" s="1" t="s">
        <v>168</v>
      </c>
      <c r="D4" s="1" t="s">
        <v>140</v>
      </c>
      <c r="E4" s="1" t="s">
        <v>140</v>
      </c>
      <c r="F4" s="1" t="s">
        <v>136</v>
      </c>
      <c r="G4" s="1" t="s">
        <v>140</v>
      </c>
      <c r="H4" s="1" t="s">
        <v>136</v>
      </c>
      <c r="I4" s="1" t="s">
        <v>140</v>
      </c>
      <c r="J4" s="1" t="s">
        <v>140</v>
      </c>
      <c r="K4" s="1" t="s">
        <v>140</v>
      </c>
      <c r="L4" s="1" t="s">
        <v>136</v>
      </c>
      <c r="M4" s="1" t="s">
        <v>140</v>
      </c>
      <c r="N4" s="1" t="s">
        <v>136</v>
      </c>
      <c r="O4" s="1" t="s">
        <v>140</v>
      </c>
      <c r="P4" s="1" t="s">
        <v>140</v>
      </c>
      <c r="Q4" s="1" t="s">
        <v>140</v>
      </c>
      <c r="R4" s="1" t="s">
        <v>136</v>
      </c>
      <c r="S4" s="1" t="s">
        <v>140</v>
      </c>
      <c r="T4" s="1" t="s">
        <v>136</v>
      </c>
      <c r="U4" s="1" t="s">
        <v>136</v>
      </c>
      <c r="V4" s="1" t="s">
        <v>159</v>
      </c>
      <c r="W4" s="1" t="s">
        <v>142</v>
      </c>
      <c r="X4" s="1" t="s">
        <v>159</v>
      </c>
      <c r="Y4" s="1" t="s">
        <v>142</v>
      </c>
      <c r="Z4" s="1" t="s">
        <v>169</v>
      </c>
      <c r="AA4" s="1" t="s">
        <v>170</v>
      </c>
      <c r="AB4" s="1">
        <v>3</v>
      </c>
      <c r="AC4" s="1" t="s">
        <v>171</v>
      </c>
      <c r="AD4" s="1">
        <v>3</v>
      </c>
      <c r="AE4" s="1" t="s">
        <v>172</v>
      </c>
      <c r="AF4" s="1">
        <v>1</v>
      </c>
      <c r="AG4" s="1" t="s">
        <v>173</v>
      </c>
      <c r="AH4" s="1">
        <v>15</v>
      </c>
      <c r="AI4" s="1" t="s">
        <v>174</v>
      </c>
      <c r="AJ4" s="1" t="s">
        <v>136</v>
      </c>
      <c r="AK4" s="1" t="s">
        <v>140</v>
      </c>
      <c r="AL4" s="1" t="s">
        <v>136</v>
      </c>
      <c r="AM4" s="1" t="s">
        <v>140</v>
      </c>
      <c r="AN4" s="1" t="s">
        <v>136</v>
      </c>
      <c r="AO4" s="1" t="s">
        <v>140</v>
      </c>
      <c r="AP4" s="1" t="s">
        <v>136</v>
      </c>
      <c r="AQ4" s="1" t="s">
        <v>140</v>
      </c>
      <c r="AR4" s="1" t="s">
        <v>136</v>
      </c>
      <c r="AS4" s="1" t="s">
        <v>140</v>
      </c>
      <c r="AT4" s="1" t="s">
        <v>136</v>
      </c>
      <c r="AU4" s="1" t="s">
        <v>140</v>
      </c>
      <c r="AV4" s="1" t="s">
        <v>139</v>
      </c>
      <c r="AW4" s="1" t="s">
        <v>136</v>
      </c>
      <c r="AX4" s="1" t="s">
        <v>139</v>
      </c>
      <c r="AY4" s="1" t="s">
        <v>140</v>
      </c>
      <c r="AZ4" s="1" t="s">
        <v>139</v>
      </c>
      <c r="BA4" s="1" t="s">
        <v>136</v>
      </c>
      <c r="BB4" s="1" t="s">
        <v>159</v>
      </c>
      <c r="BC4" s="1" t="s">
        <v>142</v>
      </c>
      <c r="BD4" s="1" t="s">
        <v>159</v>
      </c>
      <c r="BE4" s="1" t="s">
        <v>142</v>
      </c>
      <c r="BF4" s="1" t="s">
        <v>175</v>
      </c>
      <c r="BG4" s="1" t="s">
        <v>176</v>
      </c>
      <c r="BH4" s="1">
        <v>5</v>
      </c>
      <c r="BI4" s="1" t="s">
        <v>177</v>
      </c>
      <c r="BJ4" s="1">
        <v>2</v>
      </c>
      <c r="BK4" s="1" t="s">
        <v>178</v>
      </c>
      <c r="BL4" s="1">
        <v>5</v>
      </c>
      <c r="BM4" s="1" t="s">
        <v>179</v>
      </c>
      <c r="BN4" s="1">
        <v>15</v>
      </c>
      <c r="BO4" s="1" t="s">
        <v>180</v>
      </c>
      <c r="BP4" s="1" t="s">
        <v>136</v>
      </c>
      <c r="BQ4" s="1" t="s">
        <v>140</v>
      </c>
      <c r="BR4" s="1" t="s">
        <v>136</v>
      </c>
      <c r="BS4" s="1" t="s">
        <v>140</v>
      </c>
      <c r="BT4" s="1" t="s">
        <v>136</v>
      </c>
      <c r="BU4" s="1" t="s">
        <v>140</v>
      </c>
      <c r="BV4" s="1" t="s">
        <v>136</v>
      </c>
      <c r="BW4" s="1" t="s">
        <v>140</v>
      </c>
      <c r="BX4" s="1" t="s">
        <v>136</v>
      </c>
      <c r="BY4" s="1" t="s">
        <v>140</v>
      </c>
      <c r="BZ4" s="1" t="s">
        <v>136</v>
      </c>
      <c r="CA4" s="1" t="s">
        <v>140</v>
      </c>
      <c r="CB4" s="1" t="s">
        <v>136</v>
      </c>
      <c r="CC4" s="1" t="s">
        <v>140</v>
      </c>
      <c r="CD4" s="1" t="s">
        <v>140</v>
      </c>
      <c r="CE4" s="1" t="s">
        <v>140</v>
      </c>
      <c r="CF4" s="1" t="s">
        <v>136</v>
      </c>
      <c r="CG4" s="1" t="s">
        <v>140</v>
      </c>
      <c r="CH4" s="1" t="s">
        <v>140</v>
      </c>
      <c r="CI4" s="1" t="s">
        <v>140</v>
      </c>
      <c r="CJ4" s="1" t="s">
        <v>140</v>
      </c>
      <c r="CK4" s="1" t="s">
        <v>140</v>
      </c>
      <c r="CL4" s="1" t="s">
        <v>140</v>
      </c>
      <c r="CM4" s="1" t="s">
        <v>140</v>
      </c>
      <c r="CN4" s="1" t="s">
        <v>159</v>
      </c>
      <c r="CO4" s="1" t="s">
        <v>159</v>
      </c>
      <c r="CP4" s="1" t="s">
        <v>159</v>
      </c>
      <c r="CQ4" s="1" t="s">
        <v>159</v>
      </c>
      <c r="CR4" s="1" t="s">
        <v>181</v>
      </c>
      <c r="CS4" s="1" t="s">
        <v>176</v>
      </c>
      <c r="CT4" s="1">
        <v>1</v>
      </c>
      <c r="CU4" s="1" t="s">
        <v>182</v>
      </c>
      <c r="CV4" s="1">
        <v>1</v>
      </c>
      <c r="CW4" s="1" t="s">
        <v>183</v>
      </c>
      <c r="CX4" s="1">
        <v>2</v>
      </c>
      <c r="CY4" s="1" t="s">
        <v>184</v>
      </c>
      <c r="CZ4" s="1">
        <v>15</v>
      </c>
      <c r="DA4" s="1" t="s">
        <v>185</v>
      </c>
      <c r="DB4" s="1" t="s">
        <v>140</v>
      </c>
      <c r="DC4" s="1" t="s">
        <v>140</v>
      </c>
      <c r="DD4" s="1" t="s">
        <v>140</v>
      </c>
      <c r="DE4" s="1" t="s">
        <v>140</v>
      </c>
      <c r="DF4" s="1" t="s">
        <v>136</v>
      </c>
      <c r="DG4" s="1" t="s">
        <v>140</v>
      </c>
      <c r="DH4" s="1" t="s">
        <v>140</v>
      </c>
      <c r="DI4" s="1" t="s">
        <v>140</v>
      </c>
      <c r="DJ4" s="1" t="s">
        <v>140</v>
      </c>
      <c r="DK4" s="1" t="s">
        <v>140</v>
      </c>
      <c r="DL4" s="1" t="s">
        <v>136</v>
      </c>
      <c r="DM4" s="1" t="s">
        <v>140</v>
      </c>
      <c r="DN4" s="1" t="s">
        <v>140</v>
      </c>
      <c r="DO4" s="1" t="s">
        <v>140</v>
      </c>
      <c r="DP4" s="1" t="s">
        <v>140</v>
      </c>
      <c r="DQ4" s="1" t="s">
        <v>140</v>
      </c>
      <c r="DR4" s="1" t="s">
        <v>136</v>
      </c>
      <c r="DS4" s="1" t="s">
        <v>140</v>
      </c>
      <c r="DT4" s="1" t="s">
        <v>140</v>
      </c>
      <c r="DU4" s="1" t="s">
        <v>140</v>
      </c>
      <c r="DV4" s="1" t="s">
        <v>140</v>
      </c>
      <c r="DW4" s="1" t="s">
        <v>140</v>
      </c>
      <c r="DX4" s="1" t="s">
        <v>136</v>
      </c>
      <c r="DY4" s="1" t="s">
        <v>140</v>
      </c>
      <c r="DZ4" s="1" t="s">
        <v>140</v>
      </c>
      <c r="EA4" s="1" t="s">
        <v>140</v>
      </c>
      <c r="EB4" s="1" t="s">
        <v>140</v>
      </c>
      <c r="EC4" s="1" t="s">
        <v>140</v>
      </c>
      <c r="ED4" s="1" t="s">
        <v>136</v>
      </c>
      <c r="EE4" s="1" t="s">
        <v>140</v>
      </c>
      <c r="EF4" s="1" t="s">
        <v>140</v>
      </c>
      <c r="EG4" s="1" t="s">
        <v>136</v>
      </c>
      <c r="EH4" s="1" t="s">
        <v>140</v>
      </c>
      <c r="EI4" s="1" t="s">
        <v>136</v>
      </c>
      <c r="EJ4" s="1" t="s">
        <v>136</v>
      </c>
      <c r="EK4" s="1" t="s">
        <v>140</v>
      </c>
      <c r="EL4" s="1" t="s">
        <v>142</v>
      </c>
      <c r="EM4" s="1" t="s">
        <v>143</v>
      </c>
      <c r="EN4" s="1" t="s">
        <v>142</v>
      </c>
      <c r="EO4" s="1" t="s">
        <v>159</v>
      </c>
      <c r="EP4" s="1" t="s">
        <v>186</v>
      </c>
      <c r="EQ4" s="1" t="s">
        <v>187</v>
      </c>
      <c r="ER4" s="1">
        <v>3</v>
      </c>
      <c r="ES4" s="1" t="s">
        <v>188</v>
      </c>
      <c r="ET4" s="1">
        <v>3</v>
      </c>
      <c r="EU4" s="1" t="s">
        <v>183</v>
      </c>
      <c r="EV4" s="1">
        <v>3</v>
      </c>
      <c r="EW4" s="1" t="s">
        <v>189</v>
      </c>
      <c r="EX4" s="1">
        <v>15</v>
      </c>
      <c r="EY4" s="1" t="s">
        <v>190</v>
      </c>
    </row>
  </sheetData>
  <hyperlinks>
    <hyperlink ref="D1" r:id="rId1" xr:uid="{00000000-0004-0000-0100-000000000000}"/>
    <hyperlink ref="E1" r:id="rId2" xr:uid="{00000000-0004-0000-0100-000001000000}"/>
    <hyperlink ref="F1" r:id="rId3" xr:uid="{00000000-0004-0000-0100-000002000000}"/>
    <hyperlink ref="G1" r:id="rId4" xr:uid="{00000000-0004-0000-0100-000003000000}"/>
    <hyperlink ref="H1" r:id="rId5" xr:uid="{00000000-0004-0000-0100-000004000000}"/>
    <hyperlink ref="I1" r:id="rId6" xr:uid="{00000000-0004-0000-0100-000005000000}"/>
    <hyperlink ref="J1" r:id="rId7" xr:uid="{00000000-0004-0000-0100-000006000000}"/>
    <hyperlink ref="K1" r:id="rId8" xr:uid="{00000000-0004-0000-0100-000007000000}"/>
    <hyperlink ref="L1" r:id="rId9" xr:uid="{00000000-0004-0000-0100-000008000000}"/>
    <hyperlink ref="M1" r:id="rId10" xr:uid="{00000000-0004-0000-0100-000009000000}"/>
    <hyperlink ref="N1" r:id="rId11" xr:uid="{00000000-0004-0000-0100-00000A000000}"/>
    <hyperlink ref="O1" r:id="rId12" xr:uid="{00000000-0004-0000-0100-00000B000000}"/>
    <hyperlink ref="P1" r:id="rId13" xr:uid="{00000000-0004-0000-0100-00000C000000}"/>
    <hyperlink ref="Q1" r:id="rId14" xr:uid="{00000000-0004-0000-0100-00000D000000}"/>
    <hyperlink ref="R1" r:id="rId15" xr:uid="{00000000-0004-0000-0100-00000E000000}"/>
    <hyperlink ref="S1" r:id="rId16" xr:uid="{00000000-0004-0000-0100-00000F000000}"/>
    <hyperlink ref="T1" r:id="rId17" xr:uid="{00000000-0004-0000-0100-000010000000}"/>
    <hyperlink ref="U1" r:id="rId18" xr:uid="{00000000-0004-0000-0100-000011000000}"/>
    <hyperlink ref="AJ1" r:id="rId19" xr:uid="{00000000-0004-0000-0100-000012000000}"/>
    <hyperlink ref="AK1" r:id="rId20" xr:uid="{00000000-0004-0000-0100-000013000000}"/>
    <hyperlink ref="AL1" r:id="rId21" xr:uid="{00000000-0004-0000-0100-000014000000}"/>
    <hyperlink ref="AM1" r:id="rId22" xr:uid="{00000000-0004-0000-0100-000015000000}"/>
    <hyperlink ref="AN1" r:id="rId23" xr:uid="{00000000-0004-0000-0100-000016000000}"/>
    <hyperlink ref="AO1" r:id="rId24" xr:uid="{00000000-0004-0000-0100-000017000000}"/>
    <hyperlink ref="AP1" r:id="rId25" xr:uid="{00000000-0004-0000-0100-000018000000}"/>
    <hyperlink ref="AQ1" r:id="rId26" xr:uid="{00000000-0004-0000-0100-000019000000}"/>
    <hyperlink ref="AR1" r:id="rId27" xr:uid="{00000000-0004-0000-0100-00001A000000}"/>
    <hyperlink ref="AS1" r:id="rId28" xr:uid="{00000000-0004-0000-0100-00001B000000}"/>
    <hyperlink ref="AT1" r:id="rId29" xr:uid="{00000000-0004-0000-0100-00001C000000}"/>
    <hyperlink ref="AU1" r:id="rId30" xr:uid="{00000000-0004-0000-0100-00001D000000}"/>
    <hyperlink ref="AV1" r:id="rId31" xr:uid="{00000000-0004-0000-0100-00001E000000}"/>
    <hyperlink ref="AW1" r:id="rId32" xr:uid="{00000000-0004-0000-0100-00001F000000}"/>
    <hyperlink ref="AX1" r:id="rId33" xr:uid="{00000000-0004-0000-0100-000020000000}"/>
    <hyperlink ref="AY1" r:id="rId34" xr:uid="{00000000-0004-0000-0100-000021000000}"/>
    <hyperlink ref="AZ1" r:id="rId35" xr:uid="{00000000-0004-0000-0100-000022000000}"/>
    <hyperlink ref="BA1" r:id="rId36" xr:uid="{00000000-0004-0000-0100-000023000000}"/>
    <hyperlink ref="BP1" r:id="rId37" xr:uid="{00000000-0004-0000-0100-000024000000}"/>
    <hyperlink ref="BQ1" r:id="rId38" xr:uid="{00000000-0004-0000-0100-000025000000}"/>
    <hyperlink ref="BR1" r:id="rId39" xr:uid="{00000000-0004-0000-0100-000026000000}"/>
    <hyperlink ref="BS1" r:id="rId40" xr:uid="{00000000-0004-0000-0100-000027000000}"/>
    <hyperlink ref="BT1" r:id="rId41" xr:uid="{00000000-0004-0000-0100-000028000000}"/>
    <hyperlink ref="BU1" r:id="rId42" xr:uid="{00000000-0004-0000-0100-000029000000}"/>
    <hyperlink ref="BV1" r:id="rId43" xr:uid="{00000000-0004-0000-0100-00002A000000}"/>
    <hyperlink ref="BW1" r:id="rId44" xr:uid="{00000000-0004-0000-0100-00002B000000}"/>
    <hyperlink ref="BX1" r:id="rId45" xr:uid="{00000000-0004-0000-0100-00002C000000}"/>
    <hyperlink ref="BY1" r:id="rId46" xr:uid="{00000000-0004-0000-0100-00002D000000}"/>
    <hyperlink ref="BZ1" r:id="rId47" xr:uid="{00000000-0004-0000-0100-00002E000000}"/>
    <hyperlink ref="CA1" r:id="rId48" xr:uid="{00000000-0004-0000-0100-00002F000000}"/>
    <hyperlink ref="CB1" r:id="rId49" xr:uid="{00000000-0004-0000-0100-000030000000}"/>
    <hyperlink ref="CC1" r:id="rId50" xr:uid="{00000000-0004-0000-0100-000031000000}"/>
    <hyperlink ref="CD1" r:id="rId51" xr:uid="{00000000-0004-0000-0100-000032000000}"/>
    <hyperlink ref="CE1" r:id="rId52" xr:uid="{00000000-0004-0000-0100-000033000000}"/>
    <hyperlink ref="CF1" r:id="rId53" xr:uid="{00000000-0004-0000-0100-000034000000}"/>
    <hyperlink ref="CG1" r:id="rId54" xr:uid="{00000000-0004-0000-0100-000035000000}"/>
    <hyperlink ref="CH1" r:id="rId55" xr:uid="{00000000-0004-0000-0100-000036000000}"/>
    <hyperlink ref="CI1" r:id="rId56" xr:uid="{00000000-0004-0000-0100-000037000000}"/>
    <hyperlink ref="CJ1" r:id="rId57" xr:uid="{00000000-0004-0000-0100-000038000000}"/>
    <hyperlink ref="CK1" r:id="rId58" xr:uid="{00000000-0004-0000-0100-000039000000}"/>
    <hyperlink ref="CL1" r:id="rId59" xr:uid="{00000000-0004-0000-0100-00003A000000}"/>
    <hyperlink ref="CM1" r:id="rId60" xr:uid="{00000000-0004-0000-0100-00003B000000}"/>
    <hyperlink ref="DB1" r:id="rId61" xr:uid="{00000000-0004-0000-0100-00003C000000}"/>
    <hyperlink ref="DC1" r:id="rId62" xr:uid="{00000000-0004-0000-0100-00003D000000}"/>
    <hyperlink ref="DD1" r:id="rId63" xr:uid="{00000000-0004-0000-0100-00003E000000}"/>
    <hyperlink ref="DE1" r:id="rId64" xr:uid="{00000000-0004-0000-0100-00003F000000}"/>
    <hyperlink ref="DF1" r:id="rId65" xr:uid="{00000000-0004-0000-0100-000040000000}"/>
    <hyperlink ref="DG1" r:id="rId66" xr:uid="{00000000-0004-0000-0100-000041000000}"/>
    <hyperlink ref="DH1" r:id="rId67" xr:uid="{00000000-0004-0000-0100-000042000000}"/>
    <hyperlink ref="DI1" r:id="rId68" xr:uid="{00000000-0004-0000-0100-000043000000}"/>
    <hyperlink ref="DJ1" r:id="rId69" xr:uid="{00000000-0004-0000-0100-000044000000}"/>
    <hyperlink ref="DK1" r:id="rId70" xr:uid="{00000000-0004-0000-0100-000045000000}"/>
    <hyperlink ref="DL1" r:id="rId71" xr:uid="{00000000-0004-0000-0100-000046000000}"/>
    <hyperlink ref="DM1" r:id="rId72" xr:uid="{00000000-0004-0000-0100-000047000000}"/>
    <hyperlink ref="DN1" r:id="rId73" xr:uid="{00000000-0004-0000-0100-000048000000}"/>
    <hyperlink ref="DO1" r:id="rId74" xr:uid="{00000000-0004-0000-0100-000049000000}"/>
    <hyperlink ref="DP1" r:id="rId75" xr:uid="{00000000-0004-0000-0100-00004A000000}"/>
    <hyperlink ref="DQ1" r:id="rId76" xr:uid="{00000000-0004-0000-0100-00004B000000}"/>
    <hyperlink ref="DR1" r:id="rId77" xr:uid="{00000000-0004-0000-0100-00004C000000}"/>
    <hyperlink ref="DS1" r:id="rId78" xr:uid="{00000000-0004-0000-0100-00004D000000}"/>
    <hyperlink ref="DT1" r:id="rId79" xr:uid="{00000000-0004-0000-0100-00004E000000}"/>
    <hyperlink ref="DU1" r:id="rId80" xr:uid="{00000000-0004-0000-0100-00004F000000}"/>
    <hyperlink ref="DV1" r:id="rId81" xr:uid="{00000000-0004-0000-0100-000050000000}"/>
    <hyperlink ref="DW1" r:id="rId82" xr:uid="{00000000-0004-0000-0100-000051000000}"/>
    <hyperlink ref="DX1" r:id="rId83" xr:uid="{00000000-0004-0000-0100-000052000000}"/>
    <hyperlink ref="DY1" r:id="rId84" xr:uid="{00000000-0004-0000-0100-000053000000}"/>
    <hyperlink ref="DZ1" r:id="rId85" xr:uid="{00000000-0004-0000-0100-000054000000}"/>
    <hyperlink ref="EA1" r:id="rId86" xr:uid="{00000000-0004-0000-0100-000055000000}"/>
    <hyperlink ref="EB1" r:id="rId87" xr:uid="{00000000-0004-0000-0100-000056000000}"/>
    <hyperlink ref="EC1" r:id="rId88" xr:uid="{00000000-0004-0000-0100-000057000000}"/>
    <hyperlink ref="ED1" r:id="rId89" xr:uid="{00000000-0004-0000-0100-000058000000}"/>
    <hyperlink ref="EE1" r:id="rId90" xr:uid="{00000000-0004-0000-0100-000059000000}"/>
    <hyperlink ref="EF1" r:id="rId91" xr:uid="{00000000-0004-0000-0100-00005A000000}"/>
    <hyperlink ref="EG1" r:id="rId92" xr:uid="{00000000-0004-0000-0100-00005B000000}"/>
    <hyperlink ref="EH1" r:id="rId93" xr:uid="{00000000-0004-0000-0100-00005C000000}"/>
    <hyperlink ref="EI1" r:id="rId94" xr:uid="{00000000-0004-0000-0100-00005D000000}"/>
    <hyperlink ref="EJ1" r:id="rId95" xr:uid="{00000000-0004-0000-0100-00005E000000}"/>
    <hyperlink ref="EK1" r:id="rId96" xr:uid="{00000000-0004-0000-0100-00005F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Z4"/>
  <sheetViews>
    <sheetView tabSelected="1" workbookViewId="0">
      <selection activeCell="H26" sqref="H26"/>
    </sheetView>
  </sheetViews>
  <sheetFormatPr defaultRowHeight="12.75" x14ac:dyDescent="0.2"/>
  <cols>
    <col min="1" max="1" width="17" bestFit="1" customWidth="1"/>
    <col min="8" max="8" width="78" customWidth="1"/>
  </cols>
  <sheetData>
    <row r="1" spans="1:104" x14ac:dyDescent="0.2">
      <c r="A1" s="1" t="s">
        <v>0</v>
      </c>
      <c r="B1" s="1" t="s">
        <v>1</v>
      </c>
      <c r="C1" s="1" t="s">
        <v>2</v>
      </c>
      <c r="D1" s="1" t="s">
        <v>3</v>
      </c>
      <c r="E1" s="2" t="s">
        <v>804</v>
      </c>
      <c r="F1" s="2" t="s">
        <v>805</v>
      </c>
      <c r="G1" s="2" t="s">
        <v>806</v>
      </c>
      <c r="H1" s="2" t="s">
        <v>807</v>
      </c>
      <c r="I1" s="2" t="s">
        <v>808</v>
      </c>
      <c r="J1" s="2" t="s">
        <v>809</v>
      </c>
      <c r="K1" s="2" t="s">
        <v>810</v>
      </c>
      <c r="L1" s="2" t="s">
        <v>811</v>
      </c>
      <c r="M1" s="2" t="s">
        <v>812</v>
      </c>
      <c r="N1" s="2" t="s">
        <v>813</v>
      </c>
      <c r="O1" s="2" t="s">
        <v>814</v>
      </c>
      <c r="P1" s="2" t="s">
        <v>815</v>
      </c>
      <c r="Q1" s="2" t="s">
        <v>816</v>
      </c>
      <c r="R1" s="2" t="s">
        <v>817</v>
      </c>
      <c r="S1" s="2" t="s">
        <v>818</v>
      </c>
      <c r="T1" s="2" t="s">
        <v>819</v>
      </c>
      <c r="U1" s="2" t="s">
        <v>820</v>
      </c>
      <c r="V1" s="2" t="s">
        <v>821</v>
      </c>
      <c r="W1" s="2" t="s">
        <v>822</v>
      </c>
      <c r="X1" s="2" t="s">
        <v>823</v>
      </c>
      <c r="Y1" s="2" t="s">
        <v>824</v>
      </c>
      <c r="Z1" s="2" t="s">
        <v>825</v>
      </c>
      <c r="AA1" s="2" t="s">
        <v>826</v>
      </c>
      <c r="AB1" s="2" t="s">
        <v>827</v>
      </c>
      <c r="AC1" s="2" t="s">
        <v>828</v>
      </c>
      <c r="AD1" s="2" t="s">
        <v>829</v>
      </c>
      <c r="AE1" s="2" t="s">
        <v>830</v>
      </c>
      <c r="AF1" s="2" t="s">
        <v>831</v>
      </c>
      <c r="AG1" s="2" t="s">
        <v>832</v>
      </c>
      <c r="AH1" s="2" t="s">
        <v>833</v>
      </c>
      <c r="AI1" s="1" t="s">
        <v>84</v>
      </c>
      <c r="AJ1" s="1" t="s">
        <v>85</v>
      </c>
      <c r="AK1" s="1" t="s">
        <v>86</v>
      </c>
      <c r="AL1" s="1" t="s">
        <v>87</v>
      </c>
      <c r="AM1" s="1" t="s">
        <v>88</v>
      </c>
      <c r="AN1" s="1" t="s">
        <v>89</v>
      </c>
      <c r="AO1" s="1" t="s">
        <v>28</v>
      </c>
      <c r="AP1" s="1" t="s">
        <v>29</v>
      </c>
      <c r="AQ1" s="1" t="s">
        <v>90</v>
      </c>
      <c r="AR1" s="1" t="s">
        <v>29</v>
      </c>
      <c r="AS1" s="1" t="s">
        <v>91</v>
      </c>
      <c r="AT1" s="1" t="s">
        <v>29</v>
      </c>
      <c r="AU1" s="1" t="s">
        <v>92</v>
      </c>
      <c r="AV1" s="1" t="s">
        <v>29</v>
      </c>
      <c r="AW1" s="2" t="s">
        <v>834</v>
      </c>
      <c r="AX1" s="2" t="s">
        <v>835</v>
      </c>
      <c r="AY1" s="2" t="s">
        <v>836</v>
      </c>
      <c r="AZ1" s="2" t="s">
        <v>837</v>
      </c>
      <c r="BA1" s="2" t="s">
        <v>838</v>
      </c>
      <c r="BB1" s="2" t="s">
        <v>839</v>
      </c>
      <c r="BC1" s="2" t="s">
        <v>840</v>
      </c>
      <c r="BD1" s="2" t="s">
        <v>841</v>
      </c>
      <c r="BE1" s="2" t="s">
        <v>842</v>
      </c>
      <c r="BF1" s="2" t="s">
        <v>843</v>
      </c>
      <c r="BG1" s="2" t="s">
        <v>844</v>
      </c>
      <c r="BH1" s="2" t="s">
        <v>845</v>
      </c>
      <c r="BI1" s="2" t="s">
        <v>846</v>
      </c>
      <c r="BJ1" s="2" t="s">
        <v>847</v>
      </c>
      <c r="BK1" s="2" t="s">
        <v>848</v>
      </c>
      <c r="BL1" s="2" t="s">
        <v>849</v>
      </c>
      <c r="BM1" s="2" t="s">
        <v>850</v>
      </c>
      <c r="BN1" s="2" t="s">
        <v>851</v>
      </c>
      <c r="BO1" s="2" t="s">
        <v>852</v>
      </c>
      <c r="BP1" s="2" t="s">
        <v>853</v>
      </c>
      <c r="BQ1" s="2" t="s">
        <v>854</v>
      </c>
      <c r="BR1" s="2" t="s">
        <v>855</v>
      </c>
      <c r="BS1" s="2" t="s">
        <v>856</v>
      </c>
      <c r="BT1" s="2" t="s">
        <v>857</v>
      </c>
      <c r="BU1" s="2" t="s">
        <v>858</v>
      </c>
      <c r="BV1" s="2" t="s">
        <v>859</v>
      </c>
      <c r="BW1" s="2" t="s">
        <v>860</v>
      </c>
      <c r="BX1" s="2" t="s">
        <v>861</v>
      </c>
      <c r="BY1" s="2" t="s">
        <v>862</v>
      </c>
      <c r="BZ1" s="2" t="s">
        <v>863</v>
      </c>
      <c r="CA1" s="2" t="s">
        <v>864</v>
      </c>
      <c r="CB1" s="2" t="s">
        <v>865</v>
      </c>
      <c r="CC1" s="2" t="s">
        <v>866</v>
      </c>
      <c r="CD1" s="2" t="s">
        <v>867</v>
      </c>
      <c r="CE1" s="2" t="s">
        <v>868</v>
      </c>
      <c r="CF1" s="2" t="s">
        <v>869</v>
      </c>
      <c r="CG1" s="2" t="s">
        <v>870</v>
      </c>
      <c r="CH1" s="2" t="s">
        <v>871</v>
      </c>
      <c r="CI1" s="2" t="s">
        <v>872</v>
      </c>
      <c r="CJ1" s="2" t="s">
        <v>873</v>
      </c>
      <c r="CK1" s="2" t="s">
        <v>874</v>
      </c>
      <c r="CL1" s="2" t="s">
        <v>875</v>
      </c>
      <c r="CM1" s="1" t="s">
        <v>129</v>
      </c>
      <c r="CN1" s="1" t="s">
        <v>130</v>
      </c>
      <c r="CO1" s="1" t="s">
        <v>131</v>
      </c>
      <c r="CP1" s="1" t="s">
        <v>132</v>
      </c>
      <c r="CQ1" s="1" t="s">
        <v>133</v>
      </c>
      <c r="CR1" s="1" t="s">
        <v>134</v>
      </c>
      <c r="CS1" s="1" t="s">
        <v>28</v>
      </c>
      <c r="CT1" s="1" t="s">
        <v>135</v>
      </c>
      <c r="CU1" s="1" t="s">
        <v>90</v>
      </c>
      <c r="CV1" s="1" t="s">
        <v>135</v>
      </c>
      <c r="CW1" s="1" t="s">
        <v>91</v>
      </c>
      <c r="CX1" s="1" t="s">
        <v>135</v>
      </c>
      <c r="CY1" s="1" t="s">
        <v>92</v>
      </c>
      <c r="CZ1" s="1" t="s">
        <v>135</v>
      </c>
    </row>
    <row r="2" spans="1:104" x14ac:dyDescent="0.2">
      <c r="A2" s="3">
        <v>45104.929642152776</v>
      </c>
      <c r="B2" s="1" t="s">
        <v>136</v>
      </c>
      <c r="C2" s="1" t="s">
        <v>766</v>
      </c>
      <c r="D2" s="1" t="s">
        <v>138</v>
      </c>
      <c r="E2" s="1" t="s">
        <v>140</v>
      </c>
      <c r="F2" s="1" t="s">
        <v>140</v>
      </c>
      <c r="G2" s="1" t="s">
        <v>140</v>
      </c>
      <c r="H2" s="1" t="s">
        <v>136</v>
      </c>
      <c r="I2" s="1" t="s">
        <v>136</v>
      </c>
      <c r="J2" s="1" t="s">
        <v>139</v>
      </c>
      <c r="K2" s="1" t="s">
        <v>140</v>
      </c>
      <c r="L2" s="1" t="s">
        <v>140</v>
      </c>
      <c r="M2" s="1" t="s">
        <v>136</v>
      </c>
      <c r="N2" s="1" t="s">
        <v>140</v>
      </c>
      <c r="O2" s="1" t="s">
        <v>136</v>
      </c>
      <c r="P2" s="1" t="s">
        <v>140</v>
      </c>
      <c r="Q2" s="1" t="s">
        <v>139</v>
      </c>
      <c r="R2" s="1" t="s">
        <v>141</v>
      </c>
      <c r="S2" s="1" t="s">
        <v>136</v>
      </c>
      <c r="T2" s="1" t="s">
        <v>141</v>
      </c>
      <c r="U2" s="1" t="s">
        <v>139</v>
      </c>
      <c r="V2" s="1" t="s">
        <v>136</v>
      </c>
      <c r="W2" s="1" t="s">
        <v>141</v>
      </c>
      <c r="X2" s="1" t="s">
        <v>141</v>
      </c>
      <c r="Y2" s="1" t="s">
        <v>139</v>
      </c>
      <c r="Z2" s="1" t="s">
        <v>141</v>
      </c>
      <c r="AA2" s="1" t="s">
        <v>141</v>
      </c>
      <c r="AB2" s="1" t="s">
        <v>139</v>
      </c>
      <c r="AC2" s="1" t="s">
        <v>139</v>
      </c>
      <c r="AD2" s="1" t="s">
        <v>139</v>
      </c>
      <c r="AE2" s="1" t="s">
        <v>139</v>
      </c>
      <c r="AF2" s="1" t="s">
        <v>141</v>
      </c>
      <c r="AG2" s="1" t="s">
        <v>139</v>
      </c>
      <c r="AH2" s="1" t="s">
        <v>141</v>
      </c>
      <c r="AI2" s="1" t="s">
        <v>139</v>
      </c>
      <c r="AJ2" s="1" t="s">
        <v>142</v>
      </c>
      <c r="AK2" s="1" t="s">
        <v>143</v>
      </c>
      <c r="AL2" s="1" t="s">
        <v>159</v>
      </c>
      <c r="AM2" s="1" t="s">
        <v>767</v>
      </c>
      <c r="AN2" s="1" t="s">
        <v>768</v>
      </c>
      <c r="AO2" s="1">
        <v>6</v>
      </c>
      <c r="AP2" s="1" t="s">
        <v>769</v>
      </c>
      <c r="AQ2" s="1">
        <v>3</v>
      </c>
      <c r="AR2" s="1" t="s">
        <v>770</v>
      </c>
      <c r="AS2" s="1">
        <v>5</v>
      </c>
      <c r="AT2" s="1" t="s">
        <v>771</v>
      </c>
      <c r="AU2" s="1">
        <v>15</v>
      </c>
      <c r="AV2" s="1" t="s">
        <v>772</v>
      </c>
      <c r="AW2" s="1" t="s">
        <v>136</v>
      </c>
      <c r="AX2" s="1" t="s">
        <v>139</v>
      </c>
      <c r="AY2" s="1" t="s">
        <v>139</v>
      </c>
      <c r="AZ2" s="1" t="s">
        <v>139</v>
      </c>
      <c r="BA2" s="1" t="s">
        <v>139</v>
      </c>
      <c r="BB2" s="1" t="s">
        <v>136</v>
      </c>
      <c r="BC2" s="1" t="s">
        <v>139</v>
      </c>
      <c r="BD2" s="1" t="s">
        <v>141</v>
      </c>
      <c r="BE2" s="1" t="s">
        <v>139</v>
      </c>
      <c r="BF2" s="1" t="s">
        <v>141</v>
      </c>
      <c r="BG2" s="1" t="s">
        <v>136</v>
      </c>
      <c r="BH2" s="1" t="s">
        <v>136</v>
      </c>
      <c r="BI2" s="1" t="s">
        <v>140</v>
      </c>
      <c r="BJ2" s="1" t="s">
        <v>140</v>
      </c>
      <c r="BK2" s="1" t="s">
        <v>136</v>
      </c>
      <c r="BL2" s="1" t="s">
        <v>140</v>
      </c>
      <c r="BM2" s="1" t="s">
        <v>140</v>
      </c>
      <c r="BN2" s="1" t="s">
        <v>136</v>
      </c>
      <c r="BO2" s="1" t="s">
        <v>140</v>
      </c>
      <c r="BP2" s="1" t="s">
        <v>136</v>
      </c>
      <c r="BQ2" s="1" t="s">
        <v>140</v>
      </c>
      <c r="BR2" s="1" t="s">
        <v>140</v>
      </c>
      <c r="BS2" s="1" t="s">
        <v>140</v>
      </c>
      <c r="BT2" s="1" t="s">
        <v>136</v>
      </c>
      <c r="BU2" s="1" t="s">
        <v>139</v>
      </c>
      <c r="BV2" s="1" t="s">
        <v>139</v>
      </c>
      <c r="BW2" s="1" t="s">
        <v>136</v>
      </c>
      <c r="BX2" s="1" t="s">
        <v>136</v>
      </c>
      <c r="BY2" s="1" t="s">
        <v>141</v>
      </c>
      <c r="BZ2" s="1" t="s">
        <v>139</v>
      </c>
      <c r="CA2" s="1" t="s">
        <v>141</v>
      </c>
      <c r="CB2" s="1" t="s">
        <v>136</v>
      </c>
      <c r="CC2" s="1" t="s">
        <v>140</v>
      </c>
      <c r="CD2" s="1" t="s">
        <v>140</v>
      </c>
      <c r="CE2" s="1" t="s">
        <v>141</v>
      </c>
      <c r="CF2" s="1" t="s">
        <v>136</v>
      </c>
      <c r="CG2" s="1" t="s">
        <v>139</v>
      </c>
      <c r="CH2" s="1" t="s">
        <v>140</v>
      </c>
      <c r="CI2" s="1" t="s">
        <v>136</v>
      </c>
      <c r="CJ2" s="1" t="s">
        <v>136</v>
      </c>
      <c r="CK2" s="1" t="s">
        <v>140</v>
      </c>
      <c r="CL2" s="1" t="s">
        <v>136</v>
      </c>
      <c r="CM2" s="1" t="s">
        <v>142</v>
      </c>
      <c r="CN2" s="1" t="s">
        <v>142</v>
      </c>
      <c r="CO2" s="1" t="s">
        <v>159</v>
      </c>
      <c r="CP2" s="1" t="s">
        <v>773</v>
      </c>
      <c r="CQ2" s="1" t="s">
        <v>774</v>
      </c>
      <c r="CR2" s="1" t="s">
        <v>775</v>
      </c>
      <c r="CS2" s="1">
        <v>10</v>
      </c>
      <c r="CT2" s="1" t="s">
        <v>776</v>
      </c>
      <c r="CU2" s="1">
        <v>10</v>
      </c>
      <c r="CV2" s="1" t="s">
        <v>777</v>
      </c>
      <c r="CW2" s="1">
        <v>6</v>
      </c>
      <c r="CX2" s="1" t="s">
        <v>778</v>
      </c>
      <c r="CY2" s="1">
        <v>10</v>
      </c>
      <c r="CZ2" s="1" t="s">
        <v>779</v>
      </c>
    </row>
    <row r="3" spans="1:104" x14ac:dyDescent="0.2">
      <c r="A3" s="3">
        <v>45105.63084168981</v>
      </c>
      <c r="B3" s="1" t="s">
        <v>136</v>
      </c>
      <c r="C3" s="1" t="s">
        <v>780</v>
      </c>
      <c r="D3" s="1" t="s">
        <v>138</v>
      </c>
      <c r="E3" s="1" t="s">
        <v>136</v>
      </c>
      <c r="F3" s="1" t="s">
        <v>140</v>
      </c>
      <c r="G3" s="1" t="s">
        <v>136</v>
      </c>
      <c r="H3" s="1" t="s">
        <v>140</v>
      </c>
      <c r="I3" s="1" t="s">
        <v>141</v>
      </c>
      <c r="J3" s="1" t="s">
        <v>140</v>
      </c>
      <c r="K3" s="1" t="s">
        <v>140</v>
      </c>
      <c r="L3" s="1" t="s">
        <v>136</v>
      </c>
      <c r="M3" s="1" t="s">
        <v>139</v>
      </c>
      <c r="N3" s="1" t="s">
        <v>136</v>
      </c>
      <c r="O3" s="1" t="s">
        <v>136</v>
      </c>
      <c r="P3" s="1" t="s">
        <v>140</v>
      </c>
      <c r="Q3" s="1" t="s">
        <v>140</v>
      </c>
      <c r="R3" s="1" t="s">
        <v>136</v>
      </c>
      <c r="S3" s="1" t="s">
        <v>141</v>
      </c>
      <c r="T3" s="1" t="s">
        <v>136</v>
      </c>
      <c r="U3" s="1" t="s">
        <v>140</v>
      </c>
      <c r="V3" s="1" t="s">
        <v>140</v>
      </c>
      <c r="W3" s="1" t="s">
        <v>140</v>
      </c>
      <c r="X3" s="1" t="s">
        <v>136</v>
      </c>
      <c r="Y3" s="1" t="s">
        <v>139</v>
      </c>
      <c r="Z3" s="1" t="s">
        <v>139</v>
      </c>
      <c r="AA3" s="1" t="s">
        <v>139</v>
      </c>
      <c r="AB3" s="1" t="s">
        <v>136</v>
      </c>
      <c r="AC3" s="1" t="s">
        <v>136</v>
      </c>
      <c r="AD3" s="1" t="s">
        <v>139</v>
      </c>
      <c r="AE3" s="1" t="s">
        <v>139</v>
      </c>
      <c r="AF3" s="1" t="s">
        <v>141</v>
      </c>
      <c r="AG3" s="1" t="s">
        <v>136</v>
      </c>
      <c r="AH3" s="1" t="s">
        <v>781</v>
      </c>
      <c r="AI3" s="1" t="s">
        <v>143</v>
      </c>
      <c r="AJ3" s="1" t="s">
        <v>142</v>
      </c>
      <c r="AK3" s="1" t="s">
        <v>142</v>
      </c>
      <c r="AL3" s="1" t="s">
        <v>143</v>
      </c>
      <c r="AM3" s="1" t="s">
        <v>782</v>
      </c>
      <c r="AN3" s="1" t="s">
        <v>783</v>
      </c>
      <c r="AO3" s="1">
        <v>5</v>
      </c>
      <c r="AP3" s="1" t="s">
        <v>784</v>
      </c>
      <c r="AQ3" s="1">
        <v>2</v>
      </c>
      <c r="AR3" s="1" t="s">
        <v>785</v>
      </c>
      <c r="AS3" s="1">
        <v>8</v>
      </c>
      <c r="AT3" s="1" t="s">
        <v>786</v>
      </c>
      <c r="AU3" s="1">
        <v>17</v>
      </c>
      <c r="AW3" s="1" t="s">
        <v>140</v>
      </c>
      <c r="AX3" s="1" t="s">
        <v>136</v>
      </c>
      <c r="AY3" s="1" t="s">
        <v>136</v>
      </c>
      <c r="AZ3" s="1" t="s">
        <v>140</v>
      </c>
      <c r="BA3" s="1" t="s">
        <v>140</v>
      </c>
      <c r="BB3" s="1" t="s">
        <v>136</v>
      </c>
      <c r="BC3" s="1" t="s">
        <v>136</v>
      </c>
      <c r="BD3" s="1" t="s">
        <v>136</v>
      </c>
      <c r="BE3" s="1" t="s">
        <v>140</v>
      </c>
      <c r="BF3" s="1" t="s">
        <v>136</v>
      </c>
      <c r="BG3" s="1" t="s">
        <v>139</v>
      </c>
      <c r="BH3" s="1" t="s">
        <v>136</v>
      </c>
      <c r="BI3" s="1" t="s">
        <v>140</v>
      </c>
      <c r="BJ3" s="1" t="s">
        <v>136</v>
      </c>
      <c r="BK3" s="1" t="s">
        <v>140</v>
      </c>
      <c r="BL3" s="1" t="s">
        <v>139</v>
      </c>
      <c r="BM3" s="1" t="s">
        <v>140</v>
      </c>
      <c r="BN3" s="1" t="s">
        <v>140</v>
      </c>
      <c r="BO3" s="1" t="s">
        <v>140</v>
      </c>
      <c r="BP3" s="1" t="s">
        <v>140</v>
      </c>
      <c r="BQ3" s="1" t="s">
        <v>136</v>
      </c>
      <c r="BR3" s="1" t="s">
        <v>140</v>
      </c>
      <c r="BS3" s="1" t="s">
        <v>136</v>
      </c>
      <c r="BT3" s="1" t="s">
        <v>140</v>
      </c>
      <c r="BU3" s="1" t="s">
        <v>140</v>
      </c>
      <c r="BV3" s="1" t="s">
        <v>141</v>
      </c>
      <c r="BW3" s="1" t="s">
        <v>136</v>
      </c>
      <c r="BX3" s="1" t="s">
        <v>140</v>
      </c>
      <c r="BY3" s="1" t="s">
        <v>136</v>
      </c>
      <c r="BZ3" s="1" t="s">
        <v>140</v>
      </c>
      <c r="CA3" s="1" t="s">
        <v>140</v>
      </c>
      <c r="CB3" s="1" t="s">
        <v>141</v>
      </c>
      <c r="CC3" s="1" t="s">
        <v>140</v>
      </c>
      <c r="CD3" s="1" t="s">
        <v>140</v>
      </c>
      <c r="CE3" s="1" t="s">
        <v>139</v>
      </c>
      <c r="CF3" s="1" t="s">
        <v>136</v>
      </c>
      <c r="CG3" s="1" t="s">
        <v>140</v>
      </c>
      <c r="CH3" s="1" t="s">
        <v>139</v>
      </c>
      <c r="CI3" s="1" t="s">
        <v>140</v>
      </c>
      <c r="CJ3" s="1" t="s">
        <v>139</v>
      </c>
      <c r="CK3" s="1" t="s">
        <v>140</v>
      </c>
      <c r="CL3" s="1" t="s">
        <v>136</v>
      </c>
      <c r="CM3" s="1" t="s">
        <v>143</v>
      </c>
      <c r="CN3" s="1" t="s">
        <v>142</v>
      </c>
      <c r="CO3" s="1" t="s">
        <v>142</v>
      </c>
      <c r="CP3" s="1" t="s">
        <v>142</v>
      </c>
      <c r="CQ3" s="1" t="s">
        <v>787</v>
      </c>
      <c r="CR3" s="1" t="s">
        <v>788</v>
      </c>
      <c r="CS3" s="1">
        <v>4</v>
      </c>
      <c r="CU3" s="1">
        <v>3</v>
      </c>
      <c r="CW3" s="1">
        <v>5</v>
      </c>
      <c r="CY3" s="1">
        <v>18</v>
      </c>
    </row>
    <row r="4" spans="1:104" x14ac:dyDescent="0.2">
      <c r="A4" s="3">
        <v>45114.628075891203</v>
      </c>
      <c r="B4" s="1" t="s">
        <v>136</v>
      </c>
      <c r="C4" s="1" t="s">
        <v>789</v>
      </c>
      <c r="D4" s="1" t="s">
        <v>790</v>
      </c>
      <c r="E4" s="1" t="s">
        <v>140</v>
      </c>
      <c r="F4" s="1" t="s">
        <v>140</v>
      </c>
      <c r="G4" s="1" t="s">
        <v>136</v>
      </c>
      <c r="H4" s="1" t="s">
        <v>140</v>
      </c>
      <c r="I4" s="1" t="s">
        <v>136</v>
      </c>
      <c r="J4" s="1" t="s">
        <v>140</v>
      </c>
      <c r="K4" s="1" t="s">
        <v>136</v>
      </c>
      <c r="L4" s="1" t="s">
        <v>140</v>
      </c>
      <c r="M4" s="1" t="s">
        <v>140</v>
      </c>
      <c r="N4" s="1" t="s">
        <v>140</v>
      </c>
      <c r="O4" s="1" t="s">
        <v>136</v>
      </c>
      <c r="P4" s="1" t="s">
        <v>140</v>
      </c>
      <c r="Q4" s="1" t="s">
        <v>136</v>
      </c>
      <c r="R4" s="1" t="s">
        <v>140</v>
      </c>
      <c r="S4" s="1" t="s">
        <v>136</v>
      </c>
      <c r="T4" s="1" t="s">
        <v>140</v>
      </c>
      <c r="U4" s="1" t="s">
        <v>140</v>
      </c>
      <c r="V4" s="1" t="s">
        <v>140</v>
      </c>
      <c r="W4" s="1" t="s">
        <v>136</v>
      </c>
      <c r="X4" s="1" t="s">
        <v>136</v>
      </c>
      <c r="Y4" s="1" t="s">
        <v>136</v>
      </c>
      <c r="Z4" s="1" t="s">
        <v>140</v>
      </c>
      <c r="AA4" s="1" t="s">
        <v>140</v>
      </c>
      <c r="AB4" s="1" t="s">
        <v>140</v>
      </c>
      <c r="AC4" s="1" t="s">
        <v>140</v>
      </c>
      <c r="AD4" s="1" t="s">
        <v>140</v>
      </c>
      <c r="AE4" s="1" t="s">
        <v>140</v>
      </c>
      <c r="AF4" s="1" t="s">
        <v>140</v>
      </c>
      <c r="AG4" s="1" t="s">
        <v>140</v>
      </c>
      <c r="AH4" s="1" t="s">
        <v>140</v>
      </c>
      <c r="AI4" s="1" t="s">
        <v>142</v>
      </c>
      <c r="AJ4" s="1" t="s">
        <v>143</v>
      </c>
      <c r="AK4" s="1" t="s">
        <v>159</v>
      </c>
      <c r="AL4" s="1" t="s">
        <v>159</v>
      </c>
      <c r="AM4" s="1" t="s">
        <v>791</v>
      </c>
      <c r="AN4" s="1" t="s">
        <v>792</v>
      </c>
      <c r="AO4" s="1">
        <v>2</v>
      </c>
      <c r="AP4" s="1" t="s">
        <v>793</v>
      </c>
      <c r="AQ4" s="1">
        <v>4</v>
      </c>
      <c r="AR4" s="1" t="s">
        <v>794</v>
      </c>
      <c r="AS4" s="1">
        <v>1</v>
      </c>
      <c r="AT4" s="1" t="s">
        <v>795</v>
      </c>
      <c r="AU4" s="1">
        <v>16</v>
      </c>
      <c r="AV4" s="1" t="s">
        <v>796</v>
      </c>
      <c r="AW4" s="1" t="s">
        <v>140</v>
      </c>
      <c r="AX4" s="1" t="s">
        <v>140</v>
      </c>
      <c r="AY4" s="1" t="s">
        <v>140</v>
      </c>
      <c r="AZ4" s="1" t="s">
        <v>140</v>
      </c>
      <c r="BA4" s="1" t="s">
        <v>140</v>
      </c>
      <c r="BB4" s="1" t="s">
        <v>140</v>
      </c>
      <c r="BC4" s="1" t="s">
        <v>136</v>
      </c>
      <c r="BD4" s="1" t="s">
        <v>140</v>
      </c>
      <c r="BE4" s="1" t="s">
        <v>136</v>
      </c>
      <c r="BF4" s="1" t="s">
        <v>140</v>
      </c>
      <c r="BG4" s="1" t="s">
        <v>136</v>
      </c>
      <c r="BH4" s="1" t="s">
        <v>140</v>
      </c>
      <c r="BI4" s="1" t="s">
        <v>140</v>
      </c>
      <c r="BJ4" s="1" t="s">
        <v>140</v>
      </c>
      <c r="BK4" s="1" t="s">
        <v>140</v>
      </c>
      <c r="BL4" s="1" t="s">
        <v>140</v>
      </c>
      <c r="BM4" s="1" t="s">
        <v>140</v>
      </c>
      <c r="BN4" s="1" t="s">
        <v>140</v>
      </c>
      <c r="BO4" s="1" t="s">
        <v>140</v>
      </c>
      <c r="BP4" s="1" t="s">
        <v>140</v>
      </c>
      <c r="BQ4" s="1" t="s">
        <v>140</v>
      </c>
      <c r="BR4" s="1" t="s">
        <v>140</v>
      </c>
      <c r="BS4" s="1" t="s">
        <v>140</v>
      </c>
      <c r="BT4" s="1" t="s">
        <v>140</v>
      </c>
      <c r="BU4" s="1" t="s">
        <v>136</v>
      </c>
      <c r="BV4" s="1" t="s">
        <v>136</v>
      </c>
      <c r="BW4" s="1" t="s">
        <v>140</v>
      </c>
      <c r="BX4" s="1" t="s">
        <v>140</v>
      </c>
      <c r="BY4" s="1" t="s">
        <v>140</v>
      </c>
      <c r="BZ4" s="1" t="s">
        <v>140</v>
      </c>
      <c r="CA4" s="1" t="s">
        <v>136</v>
      </c>
      <c r="CB4" s="1" t="s">
        <v>139</v>
      </c>
      <c r="CC4" s="1" t="s">
        <v>139</v>
      </c>
      <c r="CD4" s="1" t="s">
        <v>139</v>
      </c>
      <c r="CE4" s="1" t="s">
        <v>136</v>
      </c>
      <c r="CF4" s="1" t="s">
        <v>136</v>
      </c>
      <c r="CG4" s="1" t="s">
        <v>136</v>
      </c>
      <c r="CH4" s="1" t="s">
        <v>136</v>
      </c>
      <c r="CI4" s="1" t="s">
        <v>136</v>
      </c>
      <c r="CJ4" s="1" t="s">
        <v>136</v>
      </c>
      <c r="CK4" s="1" t="s">
        <v>136</v>
      </c>
      <c r="CL4" s="1" t="s">
        <v>140</v>
      </c>
      <c r="CM4" s="1" t="s">
        <v>159</v>
      </c>
      <c r="CN4" s="1" t="s">
        <v>142</v>
      </c>
      <c r="CO4" s="1" t="s">
        <v>159</v>
      </c>
      <c r="CP4" s="1" t="s">
        <v>142</v>
      </c>
      <c r="CQ4" s="1" t="s">
        <v>797</v>
      </c>
      <c r="CR4" s="1" t="s">
        <v>798</v>
      </c>
      <c r="CS4" s="1">
        <v>2</v>
      </c>
      <c r="CT4" s="1" t="s">
        <v>799</v>
      </c>
      <c r="CU4" s="1">
        <v>6</v>
      </c>
      <c r="CV4" s="1" t="s">
        <v>800</v>
      </c>
      <c r="CW4" s="1">
        <v>1</v>
      </c>
      <c r="CX4" s="1" t="s">
        <v>801</v>
      </c>
      <c r="CY4" s="1">
        <v>14</v>
      </c>
      <c r="CZ4" s="1" t="s">
        <v>802</v>
      </c>
    </row>
  </sheetData>
  <hyperlinks>
    <hyperlink ref="E1" r:id="rId1" xr:uid="{00000000-0004-0000-0200-000000000000}"/>
    <hyperlink ref="F1" r:id="rId2" xr:uid="{00000000-0004-0000-0200-000001000000}"/>
    <hyperlink ref="G1" r:id="rId3" xr:uid="{00000000-0004-0000-0200-000002000000}"/>
    <hyperlink ref="H1" r:id="rId4" xr:uid="{00000000-0004-0000-0200-000003000000}"/>
    <hyperlink ref="I1" r:id="rId5" xr:uid="{00000000-0004-0000-0200-000004000000}"/>
    <hyperlink ref="J1" r:id="rId6" xr:uid="{00000000-0004-0000-0200-000005000000}"/>
    <hyperlink ref="K1" r:id="rId7" xr:uid="{00000000-0004-0000-0200-000006000000}"/>
    <hyperlink ref="L1" r:id="rId8" xr:uid="{00000000-0004-0000-0200-000007000000}"/>
    <hyperlink ref="M1" r:id="rId9" xr:uid="{00000000-0004-0000-0200-000008000000}"/>
    <hyperlink ref="N1" r:id="rId10" xr:uid="{00000000-0004-0000-0200-000009000000}"/>
    <hyperlink ref="O1" r:id="rId11" xr:uid="{00000000-0004-0000-0200-00000A000000}"/>
    <hyperlink ref="P1" r:id="rId12" xr:uid="{00000000-0004-0000-0200-00000B000000}"/>
    <hyperlink ref="Q1" r:id="rId13" xr:uid="{00000000-0004-0000-0200-00000C000000}"/>
    <hyperlink ref="R1" r:id="rId14" xr:uid="{00000000-0004-0000-0200-00000D000000}"/>
    <hyperlink ref="S1" r:id="rId15" xr:uid="{00000000-0004-0000-0200-00000E000000}"/>
    <hyperlink ref="T1" r:id="rId16" xr:uid="{00000000-0004-0000-0200-00000F000000}"/>
    <hyperlink ref="U1" r:id="rId17" xr:uid="{00000000-0004-0000-0200-000010000000}"/>
    <hyperlink ref="V1" r:id="rId18" xr:uid="{00000000-0004-0000-0200-000011000000}"/>
    <hyperlink ref="W1" r:id="rId19" xr:uid="{00000000-0004-0000-0200-000012000000}"/>
    <hyperlink ref="X1" r:id="rId20" xr:uid="{00000000-0004-0000-0200-000013000000}"/>
    <hyperlink ref="Y1" r:id="rId21" xr:uid="{00000000-0004-0000-0200-000014000000}"/>
    <hyperlink ref="Z1" r:id="rId22" xr:uid="{00000000-0004-0000-0200-000015000000}"/>
    <hyperlink ref="AA1" r:id="rId23" xr:uid="{00000000-0004-0000-0200-000016000000}"/>
    <hyperlink ref="AB1" r:id="rId24" xr:uid="{00000000-0004-0000-0200-000017000000}"/>
    <hyperlink ref="AC1" r:id="rId25" xr:uid="{00000000-0004-0000-0200-000018000000}"/>
    <hyperlink ref="AD1" r:id="rId26" xr:uid="{00000000-0004-0000-0200-000019000000}"/>
    <hyperlink ref="AE1" r:id="rId27" xr:uid="{00000000-0004-0000-0200-00001A000000}"/>
    <hyperlink ref="AF1" r:id="rId28" xr:uid="{00000000-0004-0000-0200-00001B000000}"/>
    <hyperlink ref="AG1" r:id="rId29" xr:uid="{00000000-0004-0000-0200-00001C000000}"/>
    <hyperlink ref="AH1" r:id="rId30" xr:uid="{00000000-0004-0000-0200-00001D000000}"/>
    <hyperlink ref="AW1" r:id="rId31" xr:uid="{00000000-0004-0000-0200-00001E000000}"/>
    <hyperlink ref="AX1" r:id="rId32" xr:uid="{00000000-0004-0000-0200-00001F000000}"/>
    <hyperlink ref="AY1" r:id="rId33" xr:uid="{00000000-0004-0000-0200-000020000000}"/>
    <hyperlink ref="AZ1" r:id="rId34" xr:uid="{00000000-0004-0000-0200-000021000000}"/>
    <hyperlink ref="BA1" r:id="rId35" xr:uid="{00000000-0004-0000-0200-000022000000}"/>
    <hyperlink ref="BB1" r:id="rId36" xr:uid="{00000000-0004-0000-0200-000023000000}"/>
    <hyperlink ref="BC1" r:id="rId37" xr:uid="{00000000-0004-0000-0200-000024000000}"/>
    <hyperlink ref="BD1" r:id="rId38" xr:uid="{00000000-0004-0000-0200-000025000000}"/>
    <hyperlink ref="BE1" r:id="rId39" xr:uid="{00000000-0004-0000-0200-000026000000}"/>
    <hyperlink ref="BF1" r:id="rId40" xr:uid="{00000000-0004-0000-0200-000027000000}"/>
    <hyperlink ref="BG1" r:id="rId41" xr:uid="{00000000-0004-0000-0200-000028000000}"/>
    <hyperlink ref="BH1" r:id="rId42" xr:uid="{00000000-0004-0000-0200-000029000000}"/>
    <hyperlink ref="BI1" r:id="rId43" xr:uid="{00000000-0004-0000-0200-00002A000000}"/>
    <hyperlink ref="BJ1" r:id="rId44" xr:uid="{00000000-0004-0000-0200-00002B000000}"/>
    <hyperlink ref="BK1" r:id="rId45" xr:uid="{00000000-0004-0000-0200-00002C000000}"/>
    <hyperlink ref="BL1" r:id="rId46" xr:uid="{00000000-0004-0000-0200-00002D000000}"/>
    <hyperlink ref="BM1" r:id="rId47" xr:uid="{00000000-0004-0000-0200-00002E000000}"/>
    <hyperlink ref="BN1" r:id="rId48" xr:uid="{00000000-0004-0000-0200-00002F000000}"/>
    <hyperlink ref="BO1" r:id="rId49" xr:uid="{00000000-0004-0000-0200-000030000000}"/>
    <hyperlink ref="BP1" r:id="rId50" xr:uid="{00000000-0004-0000-0200-000031000000}"/>
    <hyperlink ref="BQ1" r:id="rId51" xr:uid="{00000000-0004-0000-0200-000032000000}"/>
    <hyperlink ref="BR1" r:id="rId52" xr:uid="{00000000-0004-0000-0200-000033000000}"/>
    <hyperlink ref="BS1" r:id="rId53" xr:uid="{00000000-0004-0000-0200-000034000000}"/>
    <hyperlink ref="BT1" r:id="rId54" xr:uid="{00000000-0004-0000-0200-000035000000}"/>
    <hyperlink ref="BU1" r:id="rId55" xr:uid="{00000000-0004-0000-0200-000036000000}"/>
    <hyperlink ref="BV1" r:id="rId56" xr:uid="{00000000-0004-0000-0200-000037000000}"/>
    <hyperlink ref="BW1" r:id="rId57" xr:uid="{00000000-0004-0000-0200-000038000000}"/>
    <hyperlink ref="BX1" r:id="rId58" xr:uid="{00000000-0004-0000-0200-000039000000}"/>
    <hyperlink ref="BY1" r:id="rId59" xr:uid="{00000000-0004-0000-0200-00003A000000}"/>
    <hyperlink ref="BZ1" r:id="rId60" xr:uid="{00000000-0004-0000-0200-00003B000000}"/>
    <hyperlink ref="CA1" r:id="rId61" xr:uid="{00000000-0004-0000-0200-00003C000000}"/>
    <hyperlink ref="CB1" r:id="rId62" xr:uid="{00000000-0004-0000-0200-00003D000000}"/>
    <hyperlink ref="CC1" r:id="rId63" xr:uid="{00000000-0004-0000-0200-00003E000000}"/>
    <hyperlink ref="CD1" r:id="rId64" xr:uid="{00000000-0004-0000-0200-00003F000000}"/>
    <hyperlink ref="CE1" r:id="rId65" xr:uid="{00000000-0004-0000-0200-000040000000}"/>
    <hyperlink ref="CF1" r:id="rId66" xr:uid="{00000000-0004-0000-0200-000041000000}"/>
    <hyperlink ref="CG1" r:id="rId67" xr:uid="{00000000-0004-0000-0200-000042000000}"/>
    <hyperlink ref="CH1" r:id="rId68" xr:uid="{00000000-0004-0000-0200-000043000000}"/>
    <hyperlink ref="CI1" r:id="rId69" xr:uid="{00000000-0004-0000-0200-000044000000}"/>
    <hyperlink ref="CJ1" r:id="rId70" xr:uid="{00000000-0004-0000-0200-000045000000}"/>
    <hyperlink ref="CK1" r:id="rId71" xr:uid="{00000000-0004-0000-0200-000046000000}"/>
    <hyperlink ref="CL1" r:id="rId72" xr:uid="{00000000-0004-0000-0200-000047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Y4"/>
  <sheetViews>
    <sheetView topLeftCell="CB1" workbookViewId="0">
      <selection activeCell="CL2" sqref="CL2:CY4"/>
    </sheetView>
  </sheetViews>
  <sheetFormatPr defaultRowHeight="12.75" x14ac:dyDescent="0.2"/>
  <cols>
    <col min="2" max="2" width="17" customWidth="1"/>
    <col min="3" max="3" width="15.42578125" customWidth="1"/>
    <col min="38" max="38" width="20.42578125" customWidth="1"/>
    <col min="103" max="103" width="72.5703125" bestFit="1" customWidth="1"/>
  </cols>
  <sheetData>
    <row r="1" spans="1:103" x14ac:dyDescent="0.2">
      <c r="A1" s="1" t="s">
        <v>195</v>
      </c>
      <c r="B1" s="1" t="s">
        <v>2</v>
      </c>
      <c r="C1" s="1" t="s">
        <v>3</v>
      </c>
      <c r="D1" s="2" t="s">
        <v>804</v>
      </c>
      <c r="E1" s="2" t="s">
        <v>805</v>
      </c>
      <c r="F1" s="2" t="s">
        <v>806</v>
      </c>
      <c r="G1" s="2" t="s">
        <v>807</v>
      </c>
      <c r="H1" s="2" t="s">
        <v>808</v>
      </c>
      <c r="I1" s="2" t="s">
        <v>809</v>
      </c>
      <c r="J1" s="2" t="s">
        <v>810</v>
      </c>
      <c r="K1" s="2" t="s">
        <v>811</v>
      </c>
      <c r="L1" s="2" t="s">
        <v>812</v>
      </c>
      <c r="M1" s="2" t="s">
        <v>813</v>
      </c>
      <c r="N1" s="2" t="s">
        <v>814</v>
      </c>
      <c r="O1" s="2" t="s">
        <v>815</v>
      </c>
      <c r="P1" s="2" t="s">
        <v>816</v>
      </c>
      <c r="Q1" s="2" t="s">
        <v>817</v>
      </c>
      <c r="R1" s="2" t="s">
        <v>818</v>
      </c>
      <c r="S1" s="2" t="s">
        <v>819</v>
      </c>
      <c r="T1" s="2" t="s">
        <v>820</v>
      </c>
      <c r="U1" s="2" t="s">
        <v>821</v>
      </c>
      <c r="V1" s="2" t="s">
        <v>822</v>
      </c>
      <c r="W1" s="2" t="s">
        <v>823</v>
      </c>
      <c r="X1" s="2" t="s">
        <v>824</v>
      </c>
      <c r="Y1" s="2" t="s">
        <v>825</v>
      </c>
      <c r="Z1" s="2" t="s">
        <v>826</v>
      </c>
      <c r="AA1" s="2" t="s">
        <v>827</v>
      </c>
      <c r="AB1" s="2" t="s">
        <v>828</v>
      </c>
      <c r="AC1" s="2" t="s">
        <v>829</v>
      </c>
      <c r="AD1" s="2" t="s">
        <v>830</v>
      </c>
      <c r="AE1" s="2" t="s">
        <v>831</v>
      </c>
      <c r="AF1" s="2" t="s">
        <v>832</v>
      </c>
      <c r="AG1" s="2" t="s">
        <v>833</v>
      </c>
      <c r="AH1" s="1" t="s">
        <v>84</v>
      </c>
      <c r="AI1" s="1" t="s">
        <v>85</v>
      </c>
      <c r="AJ1" s="1" t="s">
        <v>86</v>
      </c>
      <c r="AK1" s="1" t="s">
        <v>87</v>
      </c>
      <c r="AL1" s="1" t="s">
        <v>88</v>
      </c>
      <c r="AM1" s="1" t="s">
        <v>89</v>
      </c>
      <c r="AN1" s="1" t="s">
        <v>28</v>
      </c>
      <c r="AO1" s="1" t="s">
        <v>29</v>
      </c>
      <c r="AP1" s="1" t="s">
        <v>90</v>
      </c>
      <c r="AQ1" s="1" t="s">
        <v>29</v>
      </c>
      <c r="AR1" s="1" t="s">
        <v>91</v>
      </c>
      <c r="AS1" s="1" t="s">
        <v>29</v>
      </c>
      <c r="AT1" s="1" t="s">
        <v>92</v>
      </c>
      <c r="AU1" s="1" t="s">
        <v>29</v>
      </c>
      <c r="AV1" s="2" t="s">
        <v>834</v>
      </c>
      <c r="AW1" s="2" t="s">
        <v>835</v>
      </c>
      <c r="AX1" s="2" t="s">
        <v>836</v>
      </c>
      <c r="AY1" s="2" t="s">
        <v>837</v>
      </c>
      <c r="AZ1" s="2" t="s">
        <v>838</v>
      </c>
      <c r="BA1" s="2" t="s">
        <v>839</v>
      </c>
      <c r="BB1" s="2" t="s">
        <v>840</v>
      </c>
      <c r="BC1" s="2" t="s">
        <v>841</v>
      </c>
      <c r="BD1" s="2" t="s">
        <v>842</v>
      </c>
      <c r="BE1" s="2" t="s">
        <v>843</v>
      </c>
      <c r="BF1" s="2" t="s">
        <v>844</v>
      </c>
      <c r="BG1" s="2" t="s">
        <v>845</v>
      </c>
      <c r="BH1" s="2" t="s">
        <v>846</v>
      </c>
      <c r="BI1" s="2" t="s">
        <v>847</v>
      </c>
      <c r="BJ1" s="2" t="s">
        <v>848</v>
      </c>
      <c r="BK1" s="2" t="s">
        <v>849</v>
      </c>
      <c r="BL1" s="2" t="s">
        <v>850</v>
      </c>
      <c r="BM1" s="2" t="s">
        <v>851</v>
      </c>
      <c r="BN1" s="2" t="s">
        <v>852</v>
      </c>
      <c r="BO1" s="2" t="s">
        <v>853</v>
      </c>
      <c r="BP1" s="2" t="s">
        <v>854</v>
      </c>
      <c r="BQ1" s="2" t="s">
        <v>855</v>
      </c>
      <c r="BR1" s="2" t="s">
        <v>856</v>
      </c>
      <c r="BS1" s="2" t="s">
        <v>857</v>
      </c>
      <c r="BT1" s="2" t="s">
        <v>858</v>
      </c>
      <c r="BU1" s="2" t="s">
        <v>859</v>
      </c>
      <c r="BV1" s="2" t="s">
        <v>860</v>
      </c>
      <c r="BW1" s="2" t="s">
        <v>861</v>
      </c>
      <c r="BX1" s="2" t="s">
        <v>862</v>
      </c>
      <c r="BY1" s="2" t="s">
        <v>863</v>
      </c>
      <c r="BZ1" s="2" t="s">
        <v>864</v>
      </c>
      <c r="CA1" s="2" t="s">
        <v>865</v>
      </c>
      <c r="CB1" s="2" t="s">
        <v>866</v>
      </c>
      <c r="CC1" s="2" t="s">
        <v>867</v>
      </c>
      <c r="CD1" s="2" t="s">
        <v>868</v>
      </c>
      <c r="CE1" s="2" t="s">
        <v>869</v>
      </c>
      <c r="CF1" s="2" t="s">
        <v>870</v>
      </c>
      <c r="CG1" s="2" t="s">
        <v>871</v>
      </c>
      <c r="CH1" s="2" t="s">
        <v>872</v>
      </c>
      <c r="CI1" s="2" t="s">
        <v>873</v>
      </c>
      <c r="CJ1" s="2" t="s">
        <v>874</v>
      </c>
      <c r="CK1" s="2" t="s">
        <v>875</v>
      </c>
      <c r="CL1" s="1" t="s">
        <v>129</v>
      </c>
      <c r="CM1" s="1" t="s">
        <v>130</v>
      </c>
      <c r="CN1" s="1" t="s">
        <v>131</v>
      </c>
      <c r="CO1" s="1" t="s">
        <v>132</v>
      </c>
      <c r="CP1" s="1" t="s">
        <v>133</v>
      </c>
      <c r="CQ1" s="1" t="s">
        <v>134</v>
      </c>
      <c r="CR1" s="1" t="s">
        <v>28</v>
      </c>
      <c r="CS1" s="1" t="s">
        <v>135</v>
      </c>
      <c r="CT1" s="1" t="s">
        <v>90</v>
      </c>
      <c r="CU1" s="1" t="s">
        <v>135</v>
      </c>
      <c r="CV1" s="1" t="s">
        <v>91</v>
      </c>
      <c r="CW1" s="1" t="s">
        <v>135</v>
      </c>
      <c r="CX1" s="1" t="s">
        <v>92</v>
      </c>
      <c r="CY1" s="1" t="s">
        <v>135</v>
      </c>
    </row>
    <row r="2" spans="1:103" x14ac:dyDescent="0.2">
      <c r="A2" s="3" t="s">
        <v>753</v>
      </c>
      <c r="B2" s="1" t="s">
        <v>766</v>
      </c>
      <c r="C2" s="1" t="s">
        <v>138</v>
      </c>
      <c r="D2" s="1" t="s">
        <v>140</v>
      </c>
      <c r="E2" s="1" t="s">
        <v>140</v>
      </c>
      <c r="F2" s="1" t="s">
        <v>140</v>
      </c>
      <c r="G2" s="1" t="s">
        <v>136</v>
      </c>
      <c r="H2" s="1" t="s">
        <v>136</v>
      </c>
      <c r="I2" s="1" t="s">
        <v>139</v>
      </c>
      <c r="J2" s="1" t="s">
        <v>140</v>
      </c>
      <c r="K2" s="1" t="s">
        <v>140</v>
      </c>
      <c r="L2" s="1" t="s">
        <v>136</v>
      </c>
      <c r="M2" s="1" t="s">
        <v>140</v>
      </c>
      <c r="N2" s="1" t="s">
        <v>136</v>
      </c>
      <c r="O2" s="1" t="s">
        <v>140</v>
      </c>
      <c r="P2" s="1" t="s">
        <v>139</v>
      </c>
      <c r="Q2" s="1" t="s">
        <v>141</v>
      </c>
      <c r="R2" s="1" t="s">
        <v>136</v>
      </c>
      <c r="S2" s="1" t="s">
        <v>141</v>
      </c>
      <c r="T2" s="1" t="s">
        <v>139</v>
      </c>
      <c r="U2" s="1" t="s">
        <v>136</v>
      </c>
      <c r="V2" s="1" t="s">
        <v>141</v>
      </c>
      <c r="W2" s="1" t="s">
        <v>141</v>
      </c>
      <c r="X2" s="1" t="s">
        <v>139</v>
      </c>
      <c r="Y2" s="1" t="s">
        <v>141</v>
      </c>
      <c r="Z2" s="1" t="s">
        <v>141</v>
      </c>
      <c r="AA2" s="1" t="s">
        <v>139</v>
      </c>
      <c r="AB2" s="1" t="s">
        <v>139</v>
      </c>
      <c r="AC2" s="1" t="s">
        <v>139</v>
      </c>
      <c r="AD2" s="1" t="s">
        <v>139</v>
      </c>
      <c r="AE2" s="1" t="s">
        <v>141</v>
      </c>
      <c r="AF2" s="1" t="s">
        <v>139</v>
      </c>
      <c r="AG2" s="1" t="s">
        <v>141</v>
      </c>
      <c r="AH2" s="1" t="s">
        <v>139</v>
      </c>
      <c r="AI2" s="1" t="s">
        <v>142</v>
      </c>
      <c r="AJ2" s="1" t="s">
        <v>143</v>
      </c>
      <c r="AK2" s="1" t="s">
        <v>159</v>
      </c>
      <c r="AL2" s="1" t="s">
        <v>767</v>
      </c>
      <c r="AM2" s="1" t="s">
        <v>768</v>
      </c>
      <c r="AN2" s="1">
        <v>6</v>
      </c>
      <c r="AO2" s="1" t="s">
        <v>769</v>
      </c>
      <c r="AP2" s="1">
        <v>3</v>
      </c>
      <c r="AQ2" s="1" t="s">
        <v>770</v>
      </c>
      <c r="AR2" s="1">
        <v>5</v>
      </c>
      <c r="AS2" s="1" t="s">
        <v>771</v>
      </c>
      <c r="AT2" s="1">
        <v>15</v>
      </c>
      <c r="AU2" s="1" t="s">
        <v>772</v>
      </c>
      <c r="AV2" s="1" t="s">
        <v>136</v>
      </c>
      <c r="AW2" s="1" t="s">
        <v>139</v>
      </c>
      <c r="AX2" s="1" t="s">
        <v>139</v>
      </c>
      <c r="AY2" s="1" t="s">
        <v>139</v>
      </c>
      <c r="AZ2" s="1" t="s">
        <v>139</v>
      </c>
      <c r="BA2" s="1" t="s">
        <v>136</v>
      </c>
      <c r="BB2" s="1" t="s">
        <v>139</v>
      </c>
      <c r="BC2" s="1" t="s">
        <v>141</v>
      </c>
      <c r="BD2" s="1" t="s">
        <v>139</v>
      </c>
      <c r="BE2" s="1" t="s">
        <v>141</v>
      </c>
      <c r="BF2" s="1" t="s">
        <v>136</v>
      </c>
      <c r="BG2" s="1" t="s">
        <v>136</v>
      </c>
      <c r="BH2" s="1" t="s">
        <v>140</v>
      </c>
      <c r="BI2" s="1" t="s">
        <v>140</v>
      </c>
      <c r="BJ2" s="1" t="s">
        <v>136</v>
      </c>
      <c r="BK2" s="1" t="s">
        <v>140</v>
      </c>
      <c r="BL2" s="1" t="s">
        <v>140</v>
      </c>
      <c r="BM2" s="1" t="s">
        <v>136</v>
      </c>
      <c r="BN2" s="1" t="s">
        <v>140</v>
      </c>
      <c r="BO2" s="1" t="s">
        <v>136</v>
      </c>
      <c r="BP2" s="1" t="s">
        <v>140</v>
      </c>
      <c r="BQ2" s="1" t="s">
        <v>140</v>
      </c>
      <c r="BR2" s="1" t="s">
        <v>140</v>
      </c>
      <c r="BS2" s="1" t="s">
        <v>136</v>
      </c>
      <c r="BT2" s="1" t="s">
        <v>139</v>
      </c>
      <c r="BU2" s="1" t="s">
        <v>139</v>
      </c>
      <c r="BV2" s="1" t="s">
        <v>136</v>
      </c>
      <c r="BW2" s="1" t="s">
        <v>136</v>
      </c>
      <c r="BX2" s="1" t="s">
        <v>141</v>
      </c>
      <c r="BY2" s="1" t="s">
        <v>139</v>
      </c>
      <c r="BZ2" s="1" t="s">
        <v>141</v>
      </c>
      <c r="CA2" s="1" t="s">
        <v>136</v>
      </c>
      <c r="CB2" s="1" t="s">
        <v>140</v>
      </c>
      <c r="CC2" s="1" t="s">
        <v>140</v>
      </c>
      <c r="CD2" s="1" t="s">
        <v>141</v>
      </c>
      <c r="CE2" s="1" t="s">
        <v>136</v>
      </c>
      <c r="CF2" s="1" t="s">
        <v>139</v>
      </c>
      <c r="CG2" s="1" t="s">
        <v>140</v>
      </c>
      <c r="CH2" s="1" t="s">
        <v>136</v>
      </c>
      <c r="CI2" s="1" t="s">
        <v>136</v>
      </c>
      <c r="CJ2" s="1" t="s">
        <v>140</v>
      </c>
      <c r="CK2" s="1" t="s">
        <v>136</v>
      </c>
      <c r="CL2" s="1" t="s">
        <v>142</v>
      </c>
      <c r="CM2" s="1" t="s">
        <v>142</v>
      </c>
      <c r="CN2" s="1" t="s">
        <v>159</v>
      </c>
      <c r="CO2" s="1" t="s">
        <v>773</v>
      </c>
      <c r="CP2" s="1" t="s">
        <v>774</v>
      </c>
      <c r="CQ2" s="1" t="s">
        <v>775</v>
      </c>
      <c r="CR2" s="1">
        <v>10</v>
      </c>
      <c r="CS2" s="1" t="s">
        <v>776</v>
      </c>
      <c r="CT2" s="1">
        <v>10</v>
      </c>
      <c r="CU2" s="1" t="s">
        <v>777</v>
      </c>
      <c r="CV2" s="1">
        <v>6</v>
      </c>
      <c r="CW2" s="1" t="s">
        <v>778</v>
      </c>
      <c r="CX2" s="1">
        <v>10</v>
      </c>
      <c r="CY2" s="1" t="s">
        <v>779</v>
      </c>
    </row>
    <row r="3" spans="1:103" x14ac:dyDescent="0.2">
      <c r="A3" s="3" t="s">
        <v>764</v>
      </c>
      <c r="B3" s="1" t="s">
        <v>780</v>
      </c>
      <c r="C3" s="1" t="s">
        <v>138</v>
      </c>
      <c r="D3" s="1" t="s">
        <v>136</v>
      </c>
      <c r="E3" s="1" t="s">
        <v>140</v>
      </c>
      <c r="F3" s="1" t="s">
        <v>136</v>
      </c>
      <c r="G3" s="1" t="s">
        <v>140</v>
      </c>
      <c r="H3" s="1" t="s">
        <v>141</v>
      </c>
      <c r="I3" s="1" t="s">
        <v>140</v>
      </c>
      <c r="J3" s="1" t="s">
        <v>140</v>
      </c>
      <c r="K3" s="1" t="s">
        <v>136</v>
      </c>
      <c r="L3" s="1" t="s">
        <v>139</v>
      </c>
      <c r="M3" s="1" t="s">
        <v>136</v>
      </c>
      <c r="N3" s="1" t="s">
        <v>136</v>
      </c>
      <c r="O3" s="1" t="s">
        <v>140</v>
      </c>
      <c r="P3" s="1" t="s">
        <v>140</v>
      </c>
      <c r="Q3" s="1" t="s">
        <v>136</v>
      </c>
      <c r="R3" s="1" t="s">
        <v>141</v>
      </c>
      <c r="S3" s="1" t="s">
        <v>136</v>
      </c>
      <c r="T3" s="1" t="s">
        <v>140</v>
      </c>
      <c r="U3" s="1" t="s">
        <v>140</v>
      </c>
      <c r="V3" s="1" t="s">
        <v>140</v>
      </c>
      <c r="W3" s="1" t="s">
        <v>136</v>
      </c>
      <c r="X3" s="1" t="s">
        <v>139</v>
      </c>
      <c r="Y3" s="1" t="s">
        <v>139</v>
      </c>
      <c r="Z3" s="1" t="s">
        <v>139</v>
      </c>
      <c r="AA3" s="1" t="s">
        <v>136</v>
      </c>
      <c r="AB3" s="1" t="s">
        <v>136</v>
      </c>
      <c r="AC3" s="1" t="s">
        <v>139</v>
      </c>
      <c r="AD3" s="1" t="s">
        <v>139</v>
      </c>
      <c r="AE3" s="1" t="s">
        <v>141</v>
      </c>
      <c r="AF3" s="1" t="s">
        <v>136</v>
      </c>
      <c r="AG3" s="1" t="s">
        <v>781</v>
      </c>
      <c r="AH3" s="1" t="s">
        <v>143</v>
      </c>
      <c r="AI3" s="1" t="s">
        <v>142</v>
      </c>
      <c r="AJ3" s="1" t="s">
        <v>142</v>
      </c>
      <c r="AK3" s="1" t="s">
        <v>143</v>
      </c>
      <c r="AL3" s="1" t="s">
        <v>782</v>
      </c>
      <c r="AM3" s="1" t="s">
        <v>783</v>
      </c>
      <c r="AN3" s="1">
        <v>5</v>
      </c>
      <c r="AO3" s="1" t="s">
        <v>784</v>
      </c>
      <c r="AP3" s="1">
        <v>2</v>
      </c>
      <c r="AQ3" s="1" t="s">
        <v>785</v>
      </c>
      <c r="AR3" s="1">
        <v>8</v>
      </c>
      <c r="AS3" s="1" t="s">
        <v>786</v>
      </c>
      <c r="AT3" s="1">
        <v>17</v>
      </c>
      <c r="AV3" s="1" t="s">
        <v>140</v>
      </c>
      <c r="AW3" s="1" t="s">
        <v>136</v>
      </c>
      <c r="AX3" s="1" t="s">
        <v>136</v>
      </c>
      <c r="AY3" s="1" t="s">
        <v>140</v>
      </c>
      <c r="AZ3" s="1" t="s">
        <v>140</v>
      </c>
      <c r="BA3" s="1" t="s">
        <v>136</v>
      </c>
      <c r="BB3" s="1" t="s">
        <v>136</v>
      </c>
      <c r="BC3" s="1" t="s">
        <v>136</v>
      </c>
      <c r="BD3" s="1" t="s">
        <v>140</v>
      </c>
      <c r="BE3" s="1" t="s">
        <v>136</v>
      </c>
      <c r="BF3" s="1" t="s">
        <v>139</v>
      </c>
      <c r="BG3" s="1" t="s">
        <v>136</v>
      </c>
      <c r="BH3" s="1" t="s">
        <v>140</v>
      </c>
      <c r="BI3" s="1" t="s">
        <v>136</v>
      </c>
      <c r="BJ3" s="1" t="s">
        <v>140</v>
      </c>
      <c r="BK3" s="1" t="s">
        <v>139</v>
      </c>
      <c r="BL3" s="1" t="s">
        <v>140</v>
      </c>
      <c r="BM3" s="1" t="s">
        <v>140</v>
      </c>
      <c r="BN3" s="1" t="s">
        <v>140</v>
      </c>
      <c r="BO3" s="1" t="s">
        <v>140</v>
      </c>
      <c r="BP3" s="1" t="s">
        <v>136</v>
      </c>
      <c r="BQ3" s="1" t="s">
        <v>140</v>
      </c>
      <c r="BR3" s="1" t="s">
        <v>136</v>
      </c>
      <c r="BS3" s="1" t="s">
        <v>140</v>
      </c>
      <c r="BT3" s="1" t="s">
        <v>140</v>
      </c>
      <c r="BU3" s="1" t="s">
        <v>141</v>
      </c>
      <c r="BV3" s="1" t="s">
        <v>136</v>
      </c>
      <c r="BW3" s="1" t="s">
        <v>140</v>
      </c>
      <c r="BX3" s="1" t="s">
        <v>136</v>
      </c>
      <c r="BY3" s="1" t="s">
        <v>140</v>
      </c>
      <c r="BZ3" s="1" t="s">
        <v>140</v>
      </c>
      <c r="CA3" s="1" t="s">
        <v>141</v>
      </c>
      <c r="CB3" s="1" t="s">
        <v>140</v>
      </c>
      <c r="CC3" s="1" t="s">
        <v>140</v>
      </c>
      <c r="CD3" s="1" t="s">
        <v>139</v>
      </c>
      <c r="CE3" s="1" t="s">
        <v>136</v>
      </c>
      <c r="CF3" s="1" t="s">
        <v>140</v>
      </c>
      <c r="CG3" s="1" t="s">
        <v>139</v>
      </c>
      <c r="CH3" s="1" t="s">
        <v>140</v>
      </c>
      <c r="CI3" s="1" t="s">
        <v>139</v>
      </c>
      <c r="CJ3" s="1" t="s">
        <v>140</v>
      </c>
      <c r="CK3" s="1" t="s">
        <v>136</v>
      </c>
      <c r="CL3" s="1" t="s">
        <v>143</v>
      </c>
      <c r="CM3" s="1" t="s">
        <v>142</v>
      </c>
      <c r="CN3" s="1" t="s">
        <v>142</v>
      </c>
      <c r="CO3" s="1" t="s">
        <v>142</v>
      </c>
      <c r="CP3" s="1" t="s">
        <v>787</v>
      </c>
      <c r="CQ3" s="1" t="s">
        <v>788</v>
      </c>
      <c r="CR3" s="1">
        <v>4</v>
      </c>
      <c r="CT3" s="1">
        <v>3</v>
      </c>
      <c r="CV3" s="1">
        <v>5</v>
      </c>
      <c r="CX3" s="1">
        <v>18</v>
      </c>
    </row>
    <row r="4" spans="1:103" x14ac:dyDescent="0.2">
      <c r="A4" s="3" t="s">
        <v>803</v>
      </c>
      <c r="B4" s="1" t="s">
        <v>789</v>
      </c>
      <c r="C4" s="1" t="s">
        <v>790</v>
      </c>
      <c r="D4" s="1" t="s">
        <v>140</v>
      </c>
      <c r="E4" s="1" t="s">
        <v>140</v>
      </c>
      <c r="F4" s="1" t="s">
        <v>136</v>
      </c>
      <c r="G4" s="1" t="s">
        <v>140</v>
      </c>
      <c r="H4" s="1" t="s">
        <v>136</v>
      </c>
      <c r="I4" s="1" t="s">
        <v>140</v>
      </c>
      <c r="J4" s="1" t="s">
        <v>136</v>
      </c>
      <c r="K4" s="1" t="s">
        <v>140</v>
      </c>
      <c r="L4" s="1" t="s">
        <v>140</v>
      </c>
      <c r="M4" s="1" t="s">
        <v>140</v>
      </c>
      <c r="N4" s="1" t="s">
        <v>136</v>
      </c>
      <c r="O4" s="1" t="s">
        <v>140</v>
      </c>
      <c r="P4" s="1" t="s">
        <v>136</v>
      </c>
      <c r="Q4" s="1" t="s">
        <v>140</v>
      </c>
      <c r="R4" s="1" t="s">
        <v>136</v>
      </c>
      <c r="S4" s="1" t="s">
        <v>140</v>
      </c>
      <c r="T4" s="1" t="s">
        <v>140</v>
      </c>
      <c r="U4" s="1" t="s">
        <v>140</v>
      </c>
      <c r="V4" s="1" t="s">
        <v>136</v>
      </c>
      <c r="W4" s="1" t="s">
        <v>136</v>
      </c>
      <c r="X4" s="1" t="s">
        <v>136</v>
      </c>
      <c r="Y4" s="1" t="s">
        <v>140</v>
      </c>
      <c r="Z4" s="1" t="s">
        <v>140</v>
      </c>
      <c r="AA4" s="1" t="s">
        <v>140</v>
      </c>
      <c r="AB4" s="1" t="s">
        <v>140</v>
      </c>
      <c r="AC4" s="1" t="s">
        <v>140</v>
      </c>
      <c r="AD4" s="1" t="s">
        <v>140</v>
      </c>
      <c r="AE4" s="1" t="s">
        <v>140</v>
      </c>
      <c r="AF4" s="1" t="s">
        <v>140</v>
      </c>
      <c r="AG4" s="1" t="s">
        <v>140</v>
      </c>
      <c r="AH4" s="1" t="s">
        <v>142</v>
      </c>
      <c r="AI4" s="1" t="s">
        <v>143</v>
      </c>
      <c r="AJ4" s="1" t="s">
        <v>159</v>
      </c>
      <c r="AK4" s="1" t="s">
        <v>159</v>
      </c>
      <c r="AL4" s="1" t="s">
        <v>791</v>
      </c>
      <c r="AM4" s="1" t="s">
        <v>792</v>
      </c>
      <c r="AN4" s="1">
        <v>2</v>
      </c>
      <c r="AO4" s="1" t="s">
        <v>793</v>
      </c>
      <c r="AP4" s="1">
        <v>4</v>
      </c>
      <c r="AQ4" s="1" t="s">
        <v>794</v>
      </c>
      <c r="AR4" s="1">
        <v>1</v>
      </c>
      <c r="AS4" s="1" t="s">
        <v>795</v>
      </c>
      <c r="AT4" s="1">
        <v>16</v>
      </c>
      <c r="AU4" s="1" t="s">
        <v>796</v>
      </c>
      <c r="AV4" s="1" t="s">
        <v>140</v>
      </c>
      <c r="AW4" s="1" t="s">
        <v>140</v>
      </c>
      <c r="AX4" s="1" t="s">
        <v>140</v>
      </c>
      <c r="AY4" s="1" t="s">
        <v>140</v>
      </c>
      <c r="AZ4" s="1" t="s">
        <v>140</v>
      </c>
      <c r="BA4" s="1" t="s">
        <v>140</v>
      </c>
      <c r="BB4" s="1" t="s">
        <v>136</v>
      </c>
      <c r="BC4" s="1" t="s">
        <v>140</v>
      </c>
      <c r="BD4" s="1" t="s">
        <v>136</v>
      </c>
      <c r="BE4" s="1" t="s">
        <v>140</v>
      </c>
      <c r="BF4" s="1" t="s">
        <v>136</v>
      </c>
      <c r="BG4" s="1" t="s">
        <v>140</v>
      </c>
      <c r="BH4" s="1" t="s">
        <v>140</v>
      </c>
      <c r="BI4" s="1" t="s">
        <v>140</v>
      </c>
      <c r="BJ4" s="1" t="s">
        <v>140</v>
      </c>
      <c r="BK4" s="1" t="s">
        <v>140</v>
      </c>
      <c r="BL4" s="1" t="s">
        <v>140</v>
      </c>
      <c r="BM4" s="1" t="s">
        <v>140</v>
      </c>
      <c r="BN4" s="1" t="s">
        <v>140</v>
      </c>
      <c r="BO4" s="1" t="s">
        <v>140</v>
      </c>
      <c r="BP4" s="1" t="s">
        <v>140</v>
      </c>
      <c r="BQ4" s="1" t="s">
        <v>140</v>
      </c>
      <c r="BR4" s="1" t="s">
        <v>140</v>
      </c>
      <c r="BS4" s="1" t="s">
        <v>140</v>
      </c>
      <c r="BT4" s="1" t="s">
        <v>136</v>
      </c>
      <c r="BU4" s="1" t="s">
        <v>136</v>
      </c>
      <c r="BV4" s="1" t="s">
        <v>140</v>
      </c>
      <c r="BW4" s="1" t="s">
        <v>140</v>
      </c>
      <c r="BX4" s="1" t="s">
        <v>140</v>
      </c>
      <c r="BY4" s="1" t="s">
        <v>140</v>
      </c>
      <c r="BZ4" s="1" t="s">
        <v>136</v>
      </c>
      <c r="CA4" s="1" t="s">
        <v>139</v>
      </c>
      <c r="CB4" s="1" t="s">
        <v>139</v>
      </c>
      <c r="CC4" s="1" t="s">
        <v>139</v>
      </c>
      <c r="CD4" s="1" t="s">
        <v>136</v>
      </c>
      <c r="CE4" s="1" t="s">
        <v>136</v>
      </c>
      <c r="CF4" s="1" t="s">
        <v>136</v>
      </c>
      <c r="CG4" s="1" t="s">
        <v>136</v>
      </c>
      <c r="CH4" s="1" t="s">
        <v>136</v>
      </c>
      <c r="CI4" s="1" t="s">
        <v>136</v>
      </c>
      <c r="CJ4" s="1" t="s">
        <v>136</v>
      </c>
      <c r="CK4" s="1" t="s">
        <v>140</v>
      </c>
      <c r="CL4" s="1" t="s">
        <v>159</v>
      </c>
      <c r="CM4" s="1" t="s">
        <v>142</v>
      </c>
      <c r="CN4" s="1" t="s">
        <v>159</v>
      </c>
      <c r="CO4" s="1" t="s">
        <v>142</v>
      </c>
      <c r="CP4" s="1" t="s">
        <v>797</v>
      </c>
      <c r="CQ4" s="1" t="s">
        <v>798</v>
      </c>
      <c r="CR4" s="1">
        <v>2</v>
      </c>
      <c r="CS4" s="1" t="s">
        <v>799</v>
      </c>
      <c r="CT4" s="1">
        <v>6</v>
      </c>
      <c r="CU4" s="1" t="s">
        <v>800</v>
      </c>
      <c r="CV4" s="1">
        <v>1</v>
      </c>
      <c r="CW4" s="1" t="s">
        <v>801</v>
      </c>
      <c r="CX4" s="1">
        <v>14</v>
      </c>
      <c r="CY4" s="1" t="s">
        <v>802</v>
      </c>
    </row>
  </sheetData>
  <hyperlinks>
    <hyperlink ref="D1" r:id="rId1" xr:uid="{00000000-0004-0000-0300-000000000000}"/>
    <hyperlink ref="E1" r:id="rId2" xr:uid="{00000000-0004-0000-0300-000001000000}"/>
    <hyperlink ref="F1" r:id="rId3" xr:uid="{00000000-0004-0000-0300-000002000000}"/>
    <hyperlink ref="G1" r:id="rId4" xr:uid="{00000000-0004-0000-0300-000003000000}"/>
    <hyperlink ref="H1" r:id="rId5" xr:uid="{00000000-0004-0000-0300-000004000000}"/>
    <hyperlink ref="I1" r:id="rId6" xr:uid="{00000000-0004-0000-0300-000005000000}"/>
    <hyperlink ref="J1" r:id="rId7" xr:uid="{00000000-0004-0000-0300-000006000000}"/>
    <hyperlink ref="K1" r:id="rId8" xr:uid="{00000000-0004-0000-0300-000007000000}"/>
    <hyperlink ref="L1" r:id="rId9" xr:uid="{00000000-0004-0000-0300-000008000000}"/>
    <hyperlink ref="M1" r:id="rId10" xr:uid="{00000000-0004-0000-0300-000009000000}"/>
    <hyperlink ref="N1" r:id="rId11" xr:uid="{00000000-0004-0000-0300-00000A000000}"/>
    <hyperlink ref="O1" r:id="rId12" xr:uid="{00000000-0004-0000-0300-00000B000000}"/>
    <hyperlink ref="P1" r:id="rId13" xr:uid="{00000000-0004-0000-0300-00000C000000}"/>
    <hyperlink ref="Q1" r:id="rId14" xr:uid="{00000000-0004-0000-0300-00000D000000}"/>
    <hyperlink ref="R1" r:id="rId15" xr:uid="{00000000-0004-0000-0300-00000E000000}"/>
    <hyperlink ref="S1" r:id="rId16" xr:uid="{00000000-0004-0000-0300-00000F000000}"/>
    <hyperlink ref="T1" r:id="rId17" xr:uid="{00000000-0004-0000-0300-000010000000}"/>
    <hyperlink ref="U1" r:id="rId18" xr:uid="{00000000-0004-0000-0300-000011000000}"/>
    <hyperlink ref="V1" r:id="rId19" xr:uid="{00000000-0004-0000-0300-000012000000}"/>
    <hyperlink ref="W1" r:id="rId20" xr:uid="{00000000-0004-0000-0300-000013000000}"/>
    <hyperlink ref="X1" r:id="rId21" xr:uid="{00000000-0004-0000-0300-000014000000}"/>
    <hyperlink ref="Y1" r:id="rId22" xr:uid="{00000000-0004-0000-0300-000015000000}"/>
    <hyperlink ref="Z1" r:id="rId23" xr:uid="{00000000-0004-0000-0300-000016000000}"/>
    <hyperlink ref="AA1" r:id="rId24" xr:uid="{00000000-0004-0000-0300-000017000000}"/>
    <hyperlink ref="AB1" r:id="rId25" xr:uid="{00000000-0004-0000-0300-000018000000}"/>
    <hyperlink ref="AC1" r:id="rId26" xr:uid="{00000000-0004-0000-0300-000019000000}"/>
    <hyperlink ref="AD1" r:id="rId27" xr:uid="{00000000-0004-0000-0300-00001A000000}"/>
    <hyperlink ref="AE1" r:id="rId28" xr:uid="{00000000-0004-0000-0300-00001B000000}"/>
    <hyperlink ref="AF1" r:id="rId29" xr:uid="{00000000-0004-0000-0300-00001C000000}"/>
    <hyperlink ref="AG1" r:id="rId30" xr:uid="{00000000-0004-0000-0300-00001D000000}"/>
    <hyperlink ref="AV1" r:id="rId31" xr:uid="{00000000-0004-0000-0300-00001E000000}"/>
    <hyperlink ref="AW1" r:id="rId32" xr:uid="{00000000-0004-0000-0300-00001F000000}"/>
    <hyperlink ref="AX1" r:id="rId33" xr:uid="{00000000-0004-0000-0300-000020000000}"/>
    <hyperlink ref="AY1" r:id="rId34" xr:uid="{00000000-0004-0000-0300-000021000000}"/>
    <hyperlink ref="AZ1" r:id="rId35" xr:uid="{00000000-0004-0000-0300-000022000000}"/>
    <hyperlink ref="BA1" r:id="rId36" xr:uid="{00000000-0004-0000-0300-000023000000}"/>
    <hyperlink ref="BB1" r:id="rId37" xr:uid="{00000000-0004-0000-0300-000024000000}"/>
    <hyperlink ref="BC1" r:id="rId38" xr:uid="{00000000-0004-0000-0300-000025000000}"/>
    <hyperlink ref="BD1" r:id="rId39" xr:uid="{00000000-0004-0000-0300-000026000000}"/>
    <hyperlink ref="BE1" r:id="rId40" xr:uid="{00000000-0004-0000-0300-000027000000}"/>
    <hyperlink ref="BF1" r:id="rId41" xr:uid="{00000000-0004-0000-0300-000028000000}"/>
    <hyperlink ref="BG1" r:id="rId42" xr:uid="{00000000-0004-0000-0300-000029000000}"/>
    <hyperlink ref="BH1" r:id="rId43" xr:uid="{00000000-0004-0000-0300-00002A000000}"/>
    <hyperlink ref="BI1" r:id="rId44" xr:uid="{00000000-0004-0000-0300-00002B000000}"/>
    <hyperlink ref="BJ1" r:id="rId45" xr:uid="{00000000-0004-0000-0300-00002C000000}"/>
    <hyperlink ref="BK1" r:id="rId46" xr:uid="{00000000-0004-0000-0300-00002D000000}"/>
    <hyperlink ref="BL1" r:id="rId47" xr:uid="{00000000-0004-0000-0300-00002E000000}"/>
    <hyperlink ref="BM1" r:id="rId48" xr:uid="{00000000-0004-0000-0300-00002F000000}"/>
    <hyperlink ref="BN1" r:id="rId49" xr:uid="{00000000-0004-0000-0300-000030000000}"/>
    <hyperlink ref="BO1" r:id="rId50" xr:uid="{00000000-0004-0000-0300-000031000000}"/>
    <hyperlink ref="BP1" r:id="rId51" xr:uid="{00000000-0004-0000-0300-000032000000}"/>
    <hyperlink ref="BQ1" r:id="rId52" xr:uid="{00000000-0004-0000-0300-000033000000}"/>
    <hyperlink ref="BR1" r:id="rId53" xr:uid="{00000000-0004-0000-0300-000034000000}"/>
    <hyperlink ref="BS1" r:id="rId54" xr:uid="{00000000-0004-0000-0300-000035000000}"/>
    <hyperlink ref="BT1" r:id="rId55" xr:uid="{00000000-0004-0000-0300-000036000000}"/>
    <hyperlink ref="BU1" r:id="rId56" xr:uid="{00000000-0004-0000-0300-000037000000}"/>
    <hyperlink ref="BV1" r:id="rId57" xr:uid="{00000000-0004-0000-0300-000038000000}"/>
    <hyperlink ref="BW1" r:id="rId58" xr:uid="{00000000-0004-0000-0300-000039000000}"/>
    <hyperlink ref="BX1" r:id="rId59" xr:uid="{00000000-0004-0000-0300-00003A000000}"/>
    <hyperlink ref="BY1" r:id="rId60" xr:uid="{00000000-0004-0000-0300-00003B000000}"/>
    <hyperlink ref="BZ1" r:id="rId61" xr:uid="{00000000-0004-0000-0300-00003C000000}"/>
    <hyperlink ref="CA1" r:id="rId62" xr:uid="{00000000-0004-0000-0300-00003D000000}"/>
    <hyperlink ref="CB1" r:id="rId63" xr:uid="{00000000-0004-0000-0300-00003E000000}"/>
    <hyperlink ref="CC1" r:id="rId64" xr:uid="{00000000-0004-0000-0300-00003F000000}"/>
    <hyperlink ref="CD1" r:id="rId65" xr:uid="{00000000-0004-0000-0300-000040000000}"/>
    <hyperlink ref="CE1" r:id="rId66" xr:uid="{00000000-0004-0000-0300-000041000000}"/>
    <hyperlink ref="CF1" r:id="rId67" xr:uid="{00000000-0004-0000-0300-000042000000}"/>
    <hyperlink ref="CG1" r:id="rId68" xr:uid="{00000000-0004-0000-0300-000043000000}"/>
    <hyperlink ref="CH1" r:id="rId69" xr:uid="{00000000-0004-0000-0300-000044000000}"/>
    <hyperlink ref="CI1" r:id="rId70" xr:uid="{00000000-0004-0000-0300-000045000000}"/>
    <hyperlink ref="CJ1" r:id="rId71" xr:uid="{00000000-0004-0000-0300-000046000000}"/>
    <hyperlink ref="CK1" r:id="rId72" xr:uid="{00000000-0004-0000-0300-000047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20"/>
  <sheetViews>
    <sheetView workbookViewId="0">
      <selection activeCell="C24" sqref="C24"/>
    </sheetView>
  </sheetViews>
  <sheetFormatPr defaultRowHeight="12.75" x14ac:dyDescent="0.2"/>
  <cols>
    <col min="2" max="2" width="48.85546875" bestFit="1" customWidth="1"/>
    <col min="3" max="4" width="94.42578125" bestFit="1" customWidth="1"/>
  </cols>
  <sheetData>
    <row r="1" spans="1:3" x14ac:dyDescent="0.2">
      <c r="A1" t="s">
        <v>191</v>
      </c>
      <c r="B1" s="1" t="s">
        <v>2</v>
      </c>
      <c r="C1" s="1" t="s">
        <v>3</v>
      </c>
    </row>
    <row r="2" spans="1:3" x14ac:dyDescent="0.2">
      <c r="A2" t="s">
        <v>192</v>
      </c>
      <c r="B2" s="1" t="s">
        <v>137</v>
      </c>
      <c r="C2" s="1" t="s">
        <v>138</v>
      </c>
    </row>
    <row r="3" spans="1:3" x14ac:dyDescent="0.2">
      <c r="A3" t="s">
        <v>193</v>
      </c>
      <c r="B3" s="1" t="s">
        <v>163</v>
      </c>
      <c r="C3" s="1" t="s">
        <v>164</v>
      </c>
    </row>
    <row r="4" spans="1:3" x14ac:dyDescent="0.2">
      <c r="A4" t="s">
        <v>194</v>
      </c>
      <c r="B4" s="1" t="s">
        <v>167</v>
      </c>
      <c r="C4" s="1" t="s">
        <v>168</v>
      </c>
    </row>
    <row r="5" spans="1:3" x14ac:dyDescent="0.2">
      <c r="A5" s="3" t="s">
        <v>753</v>
      </c>
      <c r="B5" s="1" t="s">
        <v>766</v>
      </c>
      <c r="C5" s="1" t="s">
        <v>138</v>
      </c>
    </row>
    <row r="6" spans="1:3" x14ac:dyDescent="0.2">
      <c r="A6" s="3" t="s">
        <v>764</v>
      </c>
      <c r="B6" s="1" t="s">
        <v>780</v>
      </c>
      <c r="C6" s="1" t="s">
        <v>138</v>
      </c>
    </row>
    <row r="7" spans="1:3" x14ac:dyDescent="0.2">
      <c r="A7" s="3" t="s">
        <v>803</v>
      </c>
      <c r="B7" s="1" t="s">
        <v>789</v>
      </c>
      <c r="C7" s="1" t="s">
        <v>790</v>
      </c>
    </row>
    <row r="14" spans="1:3" x14ac:dyDescent="0.2">
      <c r="B14" s="1" t="s">
        <v>1048</v>
      </c>
      <c r="C14" s="1" t="s">
        <v>3</v>
      </c>
    </row>
    <row r="15" spans="1:3" x14ac:dyDescent="0.2">
      <c r="B15" s="1" t="s">
        <v>1045</v>
      </c>
      <c r="C15" s="1" t="s">
        <v>138</v>
      </c>
    </row>
    <row r="16" spans="1:3" x14ac:dyDescent="0.2">
      <c r="B16" s="1" t="s">
        <v>1045</v>
      </c>
      <c r="C16" s="1" t="s">
        <v>138</v>
      </c>
    </row>
    <row r="17" spans="2:3" x14ac:dyDescent="0.2">
      <c r="B17" s="1" t="s">
        <v>1046</v>
      </c>
      <c r="C17" s="1" t="s">
        <v>1044</v>
      </c>
    </row>
    <row r="18" spans="2:3" x14ac:dyDescent="0.2">
      <c r="B18" s="1" t="s">
        <v>1047</v>
      </c>
      <c r="C18" s="1" t="s">
        <v>138</v>
      </c>
    </row>
    <row r="19" spans="2:3" x14ac:dyDescent="0.2">
      <c r="B19" s="1" t="s">
        <v>1047</v>
      </c>
      <c r="C19" s="1" t="s">
        <v>138</v>
      </c>
    </row>
    <row r="20" spans="2:3" x14ac:dyDescent="0.2">
      <c r="B20" s="1" t="s">
        <v>1047</v>
      </c>
      <c r="C20" s="1" t="s">
        <v>138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M108"/>
  <sheetViews>
    <sheetView topLeftCell="A64" workbookViewId="0">
      <selection sqref="A1:I85"/>
    </sheetView>
  </sheetViews>
  <sheetFormatPr defaultRowHeight="12.75" x14ac:dyDescent="0.2"/>
  <cols>
    <col min="1" max="1" width="105.5703125" customWidth="1"/>
    <col min="3" max="8" width="9.140625" style="5"/>
    <col min="9" max="9" width="23.85546875" style="5" customWidth="1"/>
  </cols>
  <sheetData>
    <row r="1" spans="1:9" ht="153" x14ac:dyDescent="0.2">
      <c r="A1" t="s">
        <v>196</v>
      </c>
      <c r="B1" t="s">
        <v>195</v>
      </c>
      <c r="C1" s="5" t="s">
        <v>197</v>
      </c>
      <c r="D1" s="5" t="s">
        <v>199</v>
      </c>
      <c r="E1" s="5" t="s">
        <v>200</v>
      </c>
      <c r="F1" s="5" t="s">
        <v>201</v>
      </c>
      <c r="G1" s="5" t="s">
        <v>202</v>
      </c>
      <c r="H1" s="5" t="s">
        <v>203</v>
      </c>
      <c r="I1" s="5" t="s">
        <v>204</v>
      </c>
    </row>
    <row r="2" spans="1:9" x14ac:dyDescent="0.2">
      <c r="A2" s="4" t="s">
        <v>211</v>
      </c>
      <c r="B2" t="s">
        <v>192</v>
      </c>
      <c r="C2" s="5" t="s">
        <v>222</v>
      </c>
      <c r="D2" s="6" t="s">
        <v>136</v>
      </c>
      <c r="E2" s="6" t="s">
        <v>139</v>
      </c>
      <c r="F2" s="6" t="s">
        <v>136</v>
      </c>
      <c r="G2" s="6" t="s">
        <v>136</v>
      </c>
      <c r="H2" s="6" t="s">
        <v>136</v>
      </c>
      <c r="I2" s="6" t="s">
        <v>140</v>
      </c>
    </row>
    <row r="3" spans="1:9" x14ac:dyDescent="0.2">
      <c r="A3" s="2" t="s">
        <v>212</v>
      </c>
      <c r="B3" t="s">
        <v>192</v>
      </c>
      <c r="C3" s="5" t="s">
        <v>222</v>
      </c>
      <c r="D3" s="6" t="s">
        <v>141</v>
      </c>
      <c r="E3" s="6" t="s">
        <v>139</v>
      </c>
      <c r="F3" s="6" t="s">
        <v>139</v>
      </c>
      <c r="G3" s="6" t="s">
        <v>141</v>
      </c>
      <c r="H3" s="6" t="s">
        <v>141</v>
      </c>
      <c r="I3" s="6" t="s">
        <v>139</v>
      </c>
    </row>
    <row r="4" spans="1:9" ht="25.5" x14ac:dyDescent="0.2">
      <c r="A4" s="4" t="s">
        <v>213</v>
      </c>
      <c r="B4" t="s">
        <v>192</v>
      </c>
      <c r="C4" s="5" t="s">
        <v>222</v>
      </c>
      <c r="D4" s="6" t="s">
        <v>140</v>
      </c>
      <c r="E4" s="6" t="s">
        <v>140</v>
      </c>
      <c r="F4" s="6" t="s">
        <v>140</v>
      </c>
      <c r="G4" s="6" t="s">
        <v>140</v>
      </c>
      <c r="H4" s="6" t="s">
        <v>140</v>
      </c>
      <c r="I4" s="6" t="s">
        <v>140</v>
      </c>
    </row>
    <row r="5" spans="1:9" x14ac:dyDescent="0.2">
      <c r="A5" s="4" t="s">
        <v>214</v>
      </c>
      <c r="B5" t="s">
        <v>192</v>
      </c>
      <c r="C5" s="5" t="s">
        <v>222</v>
      </c>
      <c r="D5" s="6" t="s">
        <v>136</v>
      </c>
      <c r="E5" s="6" t="s">
        <v>139</v>
      </c>
      <c r="F5" s="6" t="s">
        <v>139</v>
      </c>
      <c r="G5" s="6" t="s">
        <v>136</v>
      </c>
      <c r="H5" s="6" t="s">
        <v>136</v>
      </c>
      <c r="I5" s="6" t="s">
        <v>140</v>
      </c>
    </row>
    <row r="6" spans="1:9" x14ac:dyDescent="0.2">
      <c r="A6" s="4" t="s">
        <v>211</v>
      </c>
      <c r="B6" s="7" t="s">
        <v>193</v>
      </c>
      <c r="C6" s="5" t="s">
        <v>222</v>
      </c>
      <c r="D6" s="1" t="s">
        <v>136</v>
      </c>
      <c r="E6" s="1" t="s">
        <v>139</v>
      </c>
      <c r="F6" s="1" t="s">
        <v>139</v>
      </c>
      <c r="G6" s="1" t="s">
        <v>141</v>
      </c>
      <c r="H6" s="1" t="s">
        <v>139</v>
      </c>
      <c r="I6" s="1" t="s">
        <v>139</v>
      </c>
    </row>
    <row r="7" spans="1:9" x14ac:dyDescent="0.2">
      <c r="A7" s="2" t="s">
        <v>212</v>
      </c>
      <c r="B7" s="7" t="s">
        <v>193</v>
      </c>
      <c r="C7" s="5" t="s">
        <v>222</v>
      </c>
      <c r="D7" s="1" t="s">
        <v>141</v>
      </c>
      <c r="E7" s="1" t="s">
        <v>139</v>
      </c>
      <c r="F7" s="1" t="s">
        <v>141</v>
      </c>
      <c r="G7" s="1" t="s">
        <v>139</v>
      </c>
      <c r="H7" s="1" t="s">
        <v>139</v>
      </c>
      <c r="I7" s="1" t="s">
        <v>136</v>
      </c>
    </row>
    <row r="8" spans="1:9" x14ac:dyDescent="0.2">
      <c r="A8" s="4" t="s">
        <v>213</v>
      </c>
      <c r="B8" s="7" t="s">
        <v>193</v>
      </c>
      <c r="C8" s="5" t="s">
        <v>222</v>
      </c>
      <c r="D8" s="1" t="s">
        <v>140</v>
      </c>
      <c r="E8" s="1" t="s">
        <v>136</v>
      </c>
      <c r="F8" s="1" t="s">
        <v>136</v>
      </c>
      <c r="G8" s="1" t="s">
        <v>140</v>
      </c>
      <c r="H8" s="1" t="s">
        <v>136</v>
      </c>
      <c r="I8" s="1" t="s">
        <v>140</v>
      </c>
    </row>
    <row r="9" spans="1:9" x14ac:dyDescent="0.2">
      <c r="A9" s="4" t="s">
        <v>214</v>
      </c>
      <c r="B9" s="7" t="s">
        <v>193</v>
      </c>
      <c r="C9" s="5" t="s">
        <v>222</v>
      </c>
      <c r="D9" s="1" t="s">
        <v>139</v>
      </c>
      <c r="E9" s="1" t="s">
        <v>136</v>
      </c>
      <c r="F9" s="1" t="s">
        <v>141</v>
      </c>
      <c r="G9" s="1" t="s">
        <v>136</v>
      </c>
      <c r="H9" s="1" t="s">
        <v>136</v>
      </c>
      <c r="I9" s="1" t="s">
        <v>140</v>
      </c>
    </row>
    <row r="10" spans="1:9" x14ac:dyDescent="0.2">
      <c r="A10" s="4" t="s">
        <v>211</v>
      </c>
      <c r="B10" s="7" t="s">
        <v>194</v>
      </c>
      <c r="C10" s="5" t="s">
        <v>222</v>
      </c>
      <c r="D10" s="1" t="s">
        <v>136</v>
      </c>
      <c r="E10" s="1" t="s">
        <v>140</v>
      </c>
      <c r="F10" s="1" t="s">
        <v>136</v>
      </c>
      <c r="G10" s="1" t="s">
        <v>140</v>
      </c>
      <c r="H10" s="1" t="s">
        <v>136</v>
      </c>
      <c r="I10" s="1" t="s">
        <v>140</v>
      </c>
    </row>
    <row r="11" spans="1:9" x14ac:dyDescent="0.2">
      <c r="A11" s="2" t="s">
        <v>212</v>
      </c>
      <c r="B11" s="7" t="s">
        <v>194</v>
      </c>
      <c r="C11" s="5" t="s">
        <v>222</v>
      </c>
      <c r="D11" s="1" t="s">
        <v>136</v>
      </c>
      <c r="E11" s="1" t="s">
        <v>140</v>
      </c>
      <c r="F11" s="1" t="s">
        <v>136</v>
      </c>
      <c r="G11" s="1" t="s">
        <v>140</v>
      </c>
      <c r="H11" s="1" t="s">
        <v>136</v>
      </c>
      <c r="I11" s="1" t="s">
        <v>140</v>
      </c>
    </row>
    <row r="12" spans="1:9" x14ac:dyDescent="0.2">
      <c r="A12" s="4" t="s">
        <v>213</v>
      </c>
      <c r="B12" s="7" t="s">
        <v>194</v>
      </c>
      <c r="C12" s="5" t="s">
        <v>222</v>
      </c>
      <c r="D12" s="1" t="s">
        <v>136</v>
      </c>
      <c r="E12" s="1" t="s">
        <v>140</v>
      </c>
      <c r="F12" s="1" t="s">
        <v>140</v>
      </c>
      <c r="G12" s="1" t="s">
        <v>140</v>
      </c>
      <c r="H12" s="1" t="s">
        <v>136</v>
      </c>
      <c r="I12" s="1" t="s">
        <v>140</v>
      </c>
    </row>
    <row r="13" spans="1:9" x14ac:dyDescent="0.2">
      <c r="A13" s="4" t="s">
        <v>214</v>
      </c>
      <c r="B13" s="7" t="s">
        <v>194</v>
      </c>
      <c r="C13" s="5" t="s">
        <v>222</v>
      </c>
      <c r="D13" s="1" t="s">
        <v>140</v>
      </c>
      <c r="E13" s="1" t="s">
        <v>140</v>
      </c>
      <c r="F13" s="1" t="s">
        <v>140</v>
      </c>
      <c r="G13" s="1" t="s">
        <v>140</v>
      </c>
      <c r="H13" s="1" t="s">
        <v>140</v>
      </c>
      <c r="I13" s="1" t="s">
        <v>140</v>
      </c>
    </row>
    <row r="14" spans="1:9" x14ac:dyDescent="0.2">
      <c r="A14" s="36" t="s">
        <v>752</v>
      </c>
      <c r="B14" s="37" t="s">
        <v>753</v>
      </c>
      <c r="C14" s="38" t="s">
        <v>222</v>
      </c>
      <c r="D14" s="39" t="s">
        <v>140</v>
      </c>
      <c r="E14" s="39" t="s">
        <v>140</v>
      </c>
      <c r="F14" s="39" t="s">
        <v>140</v>
      </c>
      <c r="G14" s="39" t="s">
        <v>136</v>
      </c>
      <c r="H14" s="39" t="s">
        <v>136</v>
      </c>
      <c r="I14" s="39" t="s">
        <v>139</v>
      </c>
    </row>
    <row r="15" spans="1:9" x14ac:dyDescent="0.2">
      <c r="A15" s="36" t="s">
        <v>754</v>
      </c>
      <c r="B15" s="37" t="s">
        <v>753</v>
      </c>
      <c r="C15" s="38" t="s">
        <v>222</v>
      </c>
      <c r="D15" s="39" t="s">
        <v>140</v>
      </c>
      <c r="E15" s="39" t="s">
        <v>140</v>
      </c>
      <c r="F15" s="39" t="s">
        <v>136</v>
      </c>
      <c r="G15" s="39" t="s">
        <v>140</v>
      </c>
      <c r="H15" s="39" t="s">
        <v>136</v>
      </c>
      <c r="I15" s="39" t="s">
        <v>140</v>
      </c>
    </row>
    <row r="16" spans="1:9" x14ac:dyDescent="0.2">
      <c r="A16" s="36" t="s">
        <v>755</v>
      </c>
      <c r="B16" s="37" t="s">
        <v>753</v>
      </c>
      <c r="C16" s="38" t="s">
        <v>222</v>
      </c>
      <c r="D16" s="39" t="s">
        <v>139</v>
      </c>
      <c r="E16" s="39" t="s">
        <v>141</v>
      </c>
      <c r="F16" s="39" t="s">
        <v>136</v>
      </c>
      <c r="G16" s="39" t="s">
        <v>141</v>
      </c>
      <c r="H16" s="39" t="s">
        <v>139</v>
      </c>
      <c r="I16" s="39" t="s">
        <v>136</v>
      </c>
    </row>
    <row r="17" spans="1:9" x14ac:dyDescent="0.2">
      <c r="A17" s="36" t="s">
        <v>876</v>
      </c>
      <c r="B17" s="37" t="s">
        <v>753</v>
      </c>
      <c r="C17" s="38" t="s">
        <v>222</v>
      </c>
      <c r="D17" s="39" t="s">
        <v>141</v>
      </c>
      <c r="E17" s="39" t="s">
        <v>141</v>
      </c>
      <c r="F17" s="39" t="s">
        <v>139</v>
      </c>
      <c r="G17" s="39" t="s">
        <v>141</v>
      </c>
      <c r="H17" s="39" t="s">
        <v>141</v>
      </c>
      <c r="I17" s="39" t="s">
        <v>139</v>
      </c>
    </row>
    <row r="18" spans="1:9" x14ac:dyDescent="0.2">
      <c r="A18" s="36" t="s">
        <v>756</v>
      </c>
      <c r="B18" s="37" t="s">
        <v>753</v>
      </c>
      <c r="C18" s="38" t="s">
        <v>222</v>
      </c>
      <c r="D18" s="39" t="s">
        <v>139</v>
      </c>
      <c r="E18" s="39" t="s">
        <v>139</v>
      </c>
      <c r="F18" s="39" t="s">
        <v>139</v>
      </c>
      <c r="G18" s="39" t="s">
        <v>141</v>
      </c>
      <c r="H18" s="39" t="s">
        <v>139</v>
      </c>
      <c r="I18" s="39" t="s">
        <v>141</v>
      </c>
    </row>
    <row r="19" spans="1:9" x14ac:dyDescent="0.2">
      <c r="A19" s="36" t="s">
        <v>752</v>
      </c>
      <c r="B19" s="37" t="s">
        <v>764</v>
      </c>
      <c r="C19" s="38" t="s">
        <v>222</v>
      </c>
      <c r="D19" s="39" t="s">
        <v>136</v>
      </c>
      <c r="E19" s="39" t="s">
        <v>140</v>
      </c>
      <c r="F19" s="39" t="s">
        <v>136</v>
      </c>
      <c r="G19" s="39" t="s">
        <v>140</v>
      </c>
      <c r="H19" s="39" t="s">
        <v>141</v>
      </c>
      <c r="I19" s="39" t="s">
        <v>140</v>
      </c>
    </row>
    <row r="20" spans="1:9" x14ac:dyDescent="0.2">
      <c r="A20" s="36" t="s">
        <v>754</v>
      </c>
      <c r="B20" s="37" t="s">
        <v>764</v>
      </c>
      <c r="C20" s="38" t="s">
        <v>222</v>
      </c>
      <c r="D20" s="39" t="s">
        <v>140</v>
      </c>
      <c r="E20" s="39" t="s">
        <v>136</v>
      </c>
      <c r="F20" s="39" t="s">
        <v>139</v>
      </c>
      <c r="G20" s="39" t="s">
        <v>136</v>
      </c>
      <c r="H20" s="39" t="s">
        <v>136</v>
      </c>
      <c r="I20" s="39" t="s">
        <v>140</v>
      </c>
    </row>
    <row r="21" spans="1:9" x14ac:dyDescent="0.2">
      <c r="A21" s="36" t="s">
        <v>755</v>
      </c>
      <c r="B21" s="37" t="s">
        <v>764</v>
      </c>
      <c r="C21" s="38" t="s">
        <v>222</v>
      </c>
      <c r="D21" s="39" t="s">
        <v>140</v>
      </c>
      <c r="E21" s="39" t="s">
        <v>136</v>
      </c>
      <c r="F21" s="39" t="s">
        <v>141</v>
      </c>
      <c r="G21" s="39" t="s">
        <v>136</v>
      </c>
      <c r="H21" s="39" t="s">
        <v>140</v>
      </c>
      <c r="I21" s="39" t="s">
        <v>140</v>
      </c>
    </row>
    <row r="22" spans="1:9" x14ac:dyDescent="0.2">
      <c r="A22" s="36" t="s">
        <v>876</v>
      </c>
      <c r="B22" s="37" t="s">
        <v>764</v>
      </c>
      <c r="C22" s="38" t="s">
        <v>222</v>
      </c>
      <c r="D22" s="39" t="s">
        <v>140</v>
      </c>
      <c r="E22" s="39" t="s">
        <v>136</v>
      </c>
      <c r="F22" s="39" t="s">
        <v>139</v>
      </c>
      <c r="G22" s="39" t="s">
        <v>139</v>
      </c>
      <c r="H22" s="39" t="s">
        <v>139</v>
      </c>
      <c r="I22" s="39" t="s">
        <v>136</v>
      </c>
    </row>
    <row r="23" spans="1:9" x14ac:dyDescent="0.2">
      <c r="A23" s="36" t="s">
        <v>756</v>
      </c>
      <c r="B23" s="37" t="s">
        <v>764</v>
      </c>
      <c r="C23" s="38" t="s">
        <v>222</v>
      </c>
      <c r="D23" s="39" t="s">
        <v>136</v>
      </c>
      <c r="E23" s="39" t="s">
        <v>139</v>
      </c>
      <c r="F23" s="39" t="s">
        <v>139</v>
      </c>
      <c r="G23" s="39" t="s">
        <v>141</v>
      </c>
      <c r="H23" s="39" t="s">
        <v>136</v>
      </c>
      <c r="I23" s="39" t="s">
        <v>781</v>
      </c>
    </row>
    <row r="24" spans="1:9" x14ac:dyDescent="0.2">
      <c r="A24" s="36" t="s">
        <v>752</v>
      </c>
      <c r="B24" s="37" t="s">
        <v>803</v>
      </c>
      <c r="C24" s="38" t="s">
        <v>222</v>
      </c>
      <c r="D24" s="39" t="s">
        <v>140</v>
      </c>
      <c r="E24" s="39" t="s">
        <v>140</v>
      </c>
      <c r="F24" s="39" t="s">
        <v>136</v>
      </c>
      <c r="G24" s="39" t="s">
        <v>140</v>
      </c>
      <c r="H24" s="39" t="s">
        <v>136</v>
      </c>
      <c r="I24" s="39" t="s">
        <v>140</v>
      </c>
    </row>
    <row r="25" spans="1:9" x14ac:dyDescent="0.2">
      <c r="A25" s="36" t="s">
        <v>754</v>
      </c>
      <c r="B25" s="37" t="s">
        <v>803</v>
      </c>
      <c r="C25" s="38" t="s">
        <v>222</v>
      </c>
      <c r="D25" s="39" t="s">
        <v>136</v>
      </c>
      <c r="E25" s="39" t="s">
        <v>140</v>
      </c>
      <c r="F25" s="39" t="s">
        <v>140</v>
      </c>
      <c r="G25" s="39" t="s">
        <v>140</v>
      </c>
      <c r="H25" s="39" t="s">
        <v>136</v>
      </c>
      <c r="I25" s="39" t="s">
        <v>140</v>
      </c>
    </row>
    <row r="26" spans="1:9" x14ac:dyDescent="0.2">
      <c r="A26" s="36" t="s">
        <v>755</v>
      </c>
      <c r="B26" s="37" t="s">
        <v>803</v>
      </c>
      <c r="C26" s="38" t="s">
        <v>222</v>
      </c>
      <c r="D26" s="39" t="s">
        <v>136</v>
      </c>
      <c r="E26" s="39" t="s">
        <v>140</v>
      </c>
      <c r="F26" s="39" t="s">
        <v>136</v>
      </c>
      <c r="G26" s="39" t="s">
        <v>140</v>
      </c>
      <c r="H26" s="39" t="s">
        <v>140</v>
      </c>
      <c r="I26" s="39" t="s">
        <v>140</v>
      </c>
    </row>
    <row r="27" spans="1:9" x14ac:dyDescent="0.2">
      <c r="A27" s="36" t="s">
        <v>876</v>
      </c>
      <c r="B27" s="37" t="s">
        <v>803</v>
      </c>
      <c r="C27" s="38" t="s">
        <v>222</v>
      </c>
      <c r="D27" s="39" t="s">
        <v>136</v>
      </c>
      <c r="E27" s="39" t="s">
        <v>136</v>
      </c>
      <c r="F27" s="39" t="s">
        <v>136</v>
      </c>
      <c r="G27" s="39" t="s">
        <v>140</v>
      </c>
      <c r="H27" s="39" t="s">
        <v>140</v>
      </c>
      <c r="I27" s="39" t="s">
        <v>140</v>
      </c>
    </row>
    <row r="28" spans="1:9" x14ac:dyDescent="0.2">
      <c r="A28" s="36" t="s">
        <v>756</v>
      </c>
      <c r="B28" s="37" t="s">
        <v>803</v>
      </c>
      <c r="C28" s="38" t="s">
        <v>222</v>
      </c>
      <c r="D28" s="39" t="s">
        <v>140</v>
      </c>
      <c r="E28" s="39" t="s">
        <v>140</v>
      </c>
      <c r="F28" s="39" t="s">
        <v>140</v>
      </c>
      <c r="G28" s="39" t="s">
        <v>140</v>
      </c>
      <c r="H28" s="39" t="s">
        <v>140</v>
      </c>
      <c r="I28" s="39" t="s">
        <v>140</v>
      </c>
    </row>
    <row r="29" spans="1:9" x14ac:dyDescent="0.2">
      <c r="A29" s="4" t="s">
        <v>215</v>
      </c>
      <c r="B29" t="s">
        <v>192</v>
      </c>
      <c r="C29" s="5" t="s">
        <v>223</v>
      </c>
      <c r="D29" s="6" t="s">
        <v>141</v>
      </c>
      <c r="E29" s="6" t="s">
        <v>136</v>
      </c>
      <c r="F29" s="6" t="s">
        <v>139</v>
      </c>
      <c r="G29" s="6" t="s">
        <v>136</v>
      </c>
      <c r="H29" s="6" t="s">
        <v>136</v>
      </c>
      <c r="I29" s="6" t="s">
        <v>136</v>
      </c>
    </row>
    <row r="30" spans="1:9" ht="25.5" x14ac:dyDescent="0.2">
      <c r="A30" s="4" t="s">
        <v>216</v>
      </c>
      <c r="B30" t="s">
        <v>192</v>
      </c>
      <c r="C30" s="5" t="s">
        <v>223</v>
      </c>
      <c r="D30" s="6" t="s">
        <v>136</v>
      </c>
      <c r="E30" s="6" t="s">
        <v>136</v>
      </c>
      <c r="F30" s="6" t="s">
        <v>140</v>
      </c>
      <c r="G30" s="6" t="s">
        <v>140</v>
      </c>
      <c r="H30" s="6" t="s">
        <v>140</v>
      </c>
      <c r="I30" s="6" t="s">
        <v>140</v>
      </c>
    </row>
    <row r="31" spans="1:9" ht="25.5" x14ac:dyDescent="0.2">
      <c r="A31" s="4" t="s">
        <v>217</v>
      </c>
      <c r="B31" t="s">
        <v>192</v>
      </c>
      <c r="C31" s="5" t="s">
        <v>223</v>
      </c>
      <c r="D31" s="6" t="s">
        <v>140</v>
      </c>
      <c r="E31" s="6" t="s">
        <v>140</v>
      </c>
      <c r="F31" s="6" t="s">
        <v>140</v>
      </c>
      <c r="G31" s="6" t="s">
        <v>140</v>
      </c>
      <c r="H31" s="6" t="s">
        <v>140</v>
      </c>
      <c r="I31" s="6" t="s">
        <v>140</v>
      </c>
    </row>
    <row r="32" spans="1:9" ht="25.5" x14ac:dyDescent="0.2">
      <c r="A32" s="4" t="s">
        <v>218</v>
      </c>
      <c r="B32" t="s">
        <v>192</v>
      </c>
      <c r="C32" s="5" t="s">
        <v>223</v>
      </c>
      <c r="D32" s="6" t="s">
        <v>140</v>
      </c>
      <c r="E32" s="6" t="s">
        <v>140</v>
      </c>
      <c r="F32" s="6" t="s">
        <v>140</v>
      </c>
      <c r="G32" s="6" t="s">
        <v>140</v>
      </c>
      <c r="H32" s="6" t="s">
        <v>140</v>
      </c>
      <c r="I32" s="6" t="s">
        <v>140</v>
      </c>
    </row>
    <row r="33" spans="1:13" x14ac:dyDescent="0.2">
      <c r="A33" s="4" t="s">
        <v>219</v>
      </c>
      <c r="B33" t="s">
        <v>192</v>
      </c>
      <c r="C33" s="5" t="s">
        <v>223</v>
      </c>
      <c r="D33" s="6" t="s">
        <v>136</v>
      </c>
      <c r="E33" s="6" t="s">
        <v>141</v>
      </c>
      <c r="F33" s="6" t="s">
        <v>139</v>
      </c>
      <c r="G33" s="6" t="s">
        <v>141</v>
      </c>
      <c r="H33" s="6" t="s">
        <v>139</v>
      </c>
      <c r="I33" s="6" t="s">
        <v>136</v>
      </c>
    </row>
    <row r="34" spans="1:13" ht="25.5" x14ac:dyDescent="0.2">
      <c r="A34" s="4" t="s">
        <v>220</v>
      </c>
      <c r="B34" t="s">
        <v>192</v>
      </c>
      <c r="C34" s="5" t="s">
        <v>223</v>
      </c>
      <c r="D34" s="6" t="s">
        <v>136</v>
      </c>
      <c r="E34" s="6" t="s">
        <v>136</v>
      </c>
      <c r="F34" s="6" t="s">
        <v>140</v>
      </c>
      <c r="G34" s="6" t="s">
        <v>140</v>
      </c>
      <c r="H34" s="6" t="s">
        <v>140</v>
      </c>
      <c r="I34" s="6" t="s">
        <v>140</v>
      </c>
    </row>
    <row r="35" spans="1:13" x14ac:dyDescent="0.2">
      <c r="A35" s="4" t="s">
        <v>215</v>
      </c>
      <c r="B35" s="7" t="s">
        <v>193</v>
      </c>
      <c r="C35" s="5" t="s">
        <v>223</v>
      </c>
      <c r="D35" s="1" t="s">
        <v>136</v>
      </c>
      <c r="E35" s="1" t="s">
        <v>140</v>
      </c>
      <c r="F35" s="1" t="s">
        <v>140</v>
      </c>
      <c r="G35" s="1" t="s">
        <v>136</v>
      </c>
      <c r="H35" s="1" t="s">
        <v>136</v>
      </c>
      <c r="I35" s="1" t="s">
        <v>140</v>
      </c>
    </row>
    <row r="36" spans="1:13" x14ac:dyDescent="0.2">
      <c r="A36" s="4" t="s">
        <v>216</v>
      </c>
      <c r="B36" s="7" t="s">
        <v>193</v>
      </c>
      <c r="C36" s="5" t="s">
        <v>223</v>
      </c>
      <c r="D36" s="1" t="s">
        <v>136</v>
      </c>
      <c r="E36" s="1" t="s">
        <v>136</v>
      </c>
      <c r="F36" s="1" t="s">
        <v>140</v>
      </c>
      <c r="G36" s="1" t="s">
        <v>140</v>
      </c>
      <c r="H36" s="1" t="s">
        <v>140</v>
      </c>
      <c r="I36" s="1" t="s">
        <v>140</v>
      </c>
    </row>
    <row r="37" spans="1:13" x14ac:dyDescent="0.2">
      <c r="A37" s="4" t="s">
        <v>217</v>
      </c>
      <c r="B37" s="7" t="s">
        <v>193</v>
      </c>
      <c r="C37" s="5" t="s">
        <v>223</v>
      </c>
      <c r="D37" s="1" t="s">
        <v>136</v>
      </c>
      <c r="E37" s="1" t="s">
        <v>140</v>
      </c>
      <c r="F37" s="1" t="s">
        <v>140</v>
      </c>
      <c r="G37" s="1" t="s">
        <v>136</v>
      </c>
      <c r="H37" s="1" t="s">
        <v>136</v>
      </c>
      <c r="I37" s="1" t="s">
        <v>140</v>
      </c>
    </row>
    <row r="38" spans="1:13" x14ac:dyDescent="0.2">
      <c r="A38" s="4" t="s">
        <v>218</v>
      </c>
      <c r="B38" s="7" t="s">
        <v>193</v>
      </c>
      <c r="C38" s="5" t="s">
        <v>223</v>
      </c>
      <c r="D38" s="1" t="s">
        <v>139</v>
      </c>
      <c r="E38" s="1" t="s">
        <v>139</v>
      </c>
      <c r="F38" s="1" t="s">
        <v>139</v>
      </c>
      <c r="G38" s="1" t="s">
        <v>136</v>
      </c>
      <c r="H38" s="1" t="s">
        <v>136</v>
      </c>
      <c r="I38" s="1" t="s">
        <v>136</v>
      </c>
    </row>
    <row r="39" spans="1:13" x14ac:dyDescent="0.2">
      <c r="A39" s="4" t="s">
        <v>219</v>
      </c>
      <c r="B39" s="7" t="s">
        <v>193</v>
      </c>
      <c r="C39" s="5" t="s">
        <v>223</v>
      </c>
      <c r="D39" s="1" t="s">
        <v>139</v>
      </c>
      <c r="E39" s="1" t="s">
        <v>136</v>
      </c>
      <c r="F39" s="1" t="s">
        <v>139</v>
      </c>
      <c r="G39" s="1" t="s">
        <v>136</v>
      </c>
      <c r="H39" s="1" t="s">
        <v>139</v>
      </c>
      <c r="I39" s="1" t="s">
        <v>140</v>
      </c>
    </row>
    <row r="40" spans="1:13" x14ac:dyDescent="0.2">
      <c r="A40" s="4" t="s">
        <v>220</v>
      </c>
      <c r="B40" s="7" t="s">
        <v>193</v>
      </c>
      <c r="C40" s="5" t="s">
        <v>223</v>
      </c>
      <c r="D40" s="1" t="s">
        <v>136</v>
      </c>
      <c r="E40" s="1" t="s">
        <v>136</v>
      </c>
      <c r="F40" s="1" t="s">
        <v>136</v>
      </c>
      <c r="G40" s="1" t="s">
        <v>136</v>
      </c>
      <c r="H40" s="1" t="s">
        <v>136</v>
      </c>
      <c r="I40" s="1" t="s">
        <v>140</v>
      </c>
    </row>
    <row r="41" spans="1:13" x14ac:dyDescent="0.2">
      <c r="A41" s="4" t="s">
        <v>215</v>
      </c>
      <c r="B41" s="7" t="s">
        <v>194</v>
      </c>
      <c r="C41" s="5" t="s">
        <v>223</v>
      </c>
      <c r="D41" s="1" t="s">
        <v>140</v>
      </c>
      <c r="E41" s="1" t="s">
        <v>140</v>
      </c>
      <c r="F41" s="1" t="s">
        <v>140</v>
      </c>
      <c r="G41" s="1" t="s">
        <v>140</v>
      </c>
      <c r="H41" s="1" t="s">
        <v>136</v>
      </c>
      <c r="I41" s="1" t="s">
        <v>140</v>
      </c>
    </row>
    <row r="42" spans="1:13" x14ac:dyDescent="0.2">
      <c r="A42" s="4" t="s">
        <v>216</v>
      </c>
      <c r="B42" s="7" t="s">
        <v>194</v>
      </c>
      <c r="C42" s="5" t="s">
        <v>223</v>
      </c>
      <c r="D42" s="1" t="s">
        <v>140</v>
      </c>
      <c r="E42" s="1" t="s">
        <v>140</v>
      </c>
      <c r="F42" s="1" t="s">
        <v>140</v>
      </c>
      <c r="G42" s="1" t="s">
        <v>140</v>
      </c>
      <c r="H42" s="1" t="s">
        <v>136</v>
      </c>
      <c r="I42" s="1" t="s">
        <v>140</v>
      </c>
    </row>
    <row r="43" spans="1:13" x14ac:dyDescent="0.2">
      <c r="A43" s="4" t="s">
        <v>217</v>
      </c>
      <c r="B43" s="7" t="s">
        <v>194</v>
      </c>
      <c r="C43" s="5" t="s">
        <v>223</v>
      </c>
      <c r="D43" s="1" t="s">
        <v>140</v>
      </c>
      <c r="E43" s="1" t="s">
        <v>140</v>
      </c>
      <c r="F43" s="1" t="s">
        <v>140</v>
      </c>
      <c r="G43" s="1" t="s">
        <v>140</v>
      </c>
      <c r="H43" s="1" t="s">
        <v>136</v>
      </c>
      <c r="I43" s="1" t="s">
        <v>140</v>
      </c>
    </row>
    <row r="44" spans="1:13" x14ac:dyDescent="0.2">
      <c r="A44" s="4" t="s">
        <v>218</v>
      </c>
      <c r="B44" s="7" t="s">
        <v>194</v>
      </c>
      <c r="C44" s="5" t="s">
        <v>223</v>
      </c>
      <c r="D44" s="1" t="s">
        <v>140</v>
      </c>
      <c r="E44" s="1" t="s">
        <v>140</v>
      </c>
      <c r="F44" s="1" t="s">
        <v>140</v>
      </c>
      <c r="G44" s="1" t="s">
        <v>140</v>
      </c>
      <c r="H44" s="1" t="s">
        <v>136</v>
      </c>
      <c r="I44" s="1" t="s">
        <v>140</v>
      </c>
    </row>
    <row r="45" spans="1:13" x14ac:dyDescent="0.2">
      <c r="A45" s="4" t="s">
        <v>219</v>
      </c>
      <c r="B45" s="7" t="s">
        <v>194</v>
      </c>
      <c r="C45" s="5" t="s">
        <v>223</v>
      </c>
      <c r="D45" s="1" t="s">
        <v>140</v>
      </c>
      <c r="E45" s="1" t="s">
        <v>140</v>
      </c>
      <c r="F45" s="1" t="s">
        <v>140</v>
      </c>
      <c r="G45" s="1" t="s">
        <v>140</v>
      </c>
      <c r="H45" s="1" t="s">
        <v>136</v>
      </c>
      <c r="I45" s="1" t="s">
        <v>140</v>
      </c>
    </row>
    <row r="46" spans="1:13" x14ac:dyDescent="0.2">
      <c r="A46" s="4" t="s">
        <v>220</v>
      </c>
      <c r="B46" s="7" t="s">
        <v>194</v>
      </c>
      <c r="C46" s="5" t="s">
        <v>223</v>
      </c>
      <c r="D46" s="1" t="s">
        <v>140</v>
      </c>
      <c r="E46" s="1" t="s">
        <v>136</v>
      </c>
      <c r="F46" s="1" t="s">
        <v>140</v>
      </c>
      <c r="G46" s="1" t="s">
        <v>136</v>
      </c>
      <c r="H46" s="1" t="s">
        <v>136</v>
      </c>
      <c r="I46" s="1" t="s">
        <v>140</v>
      </c>
    </row>
    <row r="47" spans="1:13" x14ac:dyDescent="0.2">
      <c r="A47" s="36" t="s">
        <v>757</v>
      </c>
      <c r="B47" s="37" t="s">
        <v>753</v>
      </c>
      <c r="C47" s="38" t="s">
        <v>223</v>
      </c>
      <c r="D47" s="39" t="s">
        <v>136</v>
      </c>
      <c r="E47" s="39" t="s">
        <v>139</v>
      </c>
      <c r="F47" s="39" t="s">
        <v>139</v>
      </c>
      <c r="G47" s="39" t="s">
        <v>139</v>
      </c>
      <c r="H47" s="39" t="s">
        <v>139</v>
      </c>
      <c r="I47" s="39" t="s">
        <v>136</v>
      </c>
    </row>
    <row r="48" spans="1:13" x14ac:dyDescent="0.2">
      <c r="A48" s="36" t="s">
        <v>758</v>
      </c>
      <c r="B48" s="37" t="s">
        <v>753</v>
      </c>
      <c r="C48" s="38" t="s">
        <v>223</v>
      </c>
      <c r="D48" s="39" t="s">
        <v>139</v>
      </c>
      <c r="E48" s="39" t="s">
        <v>141</v>
      </c>
      <c r="F48" s="39" t="s">
        <v>139</v>
      </c>
      <c r="G48" s="39" t="s">
        <v>141</v>
      </c>
      <c r="H48" s="39" t="s">
        <v>136</v>
      </c>
      <c r="I48" s="39" t="s">
        <v>136</v>
      </c>
      <c r="M48" s="37" t="s">
        <v>877</v>
      </c>
    </row>
    <row r="49" spans="1:9" x14ac:dyDescent="0.2">
      <c r="A49" s="36" t="s">
        <v>759</v>
      </c>
      <c r="B49" s="37" t="s">
        <v>753</v>
      </c>
      <c r="C49" s="38" t="s">
        <v>223</v>
      </c>
      <c r="D49" s="39" t="s">
        <v>140</v>
      </c>
      <c r="E49" s="39" t="s">
        <v>140</v>
      </c>
      <c r="F49" s="39" t="s">
        <v>136</v>
      </c>
      <c r="G49" s="39" t="s">
        <v>140</v>
      </c>
      <c r="H49" s="39" t="s">
        <v>140</v>
      </c>
      <c r="I49" s="39" t="s">
        <v>136</v>
      </c>
    </row>
    <row r="50" spans="1:9" x14ac:dyDescent="0.2">
      <c r="A50" s="36" t="s">
        <v>760</v>
      </c>
      <c r="B50" s="37" t="s">
        <v>753</v>
      </c>
      <c r="C50" s="38" t="s">
        <v>223</v>
      </c>
      <c r="D50" s="39" t="s">
        <v>140</v>
      </c>
      <c r="E50" s="39" t="s">
        <v>136</v>
      </c>
      <c r="F50" s="39" t="s">
        <v>140</v>
      </c>
      <c r="G50" s="39" t="s">
        <v>140</v>
      </c>
      <c r="H50" s="39" t="s">
        <v>140</v>
      </c>
      <c r="I50" s="39" t="s">
        <v>136</v>
      </c>
    </row>
    <row r="51" spans="1:9" x14ac:dyDescent="0.2">
      <c r="A51" s="36" t="s">
        <v>761</v>
      </c>
      <c r="B51" s="37" t="s">
        <v>753</v>
      </c>
      <c r="C51" s="38" t="s">
        <v>223</v>
      </c>
      <c r="D51" s="39" t="s">
        <v>139</v>
      </c>
      <c r="E51" s="39" t="s">
        <v>139</v>
      </c>
      <c r="F51" s="39" t="s">
        <v>136</v>
      </c>
      <c r="G51" s="39" t="s">
        <v>136</v>
      </c>
      <c r="H51" s="39" t="s">
        <v>141</v>
      </c>
      <c r="I51" s="39" t="s">
        <v>139</v>
      </c>
    </row>
    <row r="52" spans="1:9" x14ac:dyDescent="0.2">
      <c r="A52" s="36" t="s">
        <v>762</v>
      </c>
      <c r="B52" s="37" t="s">
        <v>753</v>
      </c>
      <c r="C52" s="38" t="s">
        <v>223</v>
      </c>
      <c r="D52" s="39" t="s">
        <v>141</v>
      </c>
      <c r="E52" s="39" t="s">
        <v>136</v>
      </c>
      <c r="F52" s="39" t="s">
        <v>140</v>
      </c>
      <c r="G52" s="39" t="s">
        <v>140</v>
      </c>
      <c r="H52" s="39" t="s">
        <v>141</v>
      </c>
      <c r="I52" s="39" t="s">
        <v>136</v>
      </c>
    </row>
    <row r="53" spans="1:9" x14ac:dyDescent="0.2">
      <c r="A53" s="36" t="s">
        <v>763</v>
      </c>
      <c r="B53" s="37" t="s">
        <v>753</v>
      </c>
      <c r="C53" s="38" t="s">
        <v>223</v>
      </c>
      <c r="D53" s="39" t="s">
        <v>139</v>
      </c>
      <c r="E53" s="39" t="s">
        <v>140</v>
      </c>
      <c r="F53" s="39" t="s">
        <v>136</v>
      </c>
      <c r="G53" s="39" t="s">
        <v>136</v>
      </c>
      <c r="H53" s="39" t="s">
        <v>140</v>
      </c>
      <c r="I53" s="39" t="s">
        <v>136</v>
      </c>
    </row>
    <row r="54" spans="1:9" x14ac:dyDescent="0.2">
      <c r="A54" s="36" t="s">
        <v>757</v>
      </c>
      <c r="B54" s="37" t="s">
        <v>764</v>
      </c>
      <c r="C54" s="38" t="s">
        <v>223</v>
      </c>
      <c r="D54" s="39" t="s">
        <v>140</v>
      </c>
      <c r="E54" s="39" t="s">
        <v>136</v>
      </c>
      <c r="F54" s="39" t="s">
        <v>136</v>
      </c>
      <c r="G54" s="39" t="s">
        <v>140</v>
      </c>
      <c r="H54" s="39" t="s">
        <v>140</v>
      </c>
      <c r="I54" s="39" t="s">
        <v>136</v>
      </c>
    </row>
    <row r="55" spans="1:9" x14ac:dyDescent="0.2">
      <c r="A55" s="36" t="s">
        <v>758</v>
      </c>
      <c r="B55" s="37" t="s">
        <v>764</v>
      </c>
      <c r="C55" s="38" t="s">
        <v>223</v>
      </c>
      <c r="D55" s="39" t="s">
        <v>136</v>
      </c>
      <c r="E55" s="39" t="s">
        <v>136</v>
      </c>
      <c r="F55" s="39" t="s">
        <v>140</v>
      </c>
      <c r="G55" s="39" t="s">
        <v>136</v>
      </c>
      <c r="H55" s="39" t="s">
        <v>139</v>
      </c>
      <c r="I55" s="39" t="s">
        <v>136</v>
      </c>
    </row>
    <row r="56" spans="1:9" x14ac:dyDescent="0.2">
      <c r="A56" s="36" t="s">
        <v>759</v>
      </c>
      <c r="B56" s="37" t="s">
        <v>764</v>
      </c>
      <c r="C56" s="38" t="s">
        <v>223</v>
      </c>
      <c r="D56" s="39" t="s">
        <v>140</v>
      </c>
      <c r="E56" s="39" t="s">
        <v>136</v>
      </c>
      <c r="F56" s="39" t="s">
        <v>140</v>
      </c>
      <c r="G56" s="39" t="s">
        <v>139</v>
      </c>
      <c r="H56" s="39" t="s">
        <v>140</v>
      </c>
      <c r="I56" s="39" t="s">
        <v>140</v>
      </c>
    </row>
    <row r="57" spans="1:9" x14ac:dyDescent="0.2">
      <c r="A57" s="36" t="s">
        <v>760</v>
      </c>
      <c r="B57" s="37" t="s">
        <v>764</v>
      </c>
      <c r="C57" s="38" t="s">
        <v>223</v>
      </c>
      <c r="D57" s="39" t="s">
        <v>140</v>
      </c>
      <c r="E57" s="39" t="s">
        <v>140</v>
      </c>
      <c r="F57" s="39" t="s">
        <v>136</v>
      </c>
      <c r="G57" s="39" t="s">
        <v>140</v>
      </c>
      <c r="H57" s="39" t="s">
        <v>136</v>
      </c>
      <c r="I57" s="39" t="s">
        <v>140</v>
      </c>
    </row>
    <row r="58" spans="1:9" x14ac:dyDescent="0.2">
      <c r="A58" s="36" t="s">
        <v>761</v>
      </c>
      <c r="B58" s="37" t="s">
        <v>764</v>
      </c>
      <c r="C58" s="38" t="s">
        <v>223</v>
      </c>
      <c r="D58" s="39" t="s">
        <v>140</v>
      </c>
      <c r="E58" s="39" t="s">
        <v>141</v>
      </c>
      <c r="F58" s="39" t="s">
        <v>136</v>
      </c>
      <c r="G58" s="39" t="s">
        <v>140</v>
      </c>
      <c r="H58" s="39" t="s">
        <v>136</v>
      </c>
      <c r="I58" s="39" t="s">
        <v>140</v>
      </c>
    </row>
    <row r="59" spans="1:9" x14ac:dyDescent="0.2">
      <c r="A59" s="36" t="s">
        <v>762</v>
      </c>
      <c r="B59" s="37" t="s">
        <v>764</v>
      </c>
      <c r="C59" s="38" t="s">
        <v>223</v>
      </c>
      <c r="D59" s="39" t="s">
        <v>140</v>
      </c>
      <c r="E59" s="39" t="s">
        <v>141</v>
      </c>
      <c r="F59" s="39" t="s">
        <v>140</v>
      </c>
      <c r="G59" s="39" t="s">
        <v>140</v>
      </c>
      <c r="H59" s="39" t="s">
        <v>139</v>
      </c>
      <c r="I59" s="39" t="s">
        <v>136</v>
      </c>
    </row>
    <row r="60" spans="1:9" x14ac:dyDescent="0.2">
      <c r="A60" s="36" t="s">
        <v>763</v>
      </c>
      <c r="B60" s="37" t="s">
        <v>764</v>
      </c>
      <c r="C60" s="38" t="s">
        <v>223</v>
      </c>
      <c r="D60" s="39" t="s">
        <v>140</v>
      </c>
      <c r="E60" s="39" t="s">
        <v>139</v>
      </c>
      <c r="F60" s="39" t="s">
        <v>140</v>
      </c>
      <c r="G60" s="39" t="s">
        <v>139</v>
      </c>
      <c r="H60" s="39" t="s">
        <v>140</v>
      </c>
      <c r="I60" s="39" t="s">
        <v>136</v>
      </c>
    </row>
    <row r="61" spans="1:9" x14ac:dyDescent="0.2">
      <c r="A61" s="36" t="s">
        <v>757</v>
      </c>
      <c r="B61" s="37" t="s">
        <v>803</v>
      </c>
      <c r="C61" s="38" t="s">
        <v>223</v>
      </c>
      <c r="D61" s="39" t="s">
        <v>140</v>
      </c>
      <c r="E61" s="39" t="s">
        <v>140</v>
      </c>
      <c r="F61" s="39" t="s">
        <v>140</v>
      </c>
      <c r="G61" s="39" t="s">
        <v>140</v>
      </c>
      <c r="H61" s="39" t="s">
        <v>140</v>
      </c>
      <c r="I61" s="39" t="s">
        <v>140</v>
      </c>
    </row>
    <row r="62" spans="1:9" x14ac:dyDescent="0.2">
      <c r="A62" s="36" t="s">
        <v>758</v>
      </c>
      <c r="B62" s="37" t="s">
        <v>803</v>
      </c>
      <c r="C62" s="38" t="s">
        <v>223</v>
      </c>
      <c r="D62" s="39" t="s">
        <v>136</v>
      </c>
      <c r="E62" s="39" t="s">
        <v>140</v>
      </c>
      <c r="F62" s="39" t="s">
        <v>136</v>
      </c>
      <c r="G62" s="39" t="s">
        <v>140</v>
      </c>
      <c r="H62" s="39" t="s">
        <v>136</v>
      </c>
      <c r="I62" s="39" t="s">
        <v>140</v>
      </c>
    </row>
    <row r="63" spans="1:9" x14ac:dyDescent="0.2">
      <c r="A63" s="36" t="s">
        <v>759</v>
      </c>
      <c r="B63" s="37" t="s">
        <v>803</v>
      </c>
      <c r="C63" s="38" t="s">
        <v>223</v>
      </c>
      <c r="D63" s="39" t="s">
        <v>140</v>
      </c>
      <c r="E63" s="39" t="s">
        <v>140</v>
      </c>
      <c r="F63" s="39" t="s">
        <v>140</v>
      </c>
      <c r="G63" s="39" t="s">
        <v>140</v>
      </c>
      <c r="H63" s="39" t="s">
        <v>140</v>
      </c>
      <c r="I63" s="39" t="s">
        <v>140</v>
      </c>
    </row>
    <row r="64" spans="1:9" x14ac:dyDescent="0.2">
      <c r="A64" s="36" t="s">
        <v>760</v>
      </c>
      <c r="B64" s="37" t="s">
        <v>803</v>
      </c>
      <c r="C64" s="38" t="s">
        <v>223</v>
      </c>
      <c r="D64" s="39" t="s">
        <v>140</v>
      </c>
      <c r="E64" s="39" t="s">
        <v>140</v>
      </c>
      <c r="F64" s="39" t="s">
        <v>140</v>
      </c>
      <c r="G64" s="39" t="s">
        <v>140</v>
      </c>
      <c r="H64" s="39" t="s">
        <v>140</v>
      </c>
      <c r="I64" s="39" t="s">
        <v>140</v>
      </c>
    </row>
    <row r="65" spans="1:9" x14ac:dyDescent="0.2">
      <c r="A65" s="36" t="s">
        <v>761</v>
      </c>
      <c r="B65" s="37" t="s">
        <v>803</v>
      </c>
      <c r="C65" s="38" t="s">
        <v>223</v>
      </c>
      <c r="D65" s="39" t="s">
        <v>136</v>
      </c>
      <c r="E65" s="39" t="s">
        <v>136</v>
      </c>
      <c r="F65" s="39" t="s">
        <v>140</v>
      </c>
      <c r="G65" s="39" t="s">
        <v>140</v>
      </c>
      <c r="H65" s="39" t="s">
        <v>140</v>
      </c>
      <c r="I65" s="39" t="s">
        <v>140</v>
      </c>
    </row>
    <row r="66" spans="1:9" x14ac:dyDescent="0.2">
      <c r="A66" s="36" t="s">
        <v>762</v>
      </c>
      <c r="B66" s="37" t="s">
        <v>803</v>
      </c>
      <c r="C66" s="38" t="s">
        <v>223</v>
      </c>
      <c r="D66" s="39" t="s">
        <v>136</v>
      </c>
      <c r="E66" s="39" t="s">
        <v>139</v>
      </c>
      <c r="F66" s="39" t="s">
        <v>139</v>
      </c>
      <c r="G66" s="39" t="s">
        <v>139</v>
      </c>
      <c r="H66" s="39" t="s">
        <v>136</v>
      </c>
      <c r="I66" s="39" t="s">
        <v>136</v>
      </c>
    </row>
    <row r="67" spans="1:9" x14ac:dyDescent="0.2">
      <c r="A67" s="36" t="s">
        <v>763</v>
      </c>
      <c r="B67" s="37" t="s">
        <v>803</v>
      </c>
      <c r="C67" s="38" t="s">
        <v>223</v>
      </c>
      <c r="D67" s="39" t="s">
        <v>136</v>
      </c>
      <c r="E67" s="39" t="s">
        <v>136</v>
      </c>
      <c r="F67" s="39" t="s">
        <v>136</v>
      </c>
      <c r="G67" s="39" t="s">
        <v>136</v>
      </c>
      <c r="H67" s="39" t="s">
        <v>136</v>
      </c>
      <c r="I67" s="39" t="s">
        <v>140</v>
      </c>
    </row>
    <row r="68" spans="1:9" ht="25.5" x14ac:dyDescent="0.2">
      <c r="A68" s="2" t="s">
        <v>205</v>
      </c>
      <c r="B68" t="s">
        <v>192</v>
      </c>
      <c r="C68" s="5" t="s">
        <v>198</v>
      </c>
      <c r="D68" s="6" t="s">
        <v>136</v>
      </c>
      <c r="E68" s="6" t="s">
        <v>136</v>
      </c>
      <c r="F68" s="6" t="s">
        <v>139</v>
      </c>
      <c r="G68" s="6" t="s">
        <v>140</v>
      </c>
      <c r="H68" s="6" t="s">
        <v>136</v>
      </c>
      <c r="I68" s="6" t="s">
        <v>140</v>
      </c>
    </row>
    <row r="69" spans="1:9" x14ac:dyDescent="0.2">
      <c r="A69" s="2" t="s">
        <v>207</v>
      </c>
      <c r="B69" t="s">
        <v>192</v>
      </c>
      <c r="C69" s="5" t="s">
        <v>198</v>
      </c>
      <c r="D69" s="6" t="s">
        <v>139</v>
      </c>
      <c r="E69" s="6" t="s">
        <v>139</v>
      </c>
      <c r="F69" s="6" t="s">
        <v>141</v>
      </c>
      <c r="G69" s="6" t="s">
        <v>136</v>
      </c>
      <c r="H69" s="6" t="s">
        <v>136</v>
      </c>
      <c r="I69" s="6" t="s">
        <v>140</v>
      </c>
    </row>
    <row r="70" spans="1:9" x14ac:dyDescent="0.2">
      <c r="A70" s="2" t="s">
        <v>206</v>
      </c>
      <c r="B70" t="s">
        <v>192</v>
      </c>
      <c r="C70" s="5" t="s">
        <v>198</v>
      </c>
      <c r="D70" s="6" t="s">
        <v>141</v>
      </c>
      <c r="E70" s="6" t="s">
        <v>141</v>
      </c>
      <c r="F70" s="6" t="s">
        <v>139</v>
      </c>
      <c r="G70" s="6" t="s">
        <v>139</v>
      </c>
      <c r="H70" s="6" t="s">
        <v>141</v>
      </c>
      <c r="I70" s="6" t="s">
        <v>136</v>
      </c>
    </row>
    <row r="71" spans="1:9" x14ac:dyDescent="0.2">
      <c r="A71" s="2" t="s">
        <v>205</v>
      </c>
      <c r="B71" s="7" t="s">
        <v>193</v>
      </c>
      <c r="C71" s="5" t="s">
        <v>198</v>
      </c>
      <c r="D71" s="1" t="s">
        <v>136</v>
      </c>
      <c r="E71" s="1" t="s">
        <v>136</v>
      </c>
      <c r="F71" s="1" t="s">
        <v>136</v>
      </c>
      <c r="G71" s="1" t="s">
        <v>136</v>
      </c>
      <c r="H71" s="1" t="s">
        <v>136</v>
      </c>
      <c r="I71" s="1" t="s">
        <v>140</v>
      </c>
    </row>
    <row r="72" spans="1:9" x14ac:dyDescent="0.2">
      <c r="A72" s="2" t="s">
        <v>207</v>
      </c>
      <c r="B72" s="7" t="s">
        <v>193</v>
      </c>
      <c r="C72" s="5" t="s">
        <v>198</v>
      </c>
      <c r="D72" s="1" t="s">
        <v>136</v>
      </c>
      <c r="E72" s="1" t="s">
        <v>136</v>
      </c>
      <c r="F72" s="1" t="s">
        <v>139</v>
      </c>
      <c r="G72" s="1" t="s">
        <v>140</v>
      </c>
      <c r="H72" s="1" t="s">
        <v>136</v>
      </c>
      <c r="I72" s="1" t="s">
        <v>140</v>
      </c>
    </row>
    <row r="73" spans="1:9" x14ac:dyDescent="0.2">
      <c r="A73" s="2" t="s">
        <v>206</v>
      </c>
      <c r="B73" t="s">
        <v>193</v>
      </c>
      <c r="C73" s="5" t="s">
        <v>198</v>
      </c>
      <c r="D73" s="1" t="s">
        <v>139</v>
      </c>
      <c r="E73" s="1" t="s">
        <v>136</v>
      </c>
      <c r="F73" s="1" t="s">
        <v>136</v>
      </c>
      <c r="G73" s="1" t="s">
        <v>136</v>
      </c>
      <c r="H73" s="1" t="s">
        <v>139</v>
      </c>
      <c r="I73" s="1" t="s">
        <v>140</v>
      </c>
    </row>
    <row r="74" spans="1:9" x14ac:dyDescent="0.2">
      <c r="A74" s="2" t="s">
        <v>205</v>
      </c>
      <c r="B74" s="7" t="s">
        <v>194</v>
      </c>
      <c r="C74" s="5" t="s">
        <v>198</v>
      </c>
      <c r="D74" s="1" t="s">
        <v>140</v>
      </c>
      <c r="E74" s="1" t="s">
        <v>140</v>
      </c>
      <c r="F74" s="1" t="s">
        <v>136</v>
      </c>
      <c r="G74" s="1" t="s">
        <v>140</v>
      </c>
      <c r="H74" s="1" t="s">
        <v>136</v>
      </c>
      <c r="I74" s="1" t="s">
        <v>140</v>
      </c>
    </row>
    <row r="75" spans="1:9" x14ac:dyDescent="0.2">
      <c r="A75" s="2" t="s">
        <v>207</v>
      </c>
      <c r="B75" s="7" t="s">
        <v>194</v>
      </c>
      <c r="C75" s="5" t="s">
        <v>198</v>
      </c>
      <c r="D75" s="1" t="s">
        <v>140</v>
      </c>
      <c r="E75" s="1" t="s">
        <v>140</v>
      </c>
      <c r="F75" s="1" t="s">
        <v>136</v>
      </c>
      <c r="G75" s="1" t="s">
        <v>140</v>
      </c>
      <c r="H75" s="1" t="s">
        <v>136</v>
      </c>
      <c r="I75" s="1" t="s">
        <v>140</v>
      </c>
    </row>
    <row r="76" spans="1:9" x14ac:dyDescent="0.2">
      <c r="A76" s="2" t="s">
        <v>206</v>
      </c>
      <c r="B76" s="7" t="s">
        <v>194</v>
      </c>
      <c r="C76" s="5" t="s">
        <v>198</v>
      </c>
      <c r="D76" s="1" t="s">
        <v>140</v>
      </c>
      <c r="E76" s="1" t="s">
        <v>140</v>
      </c>
      <c r="F76" s="1" t="s">
        <v>136</v>
      </c>
      <c r="G76" s="1" t="s">
        <v>140</v>
      </c>
      <c r="H76" s="1" t="s">
        <v>136</v>
      </c>
      <c r="I76" s="1" t="s">
        <v>136</v>
      </c>
    </row>
    <row r="77" spans="1:9" x14ac:dyDescent="0.2">
      <c r="A77" s="2" t="s">
        <v>208</v>
      </c>
      <c r="B77" t="s">
        <v>192</v>
      </c>
      <c r="C77" s="5" t="s">
        <v>221</v>
      </c>
      <c r="D77" s="6" t="s">
        <v>141</v>
      </c>
      <c r="E77" s="6" t="s">
        <v>136</v>
      </c>
      <c r="F77" s="6" t="s">
        <v>141</v>
      </c>
      <c r="G77" s="6" t="s">
        <v>136</v>
      </c>
      <c r="H77" s="6" t="s">
        <v>139</v>
      </c>
      <c r="I77" s="6" t="s">
        <v>140</v>
      </c>
    </row>
    <row r="78" spans="1:9" x14ac:dyDescent="0.2">
      <c r="A78" s="4" t="s">
        <v>209</v>
      </c>
      <c r="B78" t="s">
        <v>192</v>
      </c>
      <c r="C78" s="5" t="s">
        <v>221</v>
      </c>
      <c r="D78" s="6" t="s">
        <v>136</v>
      </c>
      <c r="E78" s="6" t="s">
        <v>136</v>
      </c>
      <c r="F78" s="6" t="s">
        <v>136</v>
      </c>
      <c r="G78" s="6" t="s">
        <v>136</v>
      </c>
      <c r="H78" s="6" t="s">
        <v>136</v>
      </c>
      <c r="I78" s="6" t="s">
        <v>140</v>
      </c>
    </row>
    <row r="79" spans="1:9" ht="25.5" x14ac:dyDescent="0.2">
      <c r="A79" s="4" t="s">
        <v>210</v>
      </c>
      <c r="B79" t="s">
        <v>192</v>
      </c>
      <c r="C79" s="5" t="s">
        <v>221</v>
      </c>
      <c r="D79" s="6" t="s">
        <v>136</v>
      </c>
      <c r="E79" s="6" t="s">
        <v>140</v>
      </c>
      <c r="F79" s="6" t="s">
        <v>136</v>
      </c>
      <c r="G79" s="6" t="s">
        <v>140</v>
      </c>
      <c r="H79" s="6" t="s">
        <v>140</v>
      </c>
      <c r="I79" s="6" t="s">
        <v>140</v>
      </c>
    </row>
    <row r="80" spans="1:9" x14ac:dyDescent="0.2">
      <c r="A80" s="2" t="s">
        <v>208</v>
      </c>
      <c r="B80" s="7" t="s">
        <v>193</v>
      </c>
      <c r="C80" s="5" t="s">
        <v>221</v>
      </c>
      <c r="D80" s="1" t="s">
        <v>136</v>
      </c>
      <c r="E80" s="1" t="s">
        <v>136</v>
      </c>
      <c r="F80" s="1" t="s">
        <v>136</v>
      </c>
      <c r="G80" s="1" t="s">
        <v>136</v>
      </c>
      <c r="H80" s="1" t="s">
        <v>136</v>
      </c>
      <c r="I80" s="1" t="s">
        <v>140</v>
      </c>
    </row>
    <row r="81" spans="1:9" x14ac:dyDescent="0.2">
      <c r="A81" s="4" t="s">
        <v>209</v>
      </c>
      <c r="B81" s="7" t="s">
        <v>193</v>
      </c>
      <c r="C81" s="5" t="s">
        <v>221</v>
      </c>
      <c r="D81" s="1" t="s">
        <v>139</v>
      </c>
      <c r="E81" s="1" t="s">
        <v>136</v>
      </c>
      <c r="F81" s="1" t="s">
        <v>136</v>
      </c>
      <c r="G81" s="1" t="s">
        <v>136</v>
      </c>
      <c r="H81" s="1" t="s">
        <v>136</v>
      </c>
      <c r="I81" s="1" t="s">
        <v>136</v>
      </c>
    </row>
    <row r="82" spans="1:9" x14ac:dyDescent="0.2">
      <c r="A82" s="4" t="s">
        <v>210</v>
      </c>
      <c r="B82" s="7" t="s">
        <v>193</v>
      </c>
      <c r="C82" s="5" t="s">
        <v>221</v>
      </c>
      <c r="D82" s="1" t="s">
        <v>136</v>
      </c>
      <c r="E82" s="1" t="s">
        <v>136</v>
      </c>
      <c r="F82" s="1" t="s">
        <v>136</v>
      </c>
      <c r="G82" s="1" t="s">
        <v>136</v>
      </c>
      <c r="H82" s="1" t="s">
        <v>136</v>
      </c>
      <c r="I82" s="1" t="s">
        <v>136</v>
      </c>
    </row>
    <row r="83" spans="1:9" x14ac:dyDescent="0.2">
      <c r="A83" s="2" t="s">
        <v>208</v>
      </c>
      <c r="B83" s="7" t="s">
        <v>194</v>
      </c>
      <c r="C83" s="5" t="s">
        <v>221</v>
      </c>
      <c r="D83" s="1" t="s">
        <v>136</v>
      </c>
      <c r="E83" s="1" t="s">
        <v>140</v>
      </c>
      <c r="F83" s="1" t="s">
        <v>136</v>
      </c>
      <c r="G83" s="1" t="s">
        <v>140</v>
      </c>
      <c r="H83" s="1" t="s">
        <v>136</v>
      </c>
      <c r="I83" s="1" t="s">
        <v>140</v>
      </c>
    </row>
    <row r="84" spans="1:9" x14ac:dyDescent="0.2">
      <c r="A84" s="4" t="s">
        <v>209</v>
      </c>
      <c r="B84" s="7" t="s">
        <v>194</v>
      </c>
      <c r="C84" s="5" t="s">
        <v>221</v>
      </c>
      <c r="D84" s="1" t="s">
        <v>136</v>
      </c>
      <c r="E84" s="1" t="s">
        <v>140</v>
      </c>
      <c r="F84" s="1" t="s">
        <v>136</v>
      </c>
      <c r="G84" s="1" t="s">
        <v>140</v>
      </c>
      <c r="H84" s="1" t="s">
        <v>136</v>
      </c>
      <c r="I84" s="1" t="s">
        <v>140</v>
      </c>
    </row>
    <row r="85" spans="1:9" x14ac:dyDescent="0.2">
      <c r="A85" s="4" t="s">
        <v>210</v>
      </c>
      <c r="B85" s="7" t="s">
        <v>194</v>
      </c>
      <c r="C85" s="5" t="s">
        <v>221</v>
      </c>
      <c r="D85" s="1" t="s">
        <v>139</v>
      </c>
      <c r="E85" s="1" t="s">
        <v>136</v>
      </c>
      <c r="F85" s="1" t="s">
        <v>139</v>
      </c>
      <c r="G85" s="1" t="s">
        <v>140</v>
      </c>
      <c r="H85" s="1" t="s">
        <v>139</v>
      </c>
      <c r="I85" s="1" t="s">
        <v>136</v>
      </c>
    </row>
    <row r="88" spans="1:9" x14ac:dyDescent="0.2">
      <c r="A88" s="2"/>
      <c r="D88" s="1"/>
      <c r="E88" s="1"/>
      <c r="F88" s="1"/>
      <c r="G88" s="1"/>
      <c r="H88" s="1"/>
      <c r="I88" s="1"/>
    </row>
    <row r="89" spans="1:9" x14ac:dyDescent="0.2">
      <c r="A89" s="2"/>
      <c r="D89" s="1"/>
      <c r="E89" s="1"/>
      <c r="F89" s="1"/>
      <c r="G89" s="1"/>
      <c r="H89" s="1"/>
      <c r="I89" s="1"/>
    </row>
    <row r="90" spans="1:9" x14ac:dyDescent="0.2">
      <c r="A90" s="2"/>
      <c r="D90" s="1"/>
      <c r="E90" s="1"/>
      <c r="F90" s="1"/>
      <c r="G90" s="1"/>
      <c r="H90" s="1"/>
      <c r="I90" s="1"/>
    </row>
    <row r="91" spans="1:9" x14ac:dyDescent="0.2">
      <c r="A91" s="2"/>
      <c r="D91" s="1"/>
      <c r="E91" s="1"/>
      <c r="F91" s="1"/>
      <c r="G91" s="1"/>
      <c r="H91" s="1"/>
      <c r="I91" s="1"/>
    </row>
    <row r="92" spans="1:9" x14ac:dyDescent="0.2">
      <c r="A92" s="2"/>
      <c r="D92" s="1"/>
      <c r="E92" s="1"/>
      <c r="F92" s="1"/>
      <c r="G92" s="1"/>
      <c r="H92" s="1"/>
      <c r="I92" s="1"/>
    </row>
    <row r="93" spans="1:9" x14ac:dyDescent="0.2">
      <c r="A93" s="2"/>
      <c r="D93" s="1"/>
      <c r="E93" s="1"/>
      <c r="F93" s="1"/>
      <c r="G93" s="1"/>
      <c r="H93" s="1"/>
      <c r="I93" s="1"/>
    </row>
    <row r="94" spans="1:9" x14ac:dyDescent="0.2">
      <c r="A94" s="2"/>
      <c r="D94" s="1"/>
      <c r="E94" s="1"/>
      <c r="F94" s="1"/>
      <c r="G94" s="1"/>
      <c r="H94" s="1"/>
      <c r="I94" s="1"/>
    </row>
    <row r="95" spans="1:9" x14ac:dyDescent="0.2">
      <c r="A95" s="2"/>
      <c r="D95" s="1"/>
      <c r="E95" s="1"/>
      <c r="F95" s="1"/>
      <c r="G95" s="1"/>
      <c r="H95" s="1"/>
      <c r="I95" s="1"/>
    </row>
    <row r="96" spans="1:9" x14ac:dyDescent="0.2">
      <c r="A96" s="2"/>
      <c r="D96" s="1"/>
      <c r="E96" s="1"/>
      <c r="F96" s="1"/>
      <c r="G96" s="1"/>
      <c r="H96" s="1"/>
      <c r="I96" s="1"/>
    </row>
    <row r="97" spans="1:9" x14ac:dyDescent="0.2">
      <c r="A97" s="2"/>
      <c r="D97" s="1"/>
      <c r="E97" s="1"/>
      <c r="F97" s="1"/>
      <c r="G97" s="1"/>
      <c r="H97" s="1"/>
      <c r="I97" s="1"/>
    </row>
    <row r="98" spans="1:9" x14ac:dyDescent="0.2">
      <c r="A98" s="2"/>
      <c r="D98" s="1"/>
      <c r="E98" s="1"/>
      <c r="F98" s="1"/>
      <c r="G98" s="1"/>
      <c r="H98" s="1"/>
      <c r="I98" s="1"/>
    </row>
    <row r="99" spans="1:9" x14ac:dyDescent="0.2">
      <c r="A99" s="2"/>
      <c r="D99" s="1"/>
      <c r="E99" s="1"/>
      <c r="F99" s="1"/>
      <c r="G99" s="1"/>
      <c r="H99" s="1"/>
      <c r="I99" s="1"/>
    </row>
    <row r="100" spans="1:9" x14ac:dyDescent="0.2">
      <c r="A100" s="2"/>
      <c r="D100" s="1"/>
      <c r="E100" s="1"/>
      <c r="F100" s="1"/>
      <c r="G100" s="1"/>
      <c r="H100" s="1"/>
      <c r="I100" s="1"/>
    </row>
    <row r="101" spans="1:9" x14ac:dyDescent="0.2">
      <c r="A101" s="2"/>
      <c r="D101" s="1"/>
      <c r="E101" s="1"/>
      <c r="F101" s="1"/>
      <c r="G101" s="1"/>
      <c r="H101" s="1"/>
      <c r="I101" s="1"/>
    </row>
    <row r="102" spans="1:9" x14ac:dyDescent="0.2">
      <c r="A102" s="2"/>
      <c r="D102" s="1"/>
      <c r="E102" s="1"/>
      <c r="F102" s="1"/>
      <c r="G102" s="1"/>
      <c r="H102" s="1"/>
      <c r="I102" s="1"/>
    </row>
    <row r="103" spans="1:9" x14ac:dyDescent="0.2">
      <c r="A103" s="2"/>
      <c r="D103" s="1"/>
      <c r="E103" s="1"/>
      <c r="F103" s="1"/>
      <c r="G103" s="1"/>
      <c r="H103" s="1"/>
      <c r="I103" s="1"/>
    </row>
    <row r="104" spans="1:9" x14ac:dyDescent="0.2">
      <c r="A104" s="2"/>
      <c r="D104" s="1"/>
      <c r="E104" s="1"/>
      <c r="F104" s="1"/>
      <c r="G104" s="1"/>
      <c r="H104" s="1"/>
      <c r="I104" s="1"/>
    </row>
    <row r="105" spans="1:9" x14ac:dyDescent="0.2">
      <c r="A105" s="2"/>
      <c r="D105" s="1"/>
      <c r="E105" s="1"/>
      <c r="F105" s="1"/>
      <c r="G105" s="1"/>
      <c r="H105" s="1"/>
      <c r="I105" s="1"/>
    </row>
    <row r="106" spans="1:9" x14ac:dyDescent="0.2">
      <c r="A106" s="2"/>
      <c r="D106" s="1"/>
      <c r="E106" s="1"/>
      <c r="F106" s="1"/>
      <c r="G106" s="1"/>
      <c r="H106" s="1"/>
      <c r="I106" s="1"/>
    </row>
    <row r="107" spans="1:9" x14ac:dyDescent="0.2">
      <c r="A107" s="2"/>
      <c r="D107" s="1"/>
      <c r="E107" s="1"/>
      <c r="F107" s="1"/>
      <c r="G107" s="1"/>
      <c r="H107" s="1"/>
      <c r="I107" s="1"/>
    </row>
    <row r="108" spans="1:9" x14ac:dyDescent="0.2">
      <c r="A108" s="2"/>
      <c r="D108" s="1"/>
      <c r="E108" s="1"/>
      <c r="F108" s="1"/>
      <c r="G108" s="1"/>
      <c r="H108" s="1"/>
      <c r="I108" s="1"/>
    </row>
  </sheetData>
  <sortState xmlns:xlrd2="http://schemas.microsoft.com/office/spreadsheetml/2017/richdata2" ref="A2:I49">
    <sortCondition ref="C2:C49"/>
  </sortState>
  <hyperlinks>
    <hyperlink ref="D1" r:id="rId1" display="Video Narrative: Exploring Strength by linking it to its parent concept Energy [The introduction text in the video narrative gives a clear idea of the aim of the narrative.]" xr:uid="{00000000-0004-0000-0500-000000000000}"/>
    <hyperlink ref="E1" r:id="rId2" display="Video Narrative: Exploring Strength by linking it to its parent concept Energy [All video segments clearly link to the health related quality of life areas mentioned in the introduction.]" xr:uid="{00000000-0004-0000-0500-000001000000}"/>
    <hyperlink ref="F1" r:id="rId3" display="Video Narrative: Exploring Strength by linking it to its parent concept Energy [The descriptions which introduce each video segment provide a useful summary.]" xr:uid="{00000000-0004-0000-0500-000002000000}"/>
    <hyperlink ref="G1" r:id="rId4" display="Video Narrative: Exploring Strength by linking it to its parent concept Energy [All video segments provide relevant content for health related quality of life areas.]" xr:uid="{00000000-0004-0000-0500-000003000000}"/>
    <hyperlink ref="H1" r:id="rId5" display="Video Narrative: Exploring Strength by linking it to its parent concept Energy [The concluding text at the end of the video narrative provides appropriate summary.]" xr:uid="{00000000-0004-0000-0500-000004000000}"/>
    <hyperlink ref="I1" r:id="rId6" display="Video Narrative: Exploring Strength by linking it to its parent concept Energy [This video narrative is useful for raising awareness of quality of life needs of patients living with chronic respiratory illnesses.]" xr:uid="{00000000-0004-0000-0500-000005000000}"/>
    <hyperlink ref="A68" r:id="rId7" display="Video Narrative: Exploring Strength by linking it to its parent concept Energy [The introduction text in the video narrative gives a clear idea of the aim of the narrative.]" xr:uid="{00000000-0004-0000-0500-000006000000}"/>
    <hyperlink ref="A70" r:id="rId8" display="Video Narrative: Exploring Sleep by linking it to its parent concept Rest [This video narrative is useful for raising awareness of quality of life needs of patients living with chronic respiratory illnesses.]" xr:uid="{00000000-0004-0000-0500-000007000000}"/>
    <hyperlink ref="A69" r:id="rId9" display="Video Narrative: Exploring Exercise by linking it to its parent concept Rehabilitation  [This video narrative is useful for raising awareness of quality of life needs of patients living with chronic respiratory illnesses.]" xr:uid="{00000000-0004-0000-0500-000008000000}"/>
    <hyperlink ref="A77" r:id="rId10" display="Video Narrative: Exploring Rehabilitation by linking it to its specific concept Exercise [The introduction text in the video narrative gives a clear idea of the aim of the narrative.]" xr:uid="{00000000-0004-0000-0500-000009000000}"/>
    <hyperlink ref="A78" r:id="rId11" display="Video Narrative: Exploring Rest by linking it to its specific concept Sleep [The introduction text in the video narrative gives a clear idea of the aim of the narrative.]" xr:uid="{00000000-0004-0000-0500-00000A000000}"/>
    <hyperlink ref="A79" r:id="rId12" display="Video Narrative: Exploring Energy by linking it to its specific concept Strength [This video narrative is useful for raising awareness of quality of life needs of patients living with chronic respiratory illnesses.]" xr:uid="{00000000-0004-0000-0500-00000B000000}"/>
    <hyperlink ref="A2" r:id="rId13" display="Video Narrative: Linking Personal Values and Beliefs to Psychological Health [The introduction text in the video narrative gives a clear idea of the aim of the narrative.]" xr:uid="{00000000-0004-0000-0500-00000C000000}"/>
    <hyperlink ref="A3" r:id="rId14" display="Video Narrative: Linking Level Of Independence to Psychological Health [The introduction text in the video narrative gives a clear idea of the aim of the narrative.]" xr:uid="{00000000-0004-0000-0500-00000D000000}"/>
    <hyperlink ref="A4" r:id="rId15" display="Video Narrative: Linking Social Relationship to Psychological Health [The introduction text in the video narrative gives a clear idea of the aim of the narrative.]" xr:uid="{00000000-0004-0000-0500-00000E000000}"/>
    <hyperlink ref="A5" r:id="rId16" display="Video Narrative: Linking Level Of Independence to Social Relationship [The introduction text in the video narrative gives a clear idea of the aim of the narrative.]" xr:uid="{00000000-0004-0000-0500-00000F000000}"/>
    <hyperlink ref="A29" r:id="rId17" display="Video Narrative: become aware of Caregiver by linking it to similar concepts from the topic Social Relationship  [The introduction text in the video narrative gives a clear idea of the aim of the narrative.]" xr:uid="{00000000-0004-0000-0500-000010000000}"/>
    <hyperlink ref="A30" r:id="rId18" display="Video Narrative: become aware of the concept Fear by linking it to similar concepts from the topic Psychological Health  [The introduction text in the video narrative gives a clear idea of the aim of the narrative.]" xr:uid="{00000000-0004-0000-0500-000011000000}"/>
    <hyperlink ref="A31" r:id="rId19" display="Video Narrative: become aware of the concept Shortness Of  Breath by linking it to similar concepts from the topic Physical Health  [The introduction text in the video narrative gives a clear idea of the aim of the narrative.]" xr:uid="{00000000-0004-0000-0500-000012000000}"/>
    <hyperlink ref="A32" r:id="rId20" display="Video Narrative: become aware of the concept Exercise by linking it to similar concepts from the topic Environment [The introduction text in the video narrative gives a clear idea of the aim of the narrative.]" xr:uid="{00000000-0004-0000-0500-000013000000}"/>
    <hyperlink ref="A33" r:id="rId21" display="Video Narrative: become aware of the concept Meditation by linking it to similar concepts from the topic Personal Values and Beliefs [The introduction text in the video narrative gives a clear idea of the aim of the narrative.]" xr:uid="{00000000-0004-0000-0500-000014000000}"/>
    <hyperlink ref="A34" r:id="rId22" display="Video Narrative: become aware of the concept Drug by linking it to similar concepts from the topic Physical Health [The introduction text in the video narrative gives a clear idea of the aim of the narrative.]" xr:uid="{00000000-0004-0000-0500-000015000000}"/>
    <hyperlink ref="A71" r:id="rId23" display="Video Narrative: Exploring Strength by linking it to its parent concept Energy [The introduction text in the video narrative gives a clear idea of the aim of the narrative.]" xr:uid="{00000000-0004-0000-0500-000016000000}"/>
    <hyperlink ref="A73" r:id="rId24" display="Video Narrative: Exploring Sleep by linking it to its parent concept Rest [This video narrative is useful for raising awareness of quality of life needs of patients living with chronic respiratory illnesses.]" xr:uid="{00000000-0004-0000-0500-000017000000}"/>
    <hyperlink ref="A72" r:id="rId25" display="Video Narrative: Exploring Exercise by linking it to its parent concept Rehabilitation  [This video narrative is useful for raising awareness of quality of life needs of patients living with chronic respiratory illnesses.]" xr:uid="{00000000-0004-0000-0500-000018000000}"/>
    <hyperlink ref="A80" r:id="rId26" display="Video Narrative: Exploring Rehabilitation by linking it to its specific concept Exercise [The introduction text in the video narrative gives a clear idea of the aim of the narrative.]" xr:uid="{00000000-0004-0000-0500-000019000000}"/>
    <hyperlink ref="A81" r:id="rId27" display="Video Narrative: Exploring Rest by linking it to its specific concept Sleep [The introduction text in the video narrative gives a clear idea of the aim of the narrative.]" xr:uid="{00000000-0004-0000-0500-00001A000000}"/>
    <hyperlink ref="A82" r:id="rId28" display="Video Narrative: Exploring Energy by linking it to its specific concept Strength [This video narrative is useful for raising awareness of quality of life needs of patients living with chronic respiratory illnesses.]" xr:uid="{00000000-0004-0000-0500-00001B000000}"/>
    <hyperlink ref="A6" r:id="rId29" display="Video Narrative: Linking Personal Values and Beliefs to Psychological Health [The introduction text in the video narrative gives a clear idea of the aim of the narrative.]" xr:uid="{00000000-0004-0000-0500-00001C000000}"/>
    <hyperlink ref="A7" r:id="rId30" display="Video Narrative: Linking Level Of Independence to Psychological Health [The introduction text in the video narrative gives a clear idea of the aim of the narrative.]" xr:uid="{00000000-0004-0000-0500-00001D000000}"/>
    <hyperlink ref="A8" r:id="rId31" display="Video Narrative: Linking Social Relationship to Psychological Health [The introduction text in the video narrative gives a clear idea of the aim of the narrative.]" xr:uid="{00000000-0004-0000-0500-00001E000000}"/>
    <hyperlink ref="A9" r:id="rId32" display="Video Narrative: Linking Level Of Independence to Social Relationship [The introduction text in the video narrative gives a clear idea of the aim of the narrative.]" xr:uid="{00000000-0004-0000-0500-00001F000000}"/>
    <hyperlink ref="A35" r:id="rId33" display="Video Narrative: become aware of Caregiver by linking it to similar concepts from the topic Social Relationship  [The introduction text in the video narrative gives a clear idea of the aim of the narrative.]" xr:uid="{00000000-0004-0000-0500-000020000000}"/>
    <hyperlink ref="A36" r:id="rId34" display="Video Narrative: become aware of the concept Fear by linking it to similar concepts from the topic Psychological Health  [The introduction text in the video narrative gives a clear idea of the aim of the narrative.]" xr:uid="{00000000-0004-0000-0500-000021000000}"/>
    <hyperlink ref="A37" r:id="rId35" display="Video Narrative: become aware of the concept Shortness Of  Breath by linking it to similar concepts from the topic Physical Health  [The introduction text in the video narrative gives a clear idea of the aim of the narrative.]" xr:uid="{00000000-0004-0000-0500-000022000000}"/>
    <hyperlink ref="A38" r:id="rId36" display="Video Narrative: become aware of the concept Exercise by linking it to similar concepts from the topic Environment [The introduction text in the video narrative gives a clear idea of the aim of the narrative.]" xr:uid="{00000000-0004-0000-0500-000023000000}"/>
    <hyperlink ref="A39" r:id="rId37" display="Video Narrative: become aware of the concept Meditation by linking it to similar concepts from the topic Personal Values and Beliefs [The introduction text in the video narrative gives a clear idea of the aim of the narrative.]" xr:uid="{00000000-0004-0000-0500-000024000000}"/>
    <hyperlink ref="A40" r:id="rId38" display="Video Narrative: become aware of the concept Drug by linking it to similar concepts from the topic Physical Health [The introduction text in the video narrative gives a clear idea of the aim of the narrative.]" xr:uid="{00000000-0004-0000-0500-000025000000}"/>
    <hyperlink ref="A74" r:id="rId39" display="Video Narrative: Exploring Strength by linking it to its parent concept Energy [The introduction text in the video narrative gives a clear idea of the aim of the narrative.]" xr:uid="{00000000-0004-0000-0500-000026000000}"/>
    <hyperlink ref="A76" r:id="rId40" display="Video Narrative: Exploring Sleep by linking it to its parent concept Rest [This video narrative is useful for raising awareness of quality of life needs of patients living with chronic respiratory illnesses.]" xr:uid="{00000000-0004-0000-0500-000027000000}"/>
    <hyperlink ref="A75" r:id="rId41" display="Video Narrative: Exploring Exercise by linking it to its parent concept Rehabilitation  [This video narrative is useful for raising awareness of quality of life needs of patients living with chronic respiratory illnesses.]" xr:uid="{00000000-0004-0000-0500-000028000000}"/>
    <hyperlink ref="A83" r:id="rId42" display="Video Narrative: Exploring Rehabilitation by linking it to its specific concept Exercise [The introduction text in the video narrative gives a clear idea of the aim of the narrative.]" xr:uid="{00000000-0004-0000-0500-000029000000}"/>
    <hyperlink ref="A84" r:id="rId43" display="Video Narrative: Exploring Rest by linking it to its specific concept Sleep [The introduction text in the video narrative gives a clear idea of the aim of the narrative.]" xr:uid="{00000000-0004-0000-0500-00002A000000}"/>
    <hyperlink ref="A85" r:id="rId44" display="Video Narrative: Exploring Energy by linking it to its specific concept Strength [This video narrative is useful for raising awareness of quality of life needs of patients living with chronic respiratory illnesses.]" xr:uid="{00000000-0004-0000-0500-00002B000000}"/>
    <hyperlink ref="A10" r:id="rId45" display="Video Narrative: Linking Personal Values and Beliefs to Psychological Health [The introduction text in the video narrative gives a clear idea of the aim of the narrative.]" xr:uid="{00000000-0004-0000-0500-00002C000000}"/>
    <hyperlink ref="A11" r:id="rId46" display="Video Narrative: Linking Level Of Independence to Psychological Health [The introduction text in the video narrative gives a clear idea of the aim of the narrative.]" xr:uid="{00000000-0004-0000-0500-00002D000000}"/>
    <hyperlink ref="A12" r:id="rId47" display="Video Narrative: Linking Social Relationship to Psychological Health [The introduction text in the video narrative gives a clear idea of the aim of the narrative.]" xr:uid="{00000000-0004-0000-0500-00002E000000}"/>
    <hyperlink ref="A13" r:id="rId48" display="Video Narrative: Linking Level Of Independence to Social Relationship [The introduction text in the video narrative gives a clear idea of the aim of the narrative.]" xr:uid="{00000000-0004-0000-0500-00002F000000}"/>
    <hyperlink ref="A41" r:id="rId49" display="Video Narrative: become aware of Caregiver by linking it to similar concepts from the topic Social Relationship  [The introduction text in the video narrative gives a clear idea of the aim of the narrative.]" xr:uid="{00000000-0004-0000-0500-000030000000}"/>
    <hyperlink ref="A42" r:id="rId50" display="Video Narrative: become aware of the concept Fear by linking it to similar concepts from the topic Psychological Health  [The introduction text in the video narrative gives a clear idea of the aim of the narrative.]" xr:uid="{00000000-0004-0000-0500-000031000000}"/>
    <hyperlink ref="A43" r:id="rId51" display="Video Narrative: become aware of the concept Shortness Of  Breath by linking it to similar concepts from the topic Physical Health  [The introduction text in the video narrative gives a clear idea of the aim of the narrative.]" xr:uid="{00000000-0004-0000-0500-000032000000}"/>
    <hyperlink ref="A44" r:id="rId52" display="Video Narrative: become aware of the concept Exercise by linking it to similar concepts from the topic Environment [The introduction text in the video narrative gives a clear idea of the aim of the narrative.]" xr:uid="{00000000-0004-0000-0500-000033000000}"/>
    <hyperlink ref="A45" r:id="rId53" display="Video Narrative: become aware of the concept Meditation by linking it to similar concepts from the topic Personal Values and Beliefs [The introduction text in the video narrative gives a clear idea of the aim of the narrative.]" xr:uid="{00000000-0004-0000-0500-000034000000}"/>
    <hyperlink ref="A46" r:id="rId54" display="Video Narrative: become aware of the concept Drug by linking it to similar concepts from the topic Physical Health [The introduction text in the video narrative gives a clear idea of the aim of the narrative.]" xr:uid="{00000000-0004-0000-0500-000035000000}"/>
    <hyperlink ref="A14" r:id="rId55" display="Video Narrative: Physical Health to Environment [The introduction text in the video narrative gives a clear idea of the aim of the narrative.]" xr:uid="{00000000-0004-0000-0500-000036000000}"/>
    <hyperlink ref="A15" r:id="rId56" display="Video Narrative: Linking Social Relationship to Physical Health [The introduction text in the video narrative gives a clear idea of the aim of the narrative.]" xr:uid="{00000000-0004-0000-0500-000037000000}"/>
    <hyperlink ref="A16" r:id="rId57" display="Video Narrative: Linking Physical Health to Psychological Health [The introduction text in the video narrative gives a clear idea of the aim of the narrative.]" xr:uid="{00000000-0004-0000-0500-000038000000}"/>
    <hyperlink ref="A17" r:id="rId58" display="Video Narrative: Linking Physical Health to Level of Independence [The introduction text in the video narrative gives a clear idea of the aim of the narrative.]" xr:uid="{00000000-0004-0000-0500-000039000000}"/>
    <hyperlink ref="A18" r:id="rId59" display="Video Narrative: Linking Level of Independence to Environment [The introduction text in the video narrative gives a clear idea of the aim of the narrative.]" xr:uid="{00000000-0004-0000-0500-00003A000000}"/>
    <hyperlink ref="A19" r:id="rId60" display="Video Narrative: Physical Health to Environment [The introduction text in the video narrative gives a clear idea of the aim of the narrative.]" xr:uid="{00000000-0004-0000-0500-00003B000000}"/>
    <hyperlink ref="A20" r:id="rId61" display="Video Narrative: Linking Social Relationship to Physical Health [The introduction text in the video narrative gives a clear idea of the aim of the narrative.]" xr:uid="{00000000-0004-0000-0500-00003C000000}"/>
    <hyperlink ref="A21" r:id="rId62" display="Video Narrative: Linking Physical Health to Psychological Health [The introduction text in the video narrative gives a clear idea of the aim of the narrative.]" xr:uid="{00000000-0004-0000-0500-00003D000000}"/>
    <hyperlink ref="A22" r:id="rId63" display="Video Narrative: Linking Physical Health to Level of Independence [The introduction text in the video narrative gives a clear idea of the aim of the narrative.]" xr:uid="{00000000-0004-0000-0500-00003E000000}"/>
    <hyperlink ref="A23" r:id="rId64" display="Video Narrative: Linking Level of Independence to Environment [The introduction text in the video narrative gives a clear idea of the aim of the narrative.]" xr:uid="{00000000-0004-0000-0500-00003F000000}"/>
    <hyperlink ref="A24" r:id="rId65" display="Video Narrative: Physical Health to Environment [The introduction text in the video narrative gives a clear idea of the aim of the narrative.]" xr:uid="{00000000-0004-0000-0500-000040000000}"/>
    <hyperlink ref="A25" r:id="rId66" display="Video Narrative: Linking Social Relationship to Physical Health [The introduction text in the video narrative gives a clear idea of the aim of the narrative.]" xr:uid="{00000000-0004-0000-0500-000041000000}"/>
    <hyperlink ref="A26" r:id="rId67" display="Video Narrative: Linking Physical Health to Psychological Health [The introduction text in the video narrative gives a clear idea of the aim of the narrative.]" xr:uid="{00000000-0004-0000-0500-000042000000}"/>
    <hyperlink ref="A27" r:id="rId68" display="Video Narrative: Linking Physical Health to Level of Independence [The introduction text in the video narrative gives a clear idea of the aim of the narrative.]" xr:uid="{00000000-0004-0000-0500-000043000000}"/>
    <hyperlink ref="A28" r:id="rId69" display="Video Narrative: Linking Level of Independence to Environment [The introduction text in the video narrative gives a clear idea of the aim of the narrative.]" xr:uid="{00000000-0004-0000-0500-000044000000}"/>
    <hyperlink ref="A47" r:id="rId70" display="Video Narrative: become aware of Thinking  by linking it to similar concepts from the topic Psychological Health [The introduction text in the video narrative gives a clear idea of the aim of the narrative.]" xr:uid="{00000000-0004-0000-0500-000045000000}"/>
    <hyperlink ref="A48" r:id="rId71" display="Video Narrative: become aware of the concept Treatment by linking it to similar concepts from the topic Level of Independence  [The introduction text in the video narrative gives a clear idea of the aim of the narrative.]" xr:uid="{00000000-0004-0000-0500-000046000000}"/>
    <hyperlink ref="A49" r:id="rId72" display="Video Narrative: become aware of the concept Lung Cancer by linking it to similar concepts from the topic Physical Health [The introduction text in the video narrative gives a clear idea of the aim of the narrative.]" xr:uid="{00000000-0004-0000-0500-000047000000}"/>
    <hyperlink ref="A50" r:id="rId73" display="Video Narrative: become aware of the concept Energy by linking it to similar concepts from the topic Physical Health [The introduction text in the video narrative gives a clear idea of the aim of the narrative.]" xr:uid="{00000000-0004-0000-0500-000048000000}"/>
    <hyperlink ref="A51" r:id="rId74" display="Video Narrative: become aware of the concept Insurance by linking it to similar concepts from the topic Level of Independence [The introduction text in the video narrative gives a clear idea of the aim of the narrative.]" xr:uid="{00000000-0004-0000-0500-000049000000}"/>
    <hyperlink ref="A52" r:id="rId75" display="Video Narrative: become aware of the concept Pneumonia by linking it to similar concepts from the topic Physical Health [The introduction text in the video narrative gives a clear idea of the aim of the narrative.]" xr:uid="{00000000-0004-0000-0500-00004A000000}"/>
    <hyperlink ref="A53" r:id="rId76" display="Video Narrative: become aware of the concept Cough by linking it to similar concepts from the topic Physical Health [The introduction text in the video narrative gives a clear idea of the aim of the narrative.]" xr:uid="{00000000-0004-0000-0500-00004B000000}"/>
    <hyperlink ref="A54" r:id="rId77" display="Video Narrative: become aware of Thinking  by linking it to similar concepts from the topic Psychological Health [The introduction text in the video narrative gives a clear idea of the aim of the narrative.]" xr:uid="{00000000-0004-0000-0500-00004C000000}"/>
    <hyperlink ref="A55" r:id="rId78" display="Video Narrative: become aware of the concept Treatment by linking it to similar concepts from the topic Level of Independence  [The introduction text in the video narrative gives a clear idea of the aim of the narrative.]" xr:uid="{00000000-0004-0000-0500-00004D000000}"/>
    <hyperlink ref="A56" r:id="rId79" display="Video Narrative: become aware of the concept Lung Cancer by linking it to similar concepts from the topic Physical Health [The introduction text in the video narrative gives a clear idea of the aim of the narrative.]" xr:uid="{00000000-0004-0000-0500-00004E000000}"/>
    <hyperlink ref="A57" r:id="rId80" display="Video Narrative: become aware of the concept Energy by linking it to similar concepts from the topic Physical Health [The introduction text in the video narrative gives a clear idea of the aim of the narrative.]" xr:uid="{00000000-0004-0000-0500-00004F000000}"/>
    <hyperlink ref="A58" r:id="rId81" display="Video Narrative: become aware of the concept Insurance by linking it to similar concepts from the topic Level of Independence [The introduction text in the video narrative gives a clear idea of the aim of the narrative.]" xr:uid="{00000000-0004-0000-0500-000050000000}"/>
    <hyperlink ref="A59" r:id="rId82" display="Video Narrative: become aware of the concept Pneumonia by linking it to similar concepts from the topic Physical Health [The introduction text in the video narrative gives a clear idea of the aim of the narrative.]" xr:uid="{00000000-0004-0000-0500-000051000000}"/>
    <hyperlink ref="A60" r:id="rId83" display="Video Narrative: become aware of the concept Cough by linking it to similar concepts from the topic Physical Health [The introduction text in the video narrative gives a clear idea of the aim of the narrative.]" xr:uid="{00000000-0004-0000-0500-000052000000}"/>
    <hyperlink ref="A61" r:id="rId84" display="Video Narrative: become aware of Thinking  by linking it to similar concepts from the topic Psychological Health [The introduction text in the video narrative gives a clear idea of the aim of the narrative.]" xr:uid="{00000000-0004-0000-0500-000053000000}"/>
    <hyperlink ref="A62" r:id="rId85" display="Video Narrative: become aware of the concept Treatment by linking it to similar concepts from the topic Level of Independence  [The introduction text in the video narrative gives a clear idea of the aim of the narrative.]" xr:uid="{00000000-0004-0000-0500-000054000000}"/>
    <hyperlink ref="A63" r:id="rId86" display="Video Narrative: become aware of the concept Lung Cancer by linking it to similar concepts from the topic Physical Health [The introduction text in the video narrative gives a clear idea of the aim of the narrative.]" xr:uid="{00000000-0004-0000-0500-000055000000}"/>
    <hyperlink ref="A64" r:id="rId87" display="Video Narrative: become aware of the concept Energy by linking it to similar concepts from the topic Physical Health [The introduction text in the video narrative gives a clear idea of the aim of the narrative.]" xr:uid="{00000000-0004-0000-0500-000056000000}"/>
    <hyperlink ref="A65" r:id="rId88" display="Video Narrative: become aware of the concept Insurance by linking it to similar concepts from the topic Level of Independence [The introduction text in the video narrative gives a clear idea of the aim of the narrative.]" xr:uid="{00000000-0004-0000-0500-000057000000}"/>
    <hyperlink ref="A66" r:id="rId89" display="Video Narrative: become aware of the concept Pneumonia by linking it to similar concepts from the topic Physical Health [The introduction text in the video narrative gives a clear idea of the aim of the narrative.]" xr:uid="{00000000-0004-0000-0500-000058000000}"/>
    <hyperlink ref="A67" r:id="rId90" display="Video Narrative: become aware of the concept Cough by linking it to similar concepts from the topic Physical Health [The introduction text in the video narrative gives a clear idea of the aim of the narrative.]" xr:uid="{00000000-0004-0000-0500-000059000000}"/>
  </hyperlinks>
  <pageMargins left="0.7" right="0.7" top="0.75" bottom="0.75" header="0.3" footer="0.3"/>
  <pageSetup paperSize="9" orientation="portrait" r:id="rId9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85"/>
  <sheetViews>
    <sheetView topLeftCell="A60" workbookViewId="0">
      <selection sqref="A1:I85"/>
    </sheetView>
  </sheetViews>
  <sheetFormatPr defaultRowHeight="12.75" x14ac:dyDescent="0.2"/>
  <cols>
    <col min="1" max="1" width="94.7109375" bestFit="1" customWidth="1"/>
    <col min="3" max="8" width="9.140625" style="5"/>
    <col min="9" max="9" width="25.5703125" style="5" customWidth="1"/>
  </cols>
  <sheetData>
    <row r="1" spans="1:9" ht="153" x14ac:dyDescent="0.2">
      <c r="A1" t="s">
        <v>196</v>
      </c>
      <c r="B1" t="s">
        <v>195</v>
      </c>
      <c r="C1" s="5" t="s">
        <v>197</v>
      </c>
      <c r="D1" s="5" t="s">
        <v>199</v>
      </c>
      <c r="E1" s="5" t="s">
        <v>200</v>
      </c>
      <c r="F1" s="5" t="s">
        <v>201</v>
      </c>
      <c r="G1" s="5" t="s">
        <v>202</v>
      </c>
      <c r="H1" s="5" t="s">
        <v>203</v>
      </c>
      <c r="I1" s="5" t="s">
        <v>204</v>
      </c>
    </row>
    <row r="2" spans="1:9" x14ac:dyDescent="0.2">
      <c r="A2" s="4" t="s">
        <v>211</v>
      </c>
      <c r="B2" t="s">
        <v>192</v>
      </c>
      <c r="C2" s="5" t="s">
        <v>222</v>
      </c>
      <c r="D2" s="6">
        <v>4</v>
      </c>
      <c r="E2" s="6">
        <v>3</v>
      </c>
      <c r="F2" s="6">
        <v>4</v>
      </c>
      <c r="G2" s="6">
        <v>4</v>
      </c>
      <c r="H2" s="6">
        <v>4</v>
      </c>
      <c r="I2" s="6">
        <v>5</v>
      </c>
    </row>
    <row r="3" spans="1:9" x14ac:dyDescent="0.2">
      <c r="A3" s="2" t="s">
        <v>212</v>
      </c>
      <c r="B3" t="s">
        <v>192</v>
      </c>
      <c r="C3" s="5" t="s">
        <v>222</v>
      </c>
      <c r="D3" s="6">
        <v>2</v>
      </c>
      <c r="E3" s="6">
        <v>3</v>
      </c>
      <c r="F3" s="6">
        <v>3</v>
      </c>
      <c r="G3" s="6">
        <v>2</v>
      </c>
      <c r="H3" s="6">
        <v>2</v>
      </c>
      <c r="I3" s="6">
        <v>3</v>
      </c>
    </row>
    <row r="4" spans="1:9" x14ac:dyDescent="0.2">
      <c r="A4" s="4" t="s">
        <v>213</v>
      </c>
      <c r="B4" t="s">
        <v>192</v>
      </c>
      <c r="C4" s="5" t="s">
        <v>222</v>
      </c>
      <c r="D4" s="6">
        <v>5</v>
      </c>
      <c r="E4" s="6">
        <v>5</v>
      </c>
      <c r="F4" s="6">
        <v>5</v>
      </c>
      <c r="G4" s="6">
        <v>5</v>
      </c>
      <c r="H4" s="6">
        <v>5</v>
      </c>
      <c r="I4" s="6">
        <v>5</v>
      </c>
    </row>
    <row r="5" spans="1:9" x14ac:dyDescent="0.2">
      <c r="A5" s="4" t="s">
        <v>214</v>
      </c>
      <c r="B5" t="s">
        <v>192</v>
      </c>
      <c r="C5" s="5" t="s">
        <v>222</v>
      </c>
      <c r="D5" s="6">
        <v>4</v>
      </c>
      <c r="E5" s="6">
        <v>3</v>
      </c>
      <c r="F5" s="6">
        <v>3</v>
      </c>
      <c r="G5" s="6">
        <v>4</v>
      </c>
      <c r="H5" s="6">
        <v>4</v>
      </c>
      <c r="I5" s="6">
        <v>5</v>
      </c>
    </row>
    <row r="6" spans="1:9" x14ac:dyDescent="0.2">
      <c r="A6" s="4" t="s">
        <v>211</v>
      </c>
      <c r="B6" s="7" t="s">
        <v>193</v>
      </c>
      <c r="C6" s="5" t="s">
        <v>222</v>
      </c>
      <c r="D6" s="10">
        <v>4</v>
      </c>
      <c r="E6" s="10">
        <v>3</v>
      </c>
      <c r="F6" s="10">
        <v>3</v>
      </c>
      <c r="G6" s="10">
        <v>2</v>
      </c>
      <c r="H6" s="10">
        <v>3</v>
      </c>
      <c r="I6" s="10">
        <v>3</v>
      </c>
    </row>
    <row r="7" spans="1:9" x14ac:dyDescent="0.2">
      <c r="A7" s="2" t="s">
        <v>212</v>
      </c>
      <c r="B7" s="7" t="s">
        <v>193</v>
      </c>
      <c r="C7" s="5" t="s">
        <v>222</v>
      </c>
      <c r="D7" s="10">
        <v>2</v>
      </c>
      <c r="E7" s="10">
        <v>3</v>
      </c>
      <c r="F7" s="10">
        <v>2</v>
      </c>
      <c r="G7" s="10">
        <v>3</v>
      </c>
      <c r="H7" s="10">
        <v>3</v>
      </c>
      <c r="I7" s="10">
        <v>4</v>
      </c>
    </row>
    <row r="8" spans="1:9" x14ac:dyDescent="0.2">
      <c r="A8" s="4" t="s">
        <v>213</v>
      </c>
      <c r="B8" s="7" t="s">
        <v>193</v>
      </c>
      <c r="C8" s="5" t="s">
        <v>222</v>
      </c>
      <c r="D8" s="10">
        <v>5</v>
      </c>
      <c r="E8" s="10">
        <v>4</v>
      </c>
      <c r="F8" s="10">
        <v>4</v>
      </c>
      <c r="G8" s="10">
        <v>5</v>
      </c>
      <c r="H8" s="10">
        <v>4</v>
      </c>
      <c r="I8" s="10">
        <v>5</v>
      </c>
    </row>
    <row r="9" spans="1:9" x14ac:dyDescent="0.2">
      <c r="A9" s="4" t="s">
        <v>214</v>
      </c>
      <c r="B9" s="7" t="s">
        <v>193</v>
      </c>
      <c r="C9" s="5" t="s">
        <v>222</v>
      </c>
      <c r="D9" s="10">
        <v>3</v>
      </c>
      <c r="E9" s="10">
        <v>4</v>
      </c>
      <c r="F9" s="10">
        <v>2</v>
      </c>
      <c r="G9" s="10">
        <v>4</v>
      </c>
      <c r="H9" s="10">
        <v>4</v>
      </c>
      <c r="I9" s="10">
        <v>5</v>
      </c>
    </row>
    <row r="10" spans="1:9" x14ac:dyDescent="0.2">
      <c r="A10" s="4" t="s">
        <v>211</v>
      </c>
      <c r="B10" s="7" t="s">
        <v>194</v>
      </c>
      <c r="C10" s="5" t="s">
        <v>222</v>
      </c>
      <c r="D10" s="10">
        <v>4</v>
      </c>
      <c r="E10" s="10">
        <v>5</v>
      </c>
      <c r="F10" s="10">
        <v>4</v>
      </c>
      <c r="G10" s="10">
        <v>5</v>
      </c>
      <c r="H10" s="10">
        <v>4</v>
      </c>
      <c r="I10" s="10">
        <v>5</v>
      </c>
    </row>
    <row r="11" spans="1:9" x14ac:dyDescent="0.2">
      <c r="A11" s="2" t="s">
        <v>212</v>
      </c>
      <c r="B11" s="7" t="s">
        <v>194</v>
      </c>
      <c r="C11" s="5" t="s">
        <v>222</v>
      </c>
      <c r="D11" s="10">
        <v>4</v>
      </c>
      <c r="E11" s="10">
        <v>5</v>
      </c>
      <c r="F11" s="10">
        <v>4</v>
      </c>
      <c r="G11" s="10">
        <v>5</v>
      </c>
      <c r="H11" s="10">
        <v>4</v>
      </c>
      <c r="I11" s="10">
        <v>5</v>
      </c>
    </row>
    <row r="12" spans="1:9" x14ac:dyDescent="0.2">
      <c r="A12" s="4" t="s">
        <v>213</v>
      </c>
      <c r="B12" s="7" t="s">
        <v>194</v>
      </c>
      <c r="C12" s="5" t="s">
        <v>222</v>
      </c>
      <c r="D12" s="10">
        <v>4</v>
      </c>
      <c r="E12" s="10">
        <v>5</v>
      </c>
      <c r="F12" s="10">
        <v>5</v>
      </c>
      <c r="G12" s="10">
        <v>5</v>
      </c>
      <c r="H12" s="10">
        <v>4</v>
      </c>
      <c r="I12" s="10">
        <v>5</v>
      </c>
    </row>
    <row r="13" spans="1:9" x14ac:dyDescent="0.2">
      <c r="A13" s="4" t="s">
        <v>214</v>
      </c>
      <c r="B13" s="7" t="s">
        <v>194</v>
      </c>
      <c r="C13" s="5" t="s">
        <v>222</v>
      </c>
      <c r="D13" s="10">
        <v>5</v>
      </c>
      <c r="E13" s="10">
        <v>5</v>
      </c>
      <c r="F13" s="10">
        <v>5</v>
      </c>
      <c r="G13" s="10">
        <v>5</v>
      </c>
      <c r="H13" s="10">
        <v>5</v>
      </c>
      <c r="I13" s="10">
        <v>5</v>
      </c>
    </row>
    <row r="14" spans="1:9" x14ac:dyDescent="0.2">
      <c r="A14" s="36" t="s">
        <v>752</v>
      </c>
      <c r="B14" s="37" t="s">
        <v>753</v>
      </c>
      <c r="C14" s="38" t="s">
        <v>222</v>
      </c>
      <c r="D14" s="40">
        <v>5</v>
      </c>
      <c r="E14" s="40">
        <v>5</v>
      </c>
      <c r="F14" s="40">
        <v>5</v>
      </c>
      <c r="G14" s="40">
        <v>4</v>
      </c>
      <c r="H14" s="40">
        <v>4</v>
      </c>
      <c r="I14" s="40">
        <v>3</v>
      </c>
    </row>
    <row r="15" spans="1:9" x14ac:dyDescent="0.2">
      <c r="A15" s="36" t="s">
        <v>754</v>
      </c>
      <c r="B15" s="37" t="s">
        <v>753</v>
      </c>
      <c r="C15" s="38" t="s">
        <v>222</v>
      </c>
      <c r="D15" s="40">
        <v>5</v>
      </c>
      <c r="E15" s="40">
        <v>5</v>
      </c>
      <c r="F15" s="40">
        <v>4</v>
      </c>
      <c r="G15" s="40">
        <v>5</v>
      </c>
      <c r="H15" s="40">
        <v>4</v>
      </c>
      <c r="I15" s="40">
        <v>5</v>
      </c>
    </row>
    <row r="16" spans="1:9" x14ac:dyDescent="0.2">
      <c r="A16" s="36" t="s">
        <v>755</v>
      </c>
      <c r="B16" s="37" t="s">
        <v>753</v>
      </c>
      <c r="C16" s="38" t="s">
        <v>222</v>
      </c>
      <c r="D16" s="40">
        <v>3</v>
      </c>
      <c r="E16" s="40">
        <v>2</v>
      </c>
      <c r="F16" s="40">
        <v>4</v>
      </c>
      <c r="G16" s="40">
        <v>2</v>
      </c>
      <c r="H16" s="40">
        <v>3</v>
      </c>
      <c r="I16" s="40">
        <v>4</v>
      </c>
    </row>
    <row r="17" spans="1:9" x14ac:dyDescent="0.2">
      <c r="A17" s="36" t="s">
        <v>876</v>
      </c>
      <c r="B17" s="37" t="s">
        <v>753</v>
      </c>
      <c r="C17" s="38" t="s">
        <v>222</v>
      </c>
      <c r="D17" s="40">
        <v>2</v>
      </c>
      <c r="E17" s="40">
        <v>2</v>
      </c>
      <c r="F17" s="40">
        <v>3</v>
      </c>
      <c r="G17" s="40">
        <v>2</v>
      </c>
      <c r="H17" s="40">
        <v>2</v>
      </c>
      <c r="I17" s="40">
        <v>3</v>
      </c>
    </row>
    <row r="18" spans="1:9" x14ac:dyDescent="0.2">
      <c r="A18" s="36" t="s">
        <v>756</v>
      </c>
      <c r="B18" s="37" t="s">
        <v>753</v>
      </c>
      <c r="C18" s="38" t="s">
        <v>222</v>
      </c>
      <c r="D18" s="40">
        <v>3</v>
      </c>
      <c r="E18" s="40">
        <v>3</v>
      </c>
      <c r="F18" s="40">
        <v>3</v>
      </c>
      <c r="G18" s="40">
        <v>2</v>
      </c>
      <c r="H18" s="40">
        <v>3</v>
      </c>
      <c r="I18" s="40">
        <v>2</v>
      </c>
    </row>
    <row r="19" spans="1:9" x14ac:dyDescent="0.2">
      <c r="A19" s="36" t="s">
        <v>752</v>
      </c>
      <c r="B19" s="37" t="s">
        <v>764</v>
      </c>
      <c r="C19" s="38" t="s">
        <v>222</v>
      </c>
      <c r="D19" s="40">
        <v>4</v>
      </c>
      <c r="E19" s="40">
        <v>5</v>
      </c>
      <c r="F19" s="40">
        <v>4</v>
      </c>
      <c r="G19" s="40">
        <v>5</v>
      </c>
      <c r="H19" s="40">
        <v>2</v>
      </c>
      <c r="I19" s="40">
        <v>5</v>
      </c>
    </row>
    <row r="20" spans="1:9" x14ac:dyDescent="0.2">
      <c r="A20" s="36" t="s">
        <v>754</v>
      </c>
      <c r="B20" s="37" t="s">
        <v>764</v>
      </c>
      <c r="C20" s="38" t="s">
        <v>222</v>
      </c>
      <c r="D20" s="40">
        <v>5</v>
      </c>
      <c r="E20" s="40">
        <v>4</v>
      </c>
      <c r="F20" s="40">
        <v>3</v>
      </c>
      <c r="G20" s="40">
        <v>4</v>
      </c>
      <c r="H20" s="40">
        <v>4</v>
      </c>
      <c r="I20" s="40">
        <v>5</v>
      </c>
    </row>
    <row r="21" spans="1:9" x14ac:dyDescent="0.2">
      <c r="A21" s="36" t="s">
        <v>755</v>
      </c>
      <c r="B21" s="37" t="s">
        <v>764</v>
      </c>
      <c r="C21" s="38" t="s">
        <v>222</v>
      </c>
      <c r="D21" s="40">
        <v>5</v>
      </c>
      <c r="E21" s="40">
        <v>4</v>
      </c>
      <c r="F21" s="40">
        <v>2</v>
      </c>
      <c r="G21" s="40">
        <v>4</v>
      </c>
      <c r="H21" s="40">
        <v>5</v>
      </c>
      <c r="I21" s="40">
        <v>5</v>
      </c>
    </row>
    <row r="22" spans="1:9" x14ac:dyDescent="0.2">
      <c r="A22" s="36" t="s">
        <v>876</v>
      </c>
      <c r="B22" s="37" t="s">
        <v>764</v>
      </c>
      <c r="C22" s="38" t="s">
        <v>222</v>
      </c>
      <c r="D22" s="40">
        <v>5</v>
      </c>
      <c r="E22" s="40">
        <v>4</v>
      </c>
      <c r="F22" s="40">
        <v>3</v>
      </c>
      <c r="G22" s="40">
        <v>3</v>
      </c>
      <c r="H22" s="40">
        <v>3</v>
      </c>
      <c r="I22" s="40">
        <v>4</v>
      </c>
    </row>
    <row r="23" spans="1:9" x14ac:dyDescent="0.2">
      <c r="A23" s="36" t="s">
        <v>756</v>
      </c>
      <c r="B23" s="37" t="s">
        <v>764</v>
      </c>
      <c r="C23" s="38" t="s">
        <v>222</v>
      </c>
      <c r="D23" s="40">
        <v>4</v>
      </c>
      <c r="E23" s="40">
        <v>3</v>
      </c>
      <c r="F23" s="40">
        <v>3</v>
      </c>
      <c r="G23" s="40">
        <v>2</v>
      </c>
      <c r="H23" s="40">
        <v>4</v>
      </c>
      <c r="I23" s="40">
        <v>1</v>
      </c>
    </row>
    <row r="24" spans="1:9" x14ac:dyDescent="0.2">
      <c r="A24" s="36" t="s">
        <v>752</v>
      </c>
      <c r="B24" s="37" t="s">
        <v>803</v>
      </c>
      <c r="C24" s="38" t="s">
        <v>222</v>
      </c>
      <c r="D24" s="40">
        <v>5</v>
      </c>
      <c r="E24" s="40">
        <v>5</v>
      </c>
      <c r="F24" s="40">
        <v>4</v>
      </c>
      <c r="G24" s="40">
        <v>5</v>
      </c>
      <c r="H24" s="40">
        <v>4</v>
      </c>
      <c r="I24" s="40">
        <v>5</v>
      </c>
    </row>
    <row r="25" spans="1:9" x14ac:dyDescent="0.2">
      <c r="A25" s="36" t="s">
        <v>754</v>
      </c>
      <c r="B25" s="37" t="s">
        <v>803</v>
      </c>
      <c r="C25" s="38" t="s">
        <v>222</v>
      </c>
      <c r="D25" s="40">
        <v>4</v>
      </c>
      <c r="E25" s="40">
        <v>5</v>
      </c>
      <c r="F25" s="40">
        <v>5</v>
      </c>
      <c r="G25" s="40">
        <v>5</v>
      </c>
      <c r="H25" s="40">
        <v>4</v>
      </c>
      <c r="I25" s="40">
        <v>5</v>
      </c>
    </row>
    <row r="26" spans="1:9" x14ac:dyDescent="0.2">
      <c r="A26" s="36" t="s">
        <v>755</v>
      </c>
      <c r="B26" s="37" t="s">
        <v>803</v>
      </c>
      <c r="C26" s="38" t="s">
        <v>222</v>
      </c>
      <c r="D26" s="40">
        <v>4</v>
      </c>
      <c r="E26" s="40">
        <v>5</v>
      </c>
      <c r="F26" s="40">
        <v>4</v>
      </c>
      <c r="G26" s="40">
        <v>5</v>
      </c>
      <c r="H26" s="40">
        <v>5</v>
      </c>
      <c r="I26" s="40">
        <v>5</v>
      </c>
    </row>
    <row r="27" spans="1:9" x14ac:dyDescent="0.2">
      <c r="A27" s="36" t="s">
        <v>876</v>
      </c>
      <c r="B27" s="37" t="s">
        <v>803</v>
      </c>
      <c r="C27" s="38" t="s">
        <v>222</v>
      </c>
      <c r="D27" s="40">
        <v>4</v>
      </c>
      <c r="E27" s="40">
        <v>4</v>
      </c>
      <c r="F27" s="40">
        <v>4</v>
      </c>
      <c r="G27" s="40">
        <v>5</v>
      </c>
      <c r="H27" s="40">
        <v>5</v>
      </c>
      <c r="I27" s="40">
        <v>5</v>
      </c>
    </row>
    <row r="28" spans="1:9" x14ac:dyDescent="0.2">
      <c r="A28" s="36" t="s">
        <v>756</v>
      </c>
      <c r="B28" s="37" t="s">
        <v>803</v>
      </c>
      <c r="C28" s="38" t="s">
        <v>222</v>
      </c>
      <c r="D28" s="40">
        <v>5</v>
      </c>
      <c r="E28" s="40">
        <v>5</v>
      </c>
      <c r="F28" s="40">
        <v>5</v>
      </c>
      <c r="G28" s="40">
        <v>5</v>
      </c>
      <c r="H28" s="40">
        <v>5</v>
      </c>
      <c r="I28" s="40">
        <v>5</v>
      </c>
    </row>
    <row r="29" spans="1:9" x14ac:dyDescent="0.2">
      <c r="A29" s="4" t="s">
        <v>215</v>
      </c>
      <c r="B29" t="s">
        <v>192</v>
      </c>
      <c r="C29" s="5" t="s">
        <v>223</v>
      </c>
      <c r="D29" s="6">
        <v>2</v>
      </c>
      <c r="E29" s="6">
        <v>4</v>
      </c>
      <c r="F29" s="6">
        <v>3</v>
      </c>
      <c r="G29" s="6">
        <v>4</v>
      </c>
      <c r="H29" s="6">
        <v>4</v>
      </c>
      <c r="I29" s="6">
        <v>4</v>
      </c>
    </row>
    <row r="30" spans="1:9" x14ac:dyDescent="0.2">
      <c r="A30" s="4" t="s">
        <v>216</v>
      </c>
      <c r="B30" t="s">
        <v>192</v>
      </c>
      <c r="C30" s="5" t="s">
        <v>223</v>
      </c>
      <c r="D30" s="6">
        <v>4</v>
      </c>
      <c r="E30" s="6">
        <v>4</v>
      </c>
      <c r="F30" s="6">
        <v>5</v>
      </c>
      <c r="G30" s="6">
        <v>5</v>
      </c>
      <c r="H30" s="6">
        <v>5</v>
      </c>
      <c r="I30" s="6">
        <v>5</v>
      </c>
    </row>
    <row r="31" spans="1:9" x14ac:dyDescent="0.2">
      <c r="A31" s="4" t="s">
        <v>217</v>
      </c>
      <c r="B31" t="s">
        <v>192</v>
      </c>
      <c r="C31" s="5" t="s">
        <v>223</v>
      </c>
      <c r="D31" s="6">
        <v>5</v>
      </c>
      <c r="E31" s="6">
        <v>5</v>
      </c>
      <c r="F31" s="6">
        <v>5</v>
      </c>
      <c r="G31" s="6">
        <v>5</v>
      </c>
      <c r="H31" s="6">
        <v>5</v>
      </c>
      <c r="I31" s="6">
        <v>5</v>
      </c>
    </row>
    <row r="32" spans="1:9" x14ac:dyDescent="0.2">
      <c r="A32" s="4" t="s">
        <v>218</v>
      </c>
      <c r="B32" t="s">
        <v>192</v>
      </c>
      <c r="C32" s="5" t="s">
        <v>223</v>
      </c>
      <c r="D32" s="6">
        <v>5</v>
      </c>
      <c r="E32" s="6">
        <v>5</v>
      </c>
      <c r="F32" s="6">
        <v>5</v>
      </c>
      <c r="G32" s="6">
        <v>5</v>
      </c>
      <c r="H32" s="6">
        <v>5</v>
      </c>
      <c r="I32" s="6">
        <v>5</v>
      </c>
    </row>
    <row r="33" spans="1:9" x14ac:dyDescent="0.2">
      <c r="A33" s="4" t="s">
        <v>219</v>
      </c>
      <c r="B33" t="s">
        <v>192</v>
      </c>
      <c r="C33" s="5" t="s">
        <v>223</v>
      </c>
      <c r="D33" s="6">
        <v>4</v>
      </c>
      <c r="E33" s="6">
        <v>2</v>
      </c>
      <c r="F33" s="6">
        <v>3</v>
      </c>
      <c r="G33" s="6">
        <v>2</v>
      </c>
      <c r="H33" s="6">
        <v>3</v>
      </c>
      <c r="I33" s="6">
        <v>4</v>
      </c>
    </row>
    <row r="34" spans="1:9" x14ac:dyDescent="0.2">
      <c r="A34" s="4" t="s">
        <v>220</v>
      </c>
      <c r="B34" t="s">
        <v>192</v>
      </c>
      <c r="C34" s="5" t="s">
        <v>223</v>
      </c>
      <c r="D34" s="6">
        <v>4</v>
      </c>
      <c r="E34" s="6">
        <v>4</v>
      </c>
      <c r="F34" s="6">
        <v>5</v>
      </c>
      <c r="G34" s="6">
        <v>5</v>
      </c>
      <c r="H34" s="6">
        <v>5</v>
      </c>
      <c r="I34" s="6">
        <v>5</v>
      </c>
    </row>
    <row r="35" spans="1:9" x14ac:dyDescent="0.2">
      <c r="A35" s="4" t="s">
        <v>215</v>
      </c>
      <c r="B35" s="7" t="s">
        <v>193</v>
      </c>
      <c r="C35" s="5" t="s">
        <v>223</v>
      </c>
      <c r="D35" s="10">
        <v>4</v>
      </c>
      <c r="E35" s="10">
        <v>5</v>
      </c>
      <c r="F35" s="10">
        <v>5</v>
      </c>
      <c r="G35" s="10">
        <v>4</v>
      </c>
      <c r="H35" s="10">
        <v>4</v>
      </c>
      <c r="I35" s="10">
        <v>5</v>
      </c>
    </row>
    <row r="36" spans="1:9" x14ac:dyDescent="0.2">
      <c r="A36" s="4" t="s">
        <v>216</v>
      </c>
      <c r="B36" s="7" t="s">
        <v>193</v>
      </c>
      <c r="C36" s="5" t="s">
        <v>223</v>
      </c>
      <c r="D36" s="10">
        <v>4</v>
      </c>
      <c r="E36" s="10">
        <v>4</v>
      </c>
      <c r="F36" s="10">
        <v>5</v>
      </c>
      <c r="G36" s="10">
        <v>5</v>
      </c>
      <c r="H36" s="10">
        <v>5</v>
      </c>
      <c r="I36" s="10">
        <v>5</v>
      </c>
    </row>
    <row r="37" spans="1:9" x14ac:dyDescent="0.2">
      <c r="A37" s="4" t="s">
        <v>217</v>
      </c>
      <c r="B37" s="7" t="s">
        <v>193</v>
      </c>
      <c r="C37" s="5" t="s">
        <v>223</v>
      </c>
      <c r="D37" s="10">
        <v>4</v>
      </c>
      <c r="E37" s="10">
        <v>5</v>
      </c>
      <c r="F37" s="10">
        <v>5</v>
      </c>
      <c r="G37" s="10">
        <v>4</v>
      </c>
      <c r="H37" s="10">
        <v>4</v>
      </c>
      <c r="I37" s="10">
        <v>5</v>
      </c>
    </row>
    <row r="38" spans="1:9" x14ac:dyDescent="0.2">
      <c r="A38" s="4" t="s">
        <v>218</v>
      </c>
      <c r="B38" s="7" t="s">
        <v>193</v>
      </c>
      <c r="C38" s="5" t="s">
        <v>223</v>
      </c>
      <c r="D38" s="10">
        <v>3</v>
      </c>
      <c r="E38" s="10">
        <v>3</v>
      </c>
      <c r="F38" s="10">
        <v>3</v>
      </c>
      <c r="G38" s="10">
        <v>4</v>
      </c>
      <c r="H38" s="10">
        <v>4</v>
      </c>
      <c r="I38" s="10">
        <v>4</v>
      </c>
    </row>
    <row r="39" spans="1:9" x14ac:dyDescent="0.2">
      <c r="A39" s="4" t="s">
        <v>219</v>
      </c>
      <c r="B39" s="7" t="s">
        <v>193</v>
      </c>
      <c r="C39" s="5" t="s">
        <v>223</v>
      </c>
      <c r="D39" s="10">
        <v>3</v>
      </c>
      <c r="E39" s="10">
        <v>4</v>
      </c>
      <c r="F39" s="10">
        <v>3</v>
      </c>
      <c r="G39" s="10">
        <v>4</v>
      </c>
      <c r="H39" s="10">
        <v>3</v>
      </c>
      <c r="I39" s="10">
        <v>5</v>
      </c>
    </row>
    <row r="40" spans="1:9" x14ac:dyDescent="0.2">
      <c r="A40" s="4" t="s">
        <v>220</v>
      </c>
      <c r="B40" s="7" t="s">
        <v>193</v>
      </c>
      <c r="C40" s="5" t="s">
        <v>223</v>
      </c>
      <c r="D40" s="10">
        <v>4</v>
      </c>
      <c r="E40" s="10">
        <v>4</v>
      </c>
      <c r="F40" s="10">
        <v>4</v>
      </c>
      <c r="G40" s="10">
        <v>4</v>
      </c>
      <c r="H40" s="10">
        <v>4</v>
      </c>
      <c r="I40" s="10">
        <v>5</v>
      </c>
    </row>
    <row r="41" spans="1:9" x14ac:dyDescent="0.2">
      <c r="A41" s="4" t="s">
        <v>215</v>
      </c>
      <c r="B41" s="7" t="s">
        <v>194</v>
      </c>
      <c r="C41" s="5" t="s">
        <v>223</v>
      </c>
      <c r="D41" s="10">
        <v>5</v>
      </c>
      <c r="E41" s="10">
        <v>5</v>
      </c>
      <c r="F41" s="10">
        <v>5</v>
      </c>
      <c r="G41" s="10">
        <v>5</v>
      </c>
      <c r="H41" s="10">
        <v>4</v>
      </c>
      <c r="I41" s="10">
        <v>5</v>
      </c>
    </row>
    <row r="42" spans="1:9" x14ac:dyDescent="0.2">
      <c r="A42" s="4" t="s">
        <v>216</v>
      </c>
      <c r="B42" s="7" t="s">
        <v>194</v>
      </c>
      <c r="C42" s="5" t="s">
        <v>223</v>
      </c>
      <c r="D42" s="10">
        <v>5</v>
      </c>
      <c r="E42" s="10">
        <v>5</v>
      </c>
      <c r="F42" s="10">
        <v>5</v>
      </c>
      <c r="G42" s="10">
        <v>5</v>
      </c>
      <c r="H42" s="10">
        <v>4</v>
      </c>
      <c r="I42" s="10">
        <v>5</v>
      </c>
    </row>
    <row r="43" spans="1:9" x14ac:dyDescent="0.2">
      <c r="A43" s="4" t="s">
        <v>217</v>
      </c>
      <c r="B43" s="7" t="s">
        <v>194</v>
      </c>
      <c r="C43" s="5" t="s">
        <v>223</v>
      </c>
      <c r="D43" s="10">
        <v>5</v>
      </c>
      <c r="E43" s="10">
        <v>5</v>
      </c>
      <c r="F43" s="10">
        <v>5</v>
      </c>
      <c r="G43" s="10">
        <v>5</v>
      </c>
      <c r="H43" s="10">
        <v>4</v>
      </c>
      <c r="I43" s="10">
        <v>5</v>
      </c>
    </row>
    <row r="44" spans="1:9" x14ac:dyDescent="0.2">
      <c r="A44" s="4" t="s">
        <v>218</v>
      </c>
      <c r="B44" s="7" t="s">
        <v>194</v>
      </c>
      <c r="C44" s="5" t="s">
        <v>223</v>
      </c>
      <c r="D44" s="10">
        <v>5</v>
      </c>
      <c r="E44" s="10">
        <v>5</v>
      </c>
      <c r="F44" s="10">
        <v>5</v>
      </c>
      <c r="G44" s="10">
        <v>5</v>
      </c>
      <c r="H44" s="10">
        <v>4</v>
      </c>
      <c r="I44" s="10">
        <v>5</v>
      </c>
    </row>
    <row r="45" spans="1:9" x14ac:dyDescent="0.2">
      <c r="A45" s="4" t="s">
        <v>219</v>
      </c>
      <c r="B45" s="7" t="s">
        <v>194</v>
      </c>
      <c r="C45" s="5" t="s">
        <v>223</v>
      </c>
      <c r="D45" s="10">
        <v>5</v>
      </c>
      <c r="E45" s="10">
        <v>5</v>
      </c>
      <c r="F45" s="10">
        <v>5</v>
      </c>
      <c r="G45" s="10">
        <v>5</v>
      </c>
      <c r="H45" s="10">
        <v>4</v>
      </c>
      <c r="I45" s="10">
        <v>5</v>
      </c>
    </row>
    <row r="46" spans="1:9" x14ac:dyDescent="0.2">
      <c r="A46" s="4" t="s">
        <v>220</v>
      </c>
      <c r="B46" s="7" t="s">
        <v>194</v>
      </c>
      <c r="C46" s="5" t="s">
        <v>223</v>
      </c>
      <c r="D46" s="10">
        <v>5</v>
      </c>
      <c r="E46" s="10">
        <v>4</v>
      </c>
      <c r="F46" s="10">
        <v>5</v>
      </c>
      <c r="G46" s="10">
        <v>4</v>
      </c>
      <c r="H46" s="10">
        <v>4</v>
      </c>
      <c r="I46" s="10">
        <v>5</v>
      </c>
    </row>
    <row r="47" spans="1:9" x14ac:dyDescent="0.2">
      <c r="A47" s="36" t="s">
        <v>757</v>
      </c>
      <c r="B47" s="37" t="s">
        <v>753</v>
      </c>
      <c r="C47" s="38" t="s">
        <v>223</v>
      </c>
      <c r="D47" s="40">
        <v>4</v>
      </c>
      <c r="E47" s="40">
        <v>3</v>
      </c>
      <c r="F47" s="40">
        <v>3</v>
      </c>
      <c r="G47" s="40">
        <v>3</v>
      </c>
      <c r="H47" s="40">
        <v>3</v>
      </c>
      <c r="I47" s="40">
        <v>4</v>
      </c>
    </row>
    <row r="48" spans="1:9" x14ac:dyDescent="0.2">
      <c r="A48" s="36" t="s">
        <v>758</v>
      </c>
      <c r="B48" s="37" t="s">
        <v>753</v>
      </c>
      <c r="C48" s="38" t="s">
        <v>223</v>
      </c>
      <c r="D48" s="40">
        <v>3</v>
      </c>
      <c r="E48" s="40">
        <v>2</v>
      </c>
      <c r="F48" s="40">
        <v>3</v>
      </c>
      <c r="G48" s="40">
        <v>2</v>
      </c>
      <c r="H48" s="40">
        <v>4</v>
      </c>
      <c r="I48" s="40">
        <v>4</v>
      </c>
    </row>
    <row r="49" spans="1:9" x14ac:dyDescent="0.2">
      <c r="A49" s="36" t="s">
        <v>759</v>
      </c>
      <c r="B49" s="37" t="s">
        <v>753</v>
      </c>
      <c r="C49" s="38" t="s">
        <v>223</v>
      </c>
      <c r="D49" s="40">
        <v>5</v>
      </c>
      <c r="E49" s="40">
        <v>5</v>
      </c>
      <c r="F49" s="40">
        <v>4</v>
      </c>
      <c r="G49" s="40">
        <v>5</v>
      </c>
      <c r="H49" s="40">
        <v>5</v>
      </c>
      <c r="I49" s="40">
        <v>4</v>
      </c>
    </row>
    <row r="50" spans="1:9" x14ac:dyDescent="0.2">
      <c r="A50" s="36" t="s">
        <v>760</v>
      </c>
      <c r="B50" s="37" t="s">
        <v>753</v>
      </c>
      <c r="C50" s="38" t="s">
        <v>223</v>
      </c>
      <c r="D50" s="40">
        <v>5</v>
      </c>
      <c r="E50" s="40">
        <v>4</v>
      </c>
      <c r="F50" s="40">
        <v>5</v>
      </c>
      <c r="G50" s="40">
        <v>5</v>
      </c>
      <c r="H50" s="40">
        <v>5</v>
      </c>
      <c r="I50" s="40">
        <v>4</v>
      </c>
    </row>
    <row r="51" spans="1:9" x14ac:dyDescent="0.2">
      <c r="A51" s="36" t="s">
        <v>761</v>
      </c>
      <c r="B51" s="37" t="s">
        <v>753</v>
      </c>
      <c r="C51" s="38" t="s">
        <v>223</v>
      </c>
      <c r="D51" s="40">
        <v>3</v>
      </c>
      <c r="E51" s="40">
        <v>3</v>
      </c>
      <c r="F51" s="40">
        <v>4</v>
      </c>
      <c r="G51" s="40">
        <v>4</v>
      </c>
      <c r="H51" s="40">
        <v>2</v>
      </c>
      <c r="I51" s="40">
        <v>3</v>
      </c>
    </row>
    <row r="52" spans="1:9" x14ac:dyDescent="0.2">
      <c r="A52" s="36" t="s">
        <v>762</v>
      </c>
      <c r="B52" s="37" t="s">
        <v>753</v>
      </c>
      <c r="C52" s="38" t="s">
        <v>223</v>
      </c>
      <c r="D52" s="40">
        <v>2</v>
      </c>
      <c r="E52" s="40">
        <v>4</v>
      </c>
      <c r="F52" s="40">
        <v>5</v>
      </c>
      <c r="G52" s="40">
        <v>5</v>
      </c>
      <c r="H52" s="40">
        <v>2</v>
      </c>
      <c r="I52" s="40">
        <v>4</v>
      </c>
    </row>
    <row r="53" spans="1:9" x14ac:dyDescent="0.2">
      <c r="A53" s="36" t="s">
        <v>763</v>
      </c>
      <c r="B53" s="37" t="s">
        <v>753</v>
      </c>
      <c r="C53" s="38" t="s">
        <v>223</v>
      </c>
      <c r="D53" s="40">
        <v>3</v>
      </c>
      <c r="E53" s="40">
        <v>5</v>
      </c>
      <c r="F53" s="40">
        <v>4</v>
      </c>
      <c r="G53" s="40">
        <v>4</v>
      </c>
      <c r="H53" s="40">
        <v>5</v>
      </c>
      <c r="I53" s="40">
        <v>4</v>
      </c>
    </row>
    <row r="54" spans="1:9" x14ac:dyDescent="0.2">
      <c r="A54" s="36" t="s">
        <v>757</v>
      </c>
      <c r="B54" s="37" t="s">
        <v>764</v>
      </c>
      <c r="C54" s="38" t="s">
        <v>223</v>
      </c>
      <c r="D54" s="40">
        <v>5</v>
      </c>
      <c r="E54" s="40">
        <v>4</v>
      </c>
      <c r="F54" s="40">
        <v>4</v>
      </c>
      <c r="G54" s="40">
        <v>5</v>
      </c>
      <c r="H54" s="40">
        <v>5</v>
      </c>
      <c r="I54" s="40">
        <v>4</v>
      </c>
    </row>
    <row r="55" spans="1:9" x14ac:dyDescent="0.2">
      <c r="A55" s="36" t="s">
        <v>758</v>
      </c>
      <c r="B55" s="37" t="s">
        <v>764</v>
      </c>
      <c r="C55" s="38" t="s">
        <v>223</v>
      </c>
      <c r="D55" s="40">
        <v>4</v>
      </c>
      <c r="E55" s="40">
        <v>4</v>
      </c>
      <c r="F55" s="40">
        <v>5</v>
      </c>
      <c r="G55" s="40">
        <v>4</v>
      </c>
      <c r="H55" s="40">
        <v>3</v>
      </c>
      <c r="I55" s="40">
        <v>4</v>
      </c>
    </row>
    <row r="56" spans="1:9" x14ac:dyDescent="0.2">
      <c r="A56" s="36" t="s">
        <v>759</v>
      </c>
      <c r="B56" s="37" t="s">
        <v>764</v>
      </c>
      <c r="C56" s="38" t="s">
        <v>223</v>
      </c>
      <c r="D56" s="40">
        <v>5</v>
      </c>
      <c r="E56" s="40">
        <v>4</v>
      </c>
      <c r="F56" s="40">
        <v>5</v>
      </c>
      <c r="G56" s="40">
        <v>3</v>
      </c>
      <c r="H56" s="40">
        <v>5</v>
      </c>
      <c r="I56" s="40">
        <v>5</v>
      </c>
    </row>
    <row r="57" spans="1:9" x14ac:dyDescent="0.2">
      <c r="A57" s="36" t="s">
        <v>760</v>
      </c>
      <c r="B57" s="37" t="s">
        <v>764</v>
      </c>
      <c r="C57" s="38" t="s">
        <v>223</v>
      </c>
      <c r="D57" s="40">
        <v>5</v>
      </c>
      <c r="E57" s="40">
        <v>5</v>
      </c>
      <c r="F57" s="40">
        <v>4</v>
      </c>
      <c r="G57" s="40">
        <v>5</v>
      </c>
      <c r="H57" s="40">
        <v>4</v>
      </c>
      <c r="I57" s="40">
        <v>5</v>
      </c>
    </row>
    <row r="58" spans="1:9" x14ac:dyDescent="0.2">
      <c r="A58" s="36" t="s">
        <v>761</v>
      </c>
      <c r="B58" s="37" t="s">
        <v>764</v>
      </c>
      <c r="C58" s="38" t="s">
        <v>223</v>
      </c>
      <c r="D58" s="40">
        <v>5</v>
      </c>
      <c r="E58" s="40">
        <v>2</v>
      </c>
      <c r="F58" s="40">
        <v>4</v>
      </c>
      <c r="G58" s="40">
        <v>5</v>
      </c>
      <c r="H58" s="40">
        <v>4</v>
      </c>
      <c r="I58" s="40">
        <v>5</v>
      </c>
    </row>
    <row r="59" spans="1:9" x14ac:dyDescent="0.2">
      <c r="A59" s="36" t="s">
        <v>762</v>
      </c>
      <c r="B59" s="37" t="s">
        <v>764</v>
      </c>
      <c r="C59" s="38" t="s">
        <v>223</v>
      </c>
      <c r="D59" s="40">
        <v>5</v>
      </c>
      <c r="E59" s="40">
        <v>2</v>
      </c>
      <c r="F59" s="40">
        <v>5</v>
      </c>
      <c r="G59" s="40">
        <v>5</v>
      </c>
      <c r="H59" s="40">
        <v>3</v>
      </c>
      <c r="I59" s="40">
        <v>4</v>
      </c>
    </row>
    <row r="60" spans="1:9" x14ac:dyDescent="0.2">
      <c r="A60" s="36" t="s">
        <v>763</v>
      </c>
      <c r="B60" s="37" t="s">
        <v>764</v>
      </c>
      <c r="C60" s="38" t="s">
        <v>223</v>
      </c>
      <c r="D60" s="40">
        <v>5</v>
      </c>
      <c r="E60" s="40">
        <v>3</v>
      </c>
      <c r="F60" s="40">
        <v>5</v>
      </c>
      <c r="G60" s="40">
        <v>3</v>
      </c>
      <c r="H60" s="40">
        <v>5</v>
      </c>
      <c r="I60" s="40">
        <v>4</v>
      </c>
    </row>
    <row r="61" spans="1:9" x14ac:dyDescent="0.2">
      <c r="A61" s="36" t="s">
        <v>757</v>
      </c>
      <c r="B61" s="37" t="s">
        <v>803</v>
      </c>
      <c r="C61" s="38" t="s">
        <v>223</v>
      </c>
      <c r="D61" s="40">
        <v>5</v>
      </c>
      <c r="E61" s="40">
        <v>5</v>
      </c>
      <c r="F61" s="40">
        <v>5</v>
      </c>
      <c r="G61" s="40">
        <v>5</v>
      </c>
      <c r="H61" s="40">
        <v>5</v>
      </c>
      <c r="I61" s="40">
        <v>5</v>
      </c>
    </row>
    <row r="62" spans="1:9" x14ac:dyDescent="0.2">
      <c r="A62" s="36" t="s">
        <v>758</v>
      </c>
      <c r="B62" s="37" t="s">
        <v>803</v>
      </c>
      <c r="C62" s="38" t="s">
        <v>223</v>
      </c>
      <c r="D62" s="40">
        <v>4</v>
      </c>
      <c r="E62" s="40">
        <v>5</v>
      </c>
      <c r="F62" s="40">
        <v>4</v>
      </c>
      <c r="G62" s="40">
        <v>5</v>
      </c>
      <c r="H62" s="40">
        <v>4</v>
      </c>
      <c r="I62" s="40">
        <v>5</v>
      </c>
    </row>
    <row r="63" spans="1:9" x14ac:dyDescent="0.2">
      <c r="A63" s="36" t="s">
        <v>759</v>
      </c>
      <c r="B63" s="37" t="s">
        <v>803</v>
      </c>
      <c r="C63" s="38" t="s">
        <v>223</v>
      </c>
      <c r="D63" s="40">
        <v>5</v>
      </c>
      <c r="E63" s="40">
        <v>5</v>
      </c>
      <c r="F63" s="40">
        <v>5</v>
      </c>
      <c r="G63" s="40">
        <v>5</v>
      </c>
      <c r="H63" s="40">
        <v>5</v>
      </c>
      <c r="I63" s="40">
        <v>5</v>
      </c>
    </row>
    <row r="64" spans="1:9" x14ac:dyDescent="0.2">
      <c r="A64" s="36" t="s">
        <v>760</v>
      </c>
      <c r="B64" s="37" t="s">
        <v>803</v>
      </c>
      <c r="C64" s="38" t="s">
        <v>223</v>
      </c>
      <c r="D64" s="40">
        <v>5</v>
      </c>
      <c r="E64" s="40">
        <v>5</v>
      </c>
      <c r="F64" s="40">
        <v>5</v>
      </c>
      <c r="G64" s="40">
        <v>5</v>
      </c>
      <c r="H64" s="40">
        <v>5</v>
      </c>
      <c r="I64" s="40">
        <v>5</v>
      </c>
    </row>
    <row r="65" spans="1:9" x14ac:dyDescent="0.2">
      <c r="A65" s="36" t="s">
        <v>761</v>
      </c>
      <c r="B65" s="37" t="s">
        <v>803</v>
      </c>
      <c r="C65" s="38" t="s">
        <v>223</v>
      </c>
      <c r="D65" s="40">
        <v>4</v>
      </c>
      <c r="E65" s="40">
        <v>4</v>
      </c>
      <c r="F65" s="40">
        <v>5</v>
      </c>
      <c r="G65" s="40">
        <v>5</v>
      </c>
      <c r="H65" s="40">
        <v>5</v>
      </c>
      <c r="I65" s="40">
        <v>5</v>
      </c>
    </row>
    <row r="66" spans="1:9" x14ac:dyDescent="0.2">
      <c r="A66" s="36" t="s">
        <v>762</v>
      </c>
      <c r="B66" s="37" t="s">
        <v>803</v>
      </c>
      <c r="C66" s="38" t="s">
        <v>223</v>
      </c>
      <c r="D66" s="40">
        <v>4</v>
      </c>
      <c r="E66" s="40">
        <v>3</v>
      </c>
      <c r="F66" s="40">
        <v>3</v>
      </c>
      <c r="G66" s="40">
        <v>3</v>
      </c>
      <c r="H66" s="40">
        <v>4</v>
      </c>
      <c r="I66" s="40">
        <v>4</v>
      </c>
    </row>
    <row r="67" spans="1:9" x14ac:dyDescent="0.2">
      <c r="A67" s="36" t="s">
        <v>763</v>
      </c>
      <c r="B67" s="37" t="s">
        <v>803</v>
      </c>
      <c r="C67" s="38" t="s">
        <v>223</v>
      </c>
      <c r="D67" s="40">
        <v>4</v>
      </c>
      <c r="E67" s="40">
        <v>4</v>
      </c>
      <c r="F67" s="40">
        <v>4</v>
      </c>
      <c r="G67" s="40">
        <v>4</v>
      </c>
      <c r="H67" s="40">
        <v>4</v>
      </c>
      <c r="I67" s="40">
        <v>5</v>
      </c>
    </row>
    <row r="68" spans="1:9" x14ac:dyDescent="0.2">
      <c r="A68" s="2" t="s">
        <v>205</v>
      </c>
      <c r="B68" t="s">
        <v>192</v>
      </c>
      <c r="C68" s="5" t="s">
        <v>198</v>
      </c>
      <c r="D68" s="6">
        <v>4</v>
      </c>
      <c r="E68" s="6">
        <v>4</v>
      </c>
      <c r="F68" s="6">
        <v>3</v>
      </c>
      <c r="G68" s="6">
        <v>5</v>
      </c>
      <c r="H68" s="6">
        <v>4</v>
      </c>
      <c r="I68" s="6">
        <v>5</v>
      </c>
    </row>
    <row r="69" spans="1:9" x14ac:dyDescent="0.2">
      <c r="A69" s="2" t="s">
        <v>207</v>
      </c>
      <c r="B69" t="s">
        <v>192</v>
      </c>
      <c r="C69" s="5" t="s">
        <v>198</v>
      </c>
      <c r="D69" s="6">
        <v>3</v>
      </c>
      <c r="E69" s="6">
        <v>3</v>
      </c>
      <c r="F69" s="6">
        <v>2</v>
      </c>
      <c r="G69" s="6">
        <v>4</v>
      </c>
      <c r="H69" s="6">
        <v>4</v>
      </c>
      <c r="I69" s="6">
        <v>5</v>
      </c>
    </row>
    <row r="70" spans="1:9" x14ac:dyDescent="0.2">
      <c r="A70" s="2" t="s">
        <v>206</v>
      </c>
      <c r="B70" t="s">
        <v>192</v>
      </c>
      <c r="C70" s="5" t="s">
        <v>198</v>
      </c>
      <c r="D70" s="6">
        <v>2</v>
      </c>
      <c r="E70" s="6">
        <v>2</v>
      </c>
      <c r="F70" s="6">
        <v>3</v>
      </c>
      <c r="G70" s="6">
        <v>3</v>
      </c>
      <c r="H70" s="6">
        <v>2</v>
      </c>
      <c r="I70" s="6">
        <v>4</v>
      </c>
    </row>
    <row r="71" spans="1:9" x14ac:dyDescent="0.2">
      <c r="A71" s="2" t="s">
        <v>205</v>
      </c>
      <c r="B71" s="7" t="s">
        <v>193</v>
      </c>
      <c r="C71" s="5" t="s">
        <v>198</v>
      </c>
      <c r="D71" s="10">
        <v>4</v>
      </c>
      <c r="E71" s="10">
        <v>4</v>
      </c>
      <c r="F71" s="10">
        <v>4</v>
      </c>
      <c r="G71" s="10">
        <v>4</v>
      </c>
      <c r="H71" s="10">
        <v>4</v>
      </c>
      <c r="I71" s="10">
        <v>5</v>
      </c>
    </row>
    <row r="72" spans="1:9" x14ac:dyDescent="0.2">
      <c r="A72" s="2" t="s">
        <v>207</v>
      </c>
      <c r="B72" s="7" t="s">
        <v>193</v>
      </c>
      <c r="C72" s="5" t="s">
        <v>198</v>
      </c>
      <c r="D72" s="10">
        <v>4</v>
      </c>
      <c r="E72" s="10">
        <v>4</v>
      </c>
      <c r="F72" s="10">
        <v>3</v>
      </c>
      <c r="G72" s="10">
        <v>5</v>
      </c>
      <c r="H72" s="10">
        <v>4</v>
      </c>
      <c r="I72" s="10">
        <v>5</v>
      </c>
    </row>
    <row r="73" spans="1:9" x14ac:dyDescent="0.2">
      <c r="A73" s="2" t="s">
        <v>206</v>
      </c>
      <c r="B73" t="s">
        <v>193</v>
      </c>
      <c r="C73" s="5" t="s">
        <v>198</v>
      </c>
      <c r="D73" s="10">
        <v>3</v>
      </c>
      <c r="E73" s="10">
        <v>4</v>
      </c>
      <c r="F73" s="10">
        <v>4</v>
      </c>
      <c r="G73" s="10">
        <v>4</v>
      </c>
      <c r="H73" s="10">
        <v>3</v>
      </c>
      <c r="I73" s="10">
        <v>5</v>
      </c>
    </row>
    <row r="74" spans="1:9" x14ac:dyDescent="0.2">
      <c r="A74" s="2" t="s">
        <v>205</v>
      </c>
      <c r="B74" s="7" t="s">
        <v>194</v>
      </c>
      <c r="C74" s="5" t="s">
        <v>198</v>
      </c>
      <c r="D74" s="10">
        <v>5</v>
      </c>
      <c r="E74" s="10">
        <v>5</v>
      </c>
      <c r="F74" s="10">
        <v>4</v>
      </c>
      <c r="G74" s="10">
        <v>5</v>
      </c>
      <c r="H74" s="10">
        <v>4</v>
      </c>
      <c r="I74" s="10">
        <v>5</v>
      </c>
    </row>
    <row r="75" spans="1:9" x14ac:dyDescent="0.2">
      <c r="A75" s="2" t="s">
        <v>207</v>
      </c>
      <c r="B75" s="7" t="s">
        <v>194</v>
      </c>
      <c r="C75" s="5" t="s">
        <v>198</v>
      </c>
      <c r="D75" s="10">
        <v>5</v>
      </c>
      <c r="E75" s="10">
        <v>5</v>
      </c>
      <c r="F75" s="10">
        <v>4</v>
      </c>
      <c r="G75" s="10">
        <v>5</v>
      </c>
      <c r="H75" s="10">
        <v>4</v>
      </c>
      <c r="I75" s="10">
        <v>5</v>
      </c>
    </row>
    <row r="76" spans="1:9" x14ac:dyDescent="0.2">
      <c r="A76" s="2" t="s">
        <v>206</v>
      </c>
      <c r="B76" s="7" t="s">
        <v>194</v>
      </c>
      <c r="C76" s="5" t="s">
        <v>198</v>
      </c>
      <c r="D76" s="10">
        <v>5</v>
      </c>
      <c r="E76" s="10">
        <v>5</v>
      </c>
      <c r="F76" s="10">
        <v>4</v>
      </c>
      <c r="G76" s="10">
        <v>5</v>
      </c>
      <c r="H76" s="10">
        <v>4</v>
      </c>
      <c r="I76" s="10">
        <v>4</v>
      </c>
    </row>
    <row r="77" spans="1:9" x14ac:dyDescent="0.2">
      <c r="A77" s="2" t="s">
        <v>208</v>
      </c>
      <c r="B77" t="s">
        <v>192</v>
      </c>
      <c r="C77" s="5" t="s">
        <v>221</v>
      </c>
      <c r="D77" s="6">
        <v>2</v>
      </c>
      <c r="E77" s="6">
        <v>4</v>
      </c>
      <c r="F77" s="6">
        <v>2</v>
      </c>
      <c r="G77" s="6">
        <v>4</v>
      </c>
      <c r="H77" s="6">
        <v>3</v>
      </c>
      <c r="I77" s="6">
        <v>5</v>
      </c>
    </row>
    <row r="78" spans="1:9" x14ac:dyDescent="0.2">
      <c r="A78" s="4" t="s">
        <v>209</v>
      </c>
      <c r="B78" t="s">
        <v>192</v>
      </c>
      <c r="C78" s="5" t="s">
        <v>221</v>
      </c>
      <c r="D78" s="6">
        <v>4</v>
      </c>
      <c r="E78" s="6">
        <v>4</v>
      </c>
      <c r="F78" s="6">
        <v>4</v>
      </c>
      <c r="G78" s="6">
        <v>4</v>
      </c>
      <c r="H78" s="6">
        <v>4</v>
      </c>
      <c r="I78" s="6">
        <v>5</v>
      </c>
    </row>
    <row r="79" spans="1:9" x14ac:dyDescent="0.2">
      <c r="A79" s="4" t="s">
        <v>210</v>
      </c>
      <c r="B79" t="s">
        <v>192</v>
      </c>
      <c r="C79" s="5" t="s">
        <v>221</v>
      </c>
      <c r="D79" s="6">
        <v>4</v>
      </c>
      <c r="E79" s="6">
        <v>5</v>
      </c>
      <c r="F79" s="6">
        <v>4</v>
      </c>
      <c r="G79" s="6">
        <v>5</v>
      </c>
      <c r="H79" s="6">
        <v>5</v>
      </c>
      <c r="I79" s="6">
        <v>5</v>
      </c>
    </row>
    <row r="80" spans="1:9" x14ac:dyDescent="0.2">
      <c r="A80" s="2" t="s">
        <v>208</v>
      </c>
      <c r="B80" s="7" t="s">
        <v>193</v>
      </c>
      <c r="C80" s="5" t="s">
        <v>221</v>
      </c>
      <c r="D80" s="10">
        <v>4</v>
      </c>
      <c r="E80" s="10">
        <v>4</v>
      </c>
      <c r="F80" s="10">
        <v>4</v>
      </c>
      <c r="G80" s="10">
        <v>4</v>
      </c>
      <c r="H80" s="10">
        <v>4</v>
      </c>
      <c r="I80" s="10">
        <v>5</v>
      </c>
    </row>
    <row r="81" spans="1:9" x14ac:dyDescent="0.2">
      <c r="A81" s="4" t="s">
        <v>209</v>
      </c>
      <c r="B81" s="7" t="s">
        <v>193</v>
      </c>
      <c r="C81" s="5" t="s">
        <v>221</v>
      </c>
      <c r="D81" s="10">
        <v>3</v>
      </c>
      <c r="E81" s="10">
        <v>4</v>
      </c>
      <c r="F81" s="10">
        <v>4</v>
      </c>
      <c r="G81" s="10">
        <v>4</v>
      </c>
      <c r="H81" s="10">
        <v>4</v>
      </c>
      <c r="I81" s="10">
        <v>4</v>
      </c>
    </row>
    <row r="82" spans="1:9" x14ac:dyDescent="0.2">
      <c r="A82" s="4" t="s">
        <v>210</v>
      </c>
      <c r="B82" s="7" t="s">
        <v>193</v>
      </c>
      <c r="C82" s="5" t="s">
        <v>221</v>
      </c>
      <c r="D82" s="10">
        <v>4</v>
      </c>
      <c r="E82" s="10">
        <v>4</v>
      </c>
      <c r="F82" s="10">
        <v>4</v>
      </c>
      <c r="G82" s="10">
        <v>4</v>
      </c>
      <c r="H82" s="10">
        <v>4</v>
      </c>
      <c r="I82" s="10">
        <v>4</v>
      </c>
    </row>
    <row r="83" spans="1:9" x14ac:dyDescent="0.2">
      <c r="A83" s="2" t="s">
        <v>208</v>
      </c>
      <c r="B83" s="7" t="s">
        <v>194</v>
      </c>
      <c r="C83" s="5" t="s">
        <v>221</v>
      </c>
      <c r="D83" s="10">
        <v>4</v>
      </c>
      <c r="E83" s="10">
        <v>5</v>
      </c>
      <c r="F83" s="10">
        <v>4</v>
      </c>
      <c r="G83" s="10">
        <v>5</v>
      </c>
      <c r="H83" s="10">
        <v>4</v>
      </c>
      <c r="I83" s="10">
        <v>5</v>
      </c>
    </row>
    <row r="84" spans="1:9" x14ac:dyDescent="0.2">
      <c r="A84" s="4" t="s">
        <v>209</v>
      </c>
      <c r="B84" s="7" t="s">
        <v>194</v>
      </c>
      <c r="C84" s="5" t="s">
        <v>221</v>
      </c>
      <c r="D84" s="10">
        <v>4</v>
      </c>
      <c r="E84" s="10">
        <v>5</v>
      </c>
      <c r="F84" s="10">
        <v>4</v>
      </c>
      <c r="G84" s="10">
        <v>5</v>
      </c>
      <c r="H84" s="10">
        <v>4</v>
      </c>
      <c r="I84" s="10">
        <v>5</v>
      </c>
    </row>
    <row r="85" spans="1:9" x14ac:dyDescent="0.2">
      <c r="A85" s="4" t="s">
        <v>210</v>
      </c>
      <c r="B85" s="7" t="s">
        <v>194</v>
      </c>
      <c r="C85" s="5" t="s">
        <v>221</v>
      </c>
      <c r="D85" s="10">
        <v>3</v>
      </c>
      <c r="E85" s="10">
        <v>4</v>
      </c>
      <c r="F85" s="10">
        <v>3</v>
      </c>
      <c r="G85" s="10">
        <v>5</v>
      </c>
      <c r="H85" s="10">
        <v>3</v>
      </c>
      <c r="I85" s="10">
        <v>4</v>
      </c>
    </row>
  </sheetData>
  <hyperlinks>
    <hyperlink ref="D1" r:id="rId1" display="Video Narrative: Exploring Strength by linking it to its parent concept Energy [The introduction text in the video narrative gives a clear idea of the aim of the narrative.]" xr:uid="{00000000-0004-0000-0600-000000000000}"/>
    <hyperlink ref="E1" r:id="rId2" display="Video Narrative: Exploring Strength by linking it to its parent concept Energy [All video segments clearly link to the health related quality of life areas mentioned in the introduction.]" xr:uid="{00000000-0004-0000-0600-000001000000}"/>
    <hyperlink ref="F1" r:id="rId3" display="Video Narrative: Exploring Strength by linking it to its parent concept Energy [The descriptions which introduce each video segment provide a useful summary.]" xr:uid="{00000000-0004-0000-0600-000002000000}"/>
    <hyperlink ref="G1" r:id="rId4" display="Video Narrative: Exploring Strength by linking it to its parent concept Energy [All video segments provide relevant content for health related quality of life areas.]" xr:uid="{00000000-0004-0000-0600-000003000000}"/>
    <hyperlink ref="H1" r:id="rId5" display="Video Narrative: Exploring Strength by linking it to its parent concept Energy [The concluding text at the end of the video narrative provides appropriate summary.]" xr:uid="{00000000-0004-0000-0600-000004000000}"/>
    <hyperlink ref="I1" r:id="rId6" display="Video Narrative: Exploring Strength by linking it to its parent concept Energy [This video narrative is useful for raising awareness of quality of life needs of patients living with chronic respiratory illnesses.]" xr:uid="{00000000-0004-0000-0600-000005000000}"/>
    <hyperlink ref="A68" r:id="rId7" display="Video Narrative: Exploring Strength by linking it to its parent concept Energy [The introduction text in the video narrative gives a clear idea of the aim of the narrative.]" xr:uid="{00000000-0004-0000-0600-000006000000}"/>
    <hyperlink ref="A70" r:id="rId8" display="Video Narrative: Exploring Sleep by linking it to its parent concept Rest [This video narrative is useful for raising awareness of quality of life needs of patients living with chronic respiratory illnesses.]" xr:uid="{00000000-0004-0000-0600-000007000000}"/>
    <hyperlink ref="A69" r:id="rId9" display="Video Narrative: Exploring Exercise by linking it to its parent concept Rehabilitation  [This video narrative is useful for raising awareness of quality of life needs of patients living with chronic respiratory illnesses.]" xr:uid="{00000000-0004-0000-0600-000008000000}"/>
    <hyperlink ref="A77" r:id="rId10" display="Video Narrative: Exploring Rehabilitation by linking it to its specific concept Exercise [The introduction text in the video narrative gives a clear idea of the aim of the narrative.]" xr:uid="{00000000-0004-0000-0600-000009000000}"/>
    <hyperlink ref="A78" r:id="rId11" display="Video Narrative: Exploring Rest by linking it to its specific concept Sleep [The introduction text in the video narrative gives a clear idea of the aim of the narrative.]" xr:uid="{00000000-0004-0000-0600-00000A000000}"/>
    <hyperlink ref="A79" r:id="rId12" display="Video Narrative: Exploring Energy by linking it to its specific concept Strength [This video narrative is useful for raising awareness of quality of life needs of patients living with chronic respiratory illnesses.]" xr:uid="{00000000-0004-0000-0600-00000B000000}"/>
    <hyperlink ref="A2" r:id="rId13" display="Video Narrative: Linking Personal Values and Beliefs to Psychological Health [The introduction text in the video narrative gives a clear idea of the aim of the narrative.]" xr:uid="{00000000-0004-0000-0600-00000C000000}"/>
    <hyperlink ref="A3" r:id="rId14" display="Video Narrative: Linking Level Of Independence to Psychological Health [The introduction text in the video narrative gives a clear idea of the aim of the narrative.]" xr:uid="{00000000-0004-0000-0600-00000D000000}"/>
    <hyperlink ref="A4" r:id="rId15" display="Video Narrative: Linking Social Relationship to Psychological Health [The introduction text in the video narrative gives a clear idea of the aim of the narrative.]" xr:uid="{00000000-0004-0000-0600-00000E000000}"/>
    <hyperlink ref="A5" r:id="rId16" display="Video Narrative: Linking Level Of Independence to Social Relationship [The introduction text in the video narrative gives a clear idea of the aim of the narrative.]" xr:uid="{00000000-0004-0000-0600-00000F000000}"/>
    <hyperlink ref="A29" r:id="rId17" display="Video Narrative: become aware of Caregiver by linking it to similar concepts from the topic Social Relationship  [The introduction text in the video narrative gives a clear idea of the aim of the narrative.]" xr:uid="{00000000-0004-0000-0600-000010000000}"/>
    <hyperlink ref="A30" r:id="rId18" display="Video Narrative: become aware of the concept Fear by linking it to similar concepts from the topic Psychological Health  [The introduction text in the video narrative gives a clear idea of the aim of the narrative.]" xr:uid="{00000000-0004-0000-0600-000011000000}"/>
    <hyperlink ref="A31" r:id="rId19" display="Video Narrative: become aware of the concept Shortness Of  Breath by linking it to similar concepts from the topic Physical Health  [The introduction text in the video narrative gives a clear idea of the aim of the narrative.]" xr:uid="{00000000-0004-0000-0600-000012000000}"/>
    <hyperlink ref="A32" r:id="rId20" display="Video Narrative: become aware of the concept Exercise by linking it to similar concepts from the topic Environment [The introduction text in the video narrative gives a clear idea of the aim of the narrative.]" xr:uid="{00000000-0004-0000-0600-000013000000}"/>
    <hyperlink ref="A33" r:id="rId21" display="Video Narrative: become aware of the concept Meditation by linking it to similar concepts from the topic Personal Values and Beliefs [The introduction text in the video narrative gives a clear idea of the aim of the narrative.]" xr:uid="{00000000-0004-0000-0600-000014000000}"/>
    <hyperlink ref="A34" r:id="rId22" display="Video Narrative: become aware of the concept Drug by linking it to similar concepts from the topic Physical Health [The introduction text in the video narrative gives a clear idea of the aim of the narrative.]" xr:uid="{00000000-0004-0000-0600-000015000000}"/>
    <hyperlink ref="A71" r:id="rId23" display="Video Narrative: Exploring Strength by linking it to its parent concept Energy [The introduction text in the video narrative gives a clear idea of the aim of the narrative.]" xr:uid="{00000000-0004-0000-0600-000016000000}"/>
    <hyperlink ref="A73" r:id="rId24" display="Video Narrative: Exploring Sleep by linking it to its parent concept Rest [This video narrative is useful for raising awareness of quality of life needs of patients living with chronic respiratory illnesses.]" xr:uid="{00000000-0004-0000-0600-000017000000}"/>
    <hyperlink ref="A72" r:id="rId25" display="Video Narrative: Exploring Exercise by linking it to its parent concept Rehabilitation  [This video narrative is useful for raising awareness of quality of life needs of patients living with chronic respiratory illnesses.]" xr:uid="{00000000-0004-0000-0600-000018000000}"/>
    <hyperlink ref="A80" r:id="rId26" display="Video Narrative: Exploring Rehabilitation by linking it to its specific concept Exercise [The introduction text in the video narrative gives a clear idea of the aim of the narrative.]" xr:uid="{00000000-0004-0000-0600-000019000000}"/>
    <hyperlink ref="A81" r:id="rId27" display="Video Narrative: Exploring Rest by linking it to its specific concept Sleep [The introduction text in the video narrative gives a clear idea of the aim of the narrative.]" xr:uid="{00000000-0004-0000-0600-00001A000000}"/>
    <hyperlink ref="A82" r:id="rId28" display="Video Narrative: Exploring Energy by linking it to its specific concept Strength [This video narrative is useful for raising awareness of quality of life needs of patients living with chronic respiratory illnesses.]" xr:uid="{00000000-0004-0000-0600-00001B000000}"/>
    <hyperlink ref="A6" r:id="rId29" display="Video Narrative: Linking Personal Values and Beliefs to Psychological Health [The introduction text in the video narrative gives a clear idea of the aim of the narrative.]" xr:uid="{00000000-0004-0000-0600-00001C000000}"/>
    <hyperlink ref="A7" r:id="rId30" display="Video Narrative: Linking Level Of Independence to Psychological Health [The introduction text in the video narrative gives a clear idea of the aim of the narrative.]" xr:uid="{00000000-0004-0000-0600-00001D000000}"/>
    <hyperlink ref="A8" r:id="rId31" display="Video Narrative: Linking Social Relationship to Psychological Health [The introduction text in the video narrative gives a clear idea of the aim of the narrative.]" xr:uid="{00000000-0004-0000-0600-00001E000000}"/>
    <hyperlink ref="A9" r:id="rId32" display="Video Narrative: Linking Level Of Independence to Social Relationship [The introduction text in the video narrative gives a clear idea of the aim of the narrative.]" xr:uid="{00000000-0004-0000-0600-00001F000000}"/>
    <hyperlink ref="A35" r:id="rId33" display="Video Narrative: become aware of Caregiver by linking it to similar concepts from the topic Social Relationship  [The introduction text in the video narrative gives a clear idea of the aim of the narrative.]" xr:uid="{00000000-0004-0000-0600-000020000000}"/>
    <hyperlink ref="A36" r:id="rId34" display="Video Narrative: become aware of the concept Fear by linking it to similar concepts from the topic Psychological Health  [The introduction text in the video narrative gives a clear idea of the aim of the narrative.]" xr:uid="{00000000-0004-0000-0600-000021000000}"/>
    <hyperlink ref="A37" r:id="rId35" display="Video Narrative: become aware of the concept Shortness Of  Breath by linking it to similar concepts from the topic Physical Health  [The introduction text in the video narrative gives a clear idea of the aim of the narrative.]" xr:uid="{00000000-0004-0000-0600-000022000000}"/>
    <hyperlink ref="A38" r:id="rId36" display="Video Narrative: become aware of the concept Exercise by linking it to similar concepts from the topic Environment [The introduction text in the video narrative gives a clear idea of the aim of the narrative.]" xr:uid="{00000000-0004-0000-0600-000023000000}"/>
    <hyperlink ref="A39" r:id="rId37" display="Video Narrative: become aware of the concept Meditation by linking it to similar concepts from the topic Personal Values and Beliefs [The introduction text in the video narrative gives a clear idea of the aim of the narrative.]" xr:uid="{00000000-0004-0000-0600-000024000000}"/>
    <hyperlink ref="A40" r:id="rId38" display="Video Narrative: become aware of the concept Drug by linking it to similar concepts from the topic Physical Health [The introduction text in the video narrative gives a clear idea of the aim of the narrative.]" xr:uid="{00000000-0004-0000-0600-000025000000}"/>
    <hyperlink ref="A74" r:id="rId39" display="Video Narrative: Exploring Strength by linking it to its parent concept Energy [The introduction text in the video narrative gives a clear idea of the aim of the narrative.]" xr:uid="{00000000-0004-0000-0600-000026000000}"/>
    <hyperlink ref="A76" r:id="rId40" display="Video Narrative: Exploring Sleep by linking it to its parent concept Rest [This video narrative is useful for raising awareness of quality of life needs of patients living with chronic respiratory illnesses.]" xr:uid="{00000000-0004-0000-0600-000027000000}"/>
    <hyperlink ref="A75" r:id="rId41" display="Video Narrative: Exploring Exercise by linking it to its parent concept Rehabilitation  [This video narrative is useful for raising awareness of quality of life needs of patients living with chronic respiratory illnesses.]" xr:uid="{00000000-0004-0000-0600-000028000000}"/>
    <hyperlink ref="A83" r:id="rId42" display="Video Narrative: Exploring Rehabilitation by linking it to its specific concept Exercise [The introduction text in the video narrative gives a clear idea of the aim of the narrative.]" xr:uid="{00000000-0004-0000-0600-000029000000}"/>
    <hyperlink ref="A84" r:id="rId43" display="Video Narrative: Exploring Rest by linking it to its specific concept Sleep [The introduction text in the video narrative gives a clear idea of the aim of the narrative.]" xr:uid="{00000000-0004-0000-0600-00002A000000}"/>
    <hyperlink ref="A85" r:id="rId44" display="Video Narrative: Exploring Energy by linking it to its specific concept Strength [This video narrative is useful for raising awareness of quality of life needs of patients living with chronic respiratory illnesses.]" xr:uid="{00000000-0004-0000-0600-00002B000000}"/>
    <hyperlink ref="A10" r:id="rId45" display="Video Narrative: Linking Personal Values and Beliefs to Psychological Health [The introduction text in the video narrative gives a clear idea of the aim of the narrative.]" xr:uid="{00000000-0004-0000-0600-00002C000000}"/>
    <hyperlink ref="A11" r:id="rId46" display="Video Narrative: Linking Level Of Independence to Psychological Health [The introduction text in the video narrative gives a clear idea of the aim of the narrative.]" xr:uid="{00000000-0004-0000-0600-00002D000000}"/>
    <hyperlink ref="A12" r:id="rId47" display="Video Narrative: Linking Social Relationship to Psychological Health [The introduction text in the video narrative gives a clear idea of the aim of the narrative.]" xr:uid="{00000000-0004-0000-0600-00002E000000}"/>
    <hyperlink ref="A13" r:id="rId48" display="Video Narrative: Linking Level Of Independence to Social Relationship [The introduction text in the video narrative gives a clear idea of the aim of the narrative.]" xr:uid="{00000000-0004-0000-0600-00002F000000}"/>
    <hyperlink ref="A41" r:id="rId49" display="Video Narrative: become aware of Caregiver by linking it to similar concepts from the topic Social Relationship  [The introduction text in the video narrative gives a clear idea of the aim of the narrative.]" xr:uid="{00000000-0004-0000-0600-000030000000}"/>
    <hyperlink ref="A42" r:id="rId50" display="Video Narrative: become aware of the concept Fear by linking it to similar concepts from the topic Psychological Health  [The introduction text in the video narrative gives a clear idea of the aim of the narrative.]" xr:uid="{00000000-0004-0000-0600-000031000000}"/>
    <hyperlink ref="A43" r:id="rId51" display="Video Narrative: become aware of the concept Shortness Of  Breath by linking it to similar concepts from the topic Physical Health  [The introduction text in the video narrative gives a clear idea of the aim of the narrative.]" xr:uid="{00000000-0004-0000-0600-000032000000}"/>
    <hyperlink ref="A44" r:id="rId52" display="Video Narrative: become aware of the concept Exercise by linking it to similar concepts from the topic Environment [The introduction text in the video narrative gives a clear idea of the aim of the narrative.]" xr:uid="{00000000-0004-0000-0600-000033000000}"/>
    <hyperlink ref="A45" r:id="rId53" display="Video Narrative: become aware of the concept Meditation by linking it to similar concepts from the topic Personal Values and Beliefs [The introduction text in the video narrative gives a clear idea of the aim of the narrative.]" xr:uid="{00000000-0004-0000-0600-000034000000}"/>
    <hyperlink ref="A46" r:id="rId54" display="Video Narrative: become aware of the concept Drug by linking it to similar concepts from the topic Physical Health [The introduction text in the video narrative gives a clear idea of the aim of the narrative.]" xr:uid="{00000000-0004-0000-0600-000035000000}"/>
    <hyperlink ref="A14" r:id="rId55" display="Video Narrative: Physical Health to Environment [The introduction text in the video narrative gives a clear idea of the aim of the narrative.]" xr:uid="{00000000-0004-0000-0600-000036000000}"/>
    <hyperlink ref="A15" r:id="rId56" display="Video Narrative: Linking Social Relationship to Physical Health [The introduction text in the video narrative gives a clear idea of the aim of the narrative.]" xr:uid="{00000000-0004-0000-0600-000037000000}"/>
    <hyperlink ref="A16" r:id="rId57" display="Video Narrative: Linking Physical Health to Psychological Health [The introduction text in the video narrative gives a clear idea of the aim of the narrative.]" xr:uid="{00000000-0004-0000-0600-000038000000}"/>
    <hyperlink ref="A17" r:id="rId58" display="Video Narrative: Linking Physical Health to Level of Independence [The introduction text in the video narrative gives a clear idea of the aim of the narrative.]" xr:uid="{00000000-0004-0000-0600-000039000000}"/>
    <hyperlink ref="A18" r:id="rId59" display="Video Narrative: Linking Level of Independence to Environment [The introduction text in the video narrative gives a clear idea of the aim of the narrative.]" xr:uid="{00000000-0004-0000-0600-00003A000000}"/>
    <hyperlink ref="A19" r:id="rId60" display="Video Narrative: Physical Health to Environment [The introduction text in the video narrative gives a clear idea of the aim of the narrative.]" xr:uid="{00000000-0004-0000-0600-00003B000000}"/>
    <hyperlink ref="A20" r:id="rId61" display="Video Narrative: Linking Social Relationship to Physical Health [The introduction text in the video narrative gives a clear idea of the aim of the narrative.]" xr:uid="{00000000-0004-0000-0600-00003C000000}"/>
    <hyperlink ref="A21" r:id="rId62" display="Video Narrative: Linking Physical Health to Psychological Health [The introduction text in the video narrative gives a clear idea of the aim of the narrative.]" xr:uid="{00000000-0004-0000-0600-00003D000000}"/>
    <hyperlink ref="A22" r:id="rId63" display="Video Narrative: Linking Physical Health to Level of Independence [The introduction text in the video narrative gives a clear idea of the aim of the narrative.]" xr:uid="{00000000-0004-0000-0600-00003E000000}"/>
    <hyperlink ref="A23" r:id="rId64" display="Video Narrative: Linking Level of Independence to Environment [The introduction text in the video narrative gives a clear idea of the aim of the narrative.]" xr:uid="{00000000-0004-0000-0600-00003F000000}"/>
    <hyperlink ref="A24" r:id="rId65" display="Video Narrative: Physical Health to Environment [The introduction text in the video narrative gives a clear idea of the aim of the narrative.]" xr:uid="{00000000-0004-0000-0600-000040000000}"/>
    <hyperlink ref="A25" r:id="rId66" display="Video Narrative: Linking Social Relationship to Physical Health [The introduction text in the video narrative gives a clear idea of the aim of the narrative.]" xr:uid="{00000000-0004-0000-0600-000041000000}"/>
    <hyperlink ref="A26" r:id="rId67" display="Video Narrative: Linking Physical Health to Psychological Health [The introduction text in the video narrative gives a clear idea of the aim of the narrative.]" xr:uid="{00000000-0004-0000-0600-000042000000}"/>
    <hyperlink ref="A27" r:id="rId68" display="Video Narrative: Linking Physical Health to Level of Independence [The introduction text in the video narrative gives a clear idea of the aim of the narrative.]" xr:uid="{00000000-0004-0000-0600-000043000000}"/>
    <hyperlink ref="A28" r:id="rId69" display="Video Narrative: Linking Level of Independence to Environment [The introduction text in the video narrative gives a clear idea of the aim of the narrative.]" xr:uid="{00000000-0004-0000-0600-000044000000}"/>
    <hyperlink ref="A47" r:id="rId70" display="Video Narrative: become aware of Thinking  by linking it to similar concepts from the topic Psychological Health [The introduction text in the video narrative gives a clear idea of the aim of the narrative.]" xr:uid="{00000000-0004-0000-0600-000045000000}"/>
    <hyperlink ref="A48" r:id="rId71" display="Video Narrative: become aware of the concept Treatment by linking it to similar concepts from the topic Level of Independence  [The introduction text in the video narrative gives a clear idea of the aim of the narrative.]" xr:uid="{00000000-0004-0000-0600-000046000000}"/>
    <hyperlink ref="A49" r:id="rId72" display="Video Narrative: become aware of the concept Lung Cancer by linking it to similar concepts from the topic Physical Health [The introduction text in the video narrative gives a clear idea of the aim of the narrative.]" xr:uid="{00000000-0004-0000-0600-000047000000}"/>
    <hyperlink ref="A50" r:id="rId73" display="Video Narrative: become aware of the concept Energy by linking it to similar concepts from the topic Physical Health [The introduction text in the video narrative gives a clear idea of the aim of the narrative.]" xr:uid="{00000000-0004-0000-0600-000048000000}"/>
    <hyperlink ref="A51" r:id="rId74" display="Video Narrative: become aware of the concept Insurance by linking it to similar concepts from the topic Level of Independence [The introduction text in the video narrative gives a clear idea of the aim of the narrative.]" xr:uid="{00000000-0004-0000-0600-000049000000}"/>
    <hyperlink ref="A52" r:id="rId75" display="Video Narrative: become aware of the concept Pneumonia by linking it to similar concepts from the topic Physical Health [The introduction text in the video narrative gives a clear idea of the aim of the narrative.]" xr:uid="{00000000-0004-0000-0600-00004A000000}"/>
    <hyperlink ref="A53" r:id="rId76" display="Video Narrative: become aware of the concept Cough by linking it to similar concepts from the topic Physical Health [The introduction text in the video narrative gives a clear idea of the aim of the narrative.]" xr:uid="{00000000-0004-0000-0600-00004B000000}"/>
    <hyperlink ref="A54" r:id="rId77" display="Video Narrative: become aware of Thinking  by linking it to similar concepts from the topic Psychological Health [The introduction text in the video narrative gives a clear idea of the aim of the narrative.]" xr:uid="{00000000-0004-0000-0600-00004C000000}"/>
    <hyperlink ref="A55" r:id="rId78" display="Video Narrative: become aware of the concept Treatment by linking it to similar concepts from the topic Level of Independence  [The introduction text in the video narrative gives a clear idea of the aim of the narrative.]" xr:uid="{00000000-0004-0000-0600-00004D000000}"/>
    <hyperlink ref="A56" r:id="rId79" display="Video Narrative: become aware of the concept Lung Cancer by linking it to similar concepts from the topic Physical Health [The introduction text in the video narrative gives a clear idea of the aim of the narrative.]" xr:uid="{00000000-0004-0000-0600-00004E000000}"/>
    <hyperlink ref="A57" r:id="rId80" display="Video Narrative: become aware of the concept Energy by linking it to similar concepts from the topic Physical Health [The introduction text in the video narrative gives a clear idea of the aim of the narrative.]" xr:uid="{00000000-0004-0000-0600-00004F000000}"/>
    <hyperlink ref="A58" r:id="rId81" display="Video Narrative: become aware of the concept Insurance by linking it to similar concepts from the topic Level of Independence [The introduction text in the video narrative gives a clear idea of the aim of the narrative.]" xr:uid="{00000000-0004-0000-0600-000050000000}"/>
    <hyperlink ref="A59" r:id="rId82" display="Video Narrative: become aware of the concept Pneumonia by linking it to similar concepts from the topic Physical Health [The introduction text in the video narrative gives a clear idea of the aim of the narrative.]" xr:uid="{00000000-0004-0000-0600-000051000000}"/>
    <hyperlink ref="A60" r:id="rId83" display="Video Narrative: become aware of the concept Cough by linking it to similar concepts from the topic Physical Health [The introduction text in the video narrative gives a clear idea of the aim of the narrative.]" xr:uid="{00000000-0004-0000-0600-000052000000}"/>
    <hyperlink ref="A61" r:id="rId84" display="Video Narrative: become aware of Thinking  by linking it to similar concepts from the topic Psychological Health [The introduction text in the video narrative gives a clear idea of the aim of the narrative.]" xr:uid="{00000000-0004-0000-0600-000053000000}"/>
    <hyperlink ref="A62" r:id="rId85" display="Video Narrative: become aware of the concept Treatment by linking it to similar concepts from the topic Level of Independence  [The introduction text in the video narrative gives a clear idea of the aim of the narrative.]" xr:uid="{00000000-0004-0000-0600-000054000000}"/>
    <hyperlink ref="A63" r:id="rId86" display="Video Narrative: become aware of the concept Lung Cancer by linking it to similar concepts from the topic Physical Health [The introduction text in the video narrative gives a clear idea of the aim of the narrative.]" xr:uid="{00000000-0004-0000-0600-000055000000}"/>
    <hyperlink ref="A64" r:id="rId87" display="Video Narrative: become aware of the concept Energy by linking it to similar concepts from the topic Physical Health [The introduction text in the video narrative gives a clear idea of the aim of the narrative.]" xr:uid="{00000000-0004-0000-0600-000056000000}"/>
    <hyperlink ref="A65" r:id="rId88" display="Video Narrative: become aware of the concept Insurance by linking it to similar concepts from the topic Level of Independence [The introduction text in the video narrative gives a clear idea of the aim of the narrative.]" xr:uid="{00000000-0004-0000-0600-000057000000}"/>
    <hyperlink ref="A66" r:id="rId89" display="Video Narrative: become aware of the concept Pneumonia by linking it to similar concepts from the topic Physical Health [The introduction text in the video narrative gives a clear idea of the aim of the narrative.]" xr:uid="{00000000-0004-0000-0600-000058000000}"/>
    <hyperlink ref="A67" r:id="rId90" display="Video Narrative: become aware of the concept Cough by linking it to similar concepts from the topic Physical Health [The introduction text in the video narrative gives a clear idea of the aim of the narrative.]" xr:uid="{00000000-0004-0000-0600-000059000000}"/>
  </hyperlinks>
  <pageMargins left="0.7" right="0.7" top="0.75" bottom="0.75" header="0.3" footer="0.3"/>
  <pageSetup paperSize="9" orientation="portrait" r:id="rId9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L127"/>
  <sheetViews>
    <sheetView topLeftCell="A122" workbookViewId="0">
      <selection activeCell="D99" sqref="D99"/>
    </sheetView>
  </sheetViews>
  <sheetFormatPr defaultRowHeight="12.75" x14ac:dyDescent="0.2"/>
  <cols>
    <col min="1" max="1" width="52.42578125" style="13" customWidth="1"/>
    <col min="3" max="3" width="16.42578125" style="5" customWidth="1"/>
    <col min="4" max="8" width="9.140625" style="5"/>
    <col min="9" max="9" width="13" style="5" customWidth="1"/>
    <col min="10" max="10" width="11.5703125" bestFit="1" customWidth="1"/>
  </cols>
  <sheetData>
    <row r="1" spans="1:12" ht="153" x14ac:dyDescent="0.2">
      <c r="A1" t="s">
        <v>196</v>
      </c>
      <c r="B1" t="s">
        <v>195</v>
      </c>
      <c r="C1" s="5" t="s">
        <v>197</v>
      </c>
      <c r="D1" s="5" t="s">
        <v>199</v>
      </c>
      <c r="E1" s="5" t="s">
        <v>200</v>
      </c>
      <c r="F1" s="5" t="s">
        <v>201</v>
      </c>
      <c r="G1" s="5" t="s">
        <v>202</v>
      </c>
      <c r="H1" s="5" t="s">
        <v>203</v>
      </c>
      <c r="I1" s="5" t="s">
        <v>204</v>
      </c>
      <c r="J1" t="s">
        <v>224</v>
      </c>
      <c r="K1" t="s">
        <v>225</v>
      </c>
      <c r="L1" s="7" t="s">
        <v>226</v>
      </c>
    </row>
    <row r="2" spans="1:12" s="8" customFormat="1" x14ac:dyDescent="0.2">
      <c r="A2" s="4" t="s">
        <v>211</v>
      </c>
      <c r="B2" t="s">
        <v>192</v>
      </c>
      <c r="C2" s="5" t="s">
        <v>222</v>
      </c>
      <c r="D2" s="6">
        <v>4</v>
      </c>
      <c r="E2" s="6">
        <v>3</v>
      </c>
      <c r="F2" s="6">
        <v>4</v>
      </c>
      <c r="G2" s="6">
        <v>4</v>
      </c>
      <c r="H2" s="6">
        <v>4</v>
      </c>
      <c r="I2" s="6">
        <v>5</v>
      </c>
      <c r="J2" s="8">
        <f t="shared" ref="J2:J12" si="0">MEDIAN(D2:I2)</f>
        <v>4</v>
      </c>
      <c r="K2" s="11">
        <f t="shared" ref="K2:K23" si="1">_xlfn.VAR.S(D2:I2)</f>
        <v>0.4</v>
      </c>
      <c r="L2" s="11">
        <f t="shared" ref="L2:L23" si="2">AVERAGE(D2:I2)</f>
        <v>4</v>
      </c>
    </row>
    <row r="3" spans="1:12" s="8" customFormat="1" x14ac:dyDescent="0.2">
      <c r="A3" s="2" t="s">
        <v>212</v>
      </c>
      <c r="B3" t="s">
        <v>192</v>
      </c>
      <c r="C3" s="5" t="s">
        <v>222</v>
      </c>
      <c r="D3" s="6">
        <v>2</v>
      </c>
      <c r="E3" s="6">
        <v>3</v>
      </c>
      <c r="F3" s="6">
        <v>3</v>
      </c>
      <c r="G3" s="6">
        <v>2</v>
      </c>
      <c r="H3" s="6">
        <v>2</v>
      </c>
      <c r="I3" s="6">
        <v>3</v>
      </c>
      <c r="J3" s="8">
        <f t="shared" si="0"/>
        <v>2.5</v>
      </c>
      <c r="K3" s="11">
        <f t="shared" si="1"/>
        <v>0.3</v>
      </c>
      <c r="L3" s="11">
        <f t="shared" si="2"/>
        <v>2.5</v>
      </c>
    </row>
    <row r="4" spans="1:12" s="8" customFormat="1" x14ac:dyDescent="0.2">
      <c r="A4" s="4" t="s">
        <v>213</v>
      </c>
      <c r="B4" t="s">
        <v>192</v>
      </c>
      <c r="C4" s="5" t="s">
        <v>222</v>
      </c>
      <c r="D4" s="6">
        <v>5</v>
      </c>
      <c r="E4" s="6">
        <v>5</v>
      </c>
      <c r="F4" s="6">
        <v>5</v>
      </c>
      <c r="G4" s="6">
        <v>5</v>
      </c>
      <c r="H4" s="6">
        <v>5</v>
      </c>
      <c r="I4" s="6">
        <v>5</v>
      </c>
      <c r="J4" s="8">
        <f t="shared" si="0"/>
        <v>5</v>
      </c>
      <c r="K4" s="11">
        <f t="shared" si="1"/>
        <v>0</v>
      </c>
      <c r="L4" s="11">
        <f t="shared" si="2"/>
        <v>5</v>
      </c>
    </row>
    <row r="5" spans="1:12" s="8" customFormat="1" x14ac:dyDescent="0.2">
      <c r="A5" s="4" t="s">
        <v>214</v>
      </c>
      <c r="B5" t="s">
        <v>192</v>
      </c>
      <c r="C5" s="5" t="s">
        <v>222</v>
      </c>
      <c r="D5" s="6">
        <v>4</v>
      </c>
      <c r="E5" s="6">
        <v>3</v>
      </c>
      <c r="F5" s="6">
        <v>3</v>
      </c>
      <c r="G5" s="6">
        <v>4</v>
      </c>
      <c r="H5" s="6">
        <v>4</v>
      </c>
      <c r="I5" s="6">
        <v>5</v>
      </c>
      <c r="J5" s="8">
        <f t="shared" si="0"/>
        <v>4</v>
      </c>
      <c r="K5" s="11">
        <f t="shared" si="1"/>
        <v>0.56666666666666576</v>
      </c>
      <c r="L5" s="11">
        <f t="shared" si="2"/>
        <v>3.8333333333333335</v>
      </c>
    </row>
    <row r="6" spans="1:12" s="8" customFormat="1" x14ac:dyDescent="0.2">
      <c r="A6" s="4" t="s">
        <v>211</v>
      </c>
      <c r="B6" s="7" t="s">
        <v>193</v>
      </c>
      <c r="C6" s="5" t="s">
        <v>222</v>
      </c>
      <c r="D6" s="10">
        <v>4</v>
      </c>
      <c r="E6" s="10">
        <v>3</v>
      </c>
      <c r="F6" s="10">
        <v>3</v>
      </c>
      <c r="G6" s="10">
        <v>2</v>
      </c>
      <c r="H6" s="10">
        <v>3</v>
      </c>
      <c r="I6" s="10">
        <v>3</v>
      </c>
      <c r="J6" s="8">
        <f t="shared" si="0"/>
        <v>3</v>
      </c>
      <c r="K6" s="11">
        <f t="shared" si="1"/>
        <v>0.4</v>
      </c>
      <c r="L6" s="11">
        <f t="shared" si="2"/>
        <v>3</v>
      </c>
    </row>
    <row r="7" spans="1:12" s="8" customFormat="1" x14ac:dyDescent="0.2">
      <c r="A7" s="2" t="s">
        <v>212</v>
      </c>
      <c r="B7" s="7" t="s">
        <v>193</v>
      </c>
      <c r="C7" s="5" t="s">
        <v>222</v>
      </c>
      <c r="D7" s="10">
        <v>2</v>
      </c>
      <c r="E7" s="10">
        <v>3</v>
      </c>
      <c r="F7" s="10">
        <v>2</v>
      </c>
      <c r="G7" s="10">
        <v>3</v>
      </c>
      <c r="H7" s="10">
        <v>3</v>
      </c>
      <c r="I7" s="10">
        <v>4</v>
      </c>
      <c r="J7" s="8">
        <f t="shared" si="0"/>
        <v>3</v>
      </c>
      <c r="K7" s="11">
        <f t="shared" si="1"/>
        <v>0.5666666666666671</v>
      </c>
      <c r="L7" s="11">
        <f t="shared" si="2"/>
        <v>2.8333333333333335</v>
      </c>
    </row>
    <row r="8" spans="1:12" s="8" customFormat="1" x14ac:dyDescent="0.2">
      <c r="A8" s="4" t="s">
        <v>213</v>
      </c>
      <c r="B8" s="7" t="s">
        <v>193</v>
      </c>
      <c r="C8" s="5" t="s">
        <v>222</v>
      </c>
      <c r="D8" s="10">
        <v>5</v>
      </c>
      <c r="E8" s="10">
        <v>4</v>
      </c>
      <c r="F8" s="10">
        <v>4</v>
      </c>
      <c r="G8" s="10">
        <v>5</v>
      </c>
      <c r="H8" s="10">
        <v>4</v>
      </c>
      <c r="I8" s="10">
        <v>5</v>
      </c>
      <c r="J8" s="8">
        <f t="shared" si="0"/>
        <v>4.5</v>
      </c>
      <c r="K8" s="11">
        <f t="shared" si="1"/>
        <v>0.3</v>
      </c>
      <c r="L8" s="11">
        <f t="shared" si="2"/>
        <v>4.5</v>
      </c>
    </row>
    <row r="9" spans="1:12" s="8" customFormat="1" x14ac:dyDescent="0.2">
      <c r="A9" s="4" t="s">
        <v>214</v>
      </c>
      <c r="B9" s="7" t="s">
        <v>193</v>
      </c>
      <c r="C9" s="5" t="s">
        <v>222</v>
      </c>
      <c r="D9" s="10">
        <v>3</v>
      </c>
      <c r="E9" s="10">
        <v>4</v>
      </c>
      <c r="F9" s="10">
        <v>2</v>
      </c>
      <c r="G9" s="10">
        <v>4</v>
      </c>
      <c r="H9" s="10">
        <v>4</v>
      </c>
      <c r="I9" s="10">
        <v>5</v>
      </c>
      <c r="J9" s="8">
        <f t="shared" si="0"/>
        <v>4</v>
      </c>
      <c r="K9" s="11">
        <f t="shared" si="1"/>
        <v>1.0666666666666658</v>
      </c>
      <c r="L9" s="11">
        <f t="shared" si="2"/>
        <v>3.6666666666666665</v>
      </c>
    </row>
    <row r="10" spans="1:12" s="8" customFormat="1" x14ac:dyDescent="0.2">
      <c r="A10" s="4" t="s">
        <v>211</v>
      </c>
      <c r="B10" s="7" t="s">
        <v>194</v>
      </c>
      <c r="C10" s="5" t="s">
        <v>222</v>
      </c>
      <c r="D10" s="10">
        <v>4</v>
      </c>
      <c r="E10" s="10">
        <v>5</v>
      </c>
      <c r="F10" s="10">
        <v>4</v>
      </c>
      <c r="G10" s="10">
        <v>5</v>
      </c>
      <c r="H10" s="10">
        <v>4</v>
      </c>
      <c r="I10" s="10">
        <v>5</v>
      </c>
      <c r="J10" s="8">
        <f t="shared" si="0"/>
        <v>4.5</v>
      </c>
      <c r="K10" s="11">
        <f t="shared" si="1"/>
        <v>0.3</v>
      </c>
      <c r="L10" s="11">
        <f t="shared" si="2"/>
        <v>4.5</v>
      </c>
    </row>
    <row r="11" spans="1:12" s="8" customFormat="1" x14ac:dyDescent="0.2">
      <c r="A11" s="2" t="s">
        <v>212</v>
      </c>
      <c r="B11" s="7" t="s">
        <v>194</v>
      </c>
      <c r="C11" s="5" t="s">
        <v>222</v>
      </c>
      <c r="D11" s="10">
        <v>4</v>
      </c>
      <c r="E11" s="10">
        <v>5</v>
      </c>
      <c r="F11" s="10">
        <v>4</v>
      </c>
      <c r="G11" s="10">
        <v>5</v>
      </c>
      <c r="H11" s="10">
        <v>4</v>
      </c>
      <c r="I11" s="10">
        <v>5</v>
      </c>
      <c r="J11" s="8">
        <f t="shared" si="0"/>
        <v>4.5</v>
      </c>
      <c r="K11" s="11">
        <f t="shared" si="1"/>
        <v>0.3</v>
      </c>
      <c r="L11" s="11">
        <f t="shared" si="2"/>
        <v>4.5</v>
      </c>
    </row>
    <row r="12" spans="1:12" s="8" customFormat="1" x14ac:dyDescent="0.2">
      <c r="A12" s="4" t="s">
        <v>213</v>
      </c>
      <c r="B12" s="7" t="s">
        <v>194</v>
      </c>
      <c r="C12" s="5" t="s">
        <v>222</v>
      </c>
      <c r="D12" s="10">
        <v>4</v>
      </c>
      <c r="E12" s="10">
        <v>5</v>
      </c>
      <c r="F12" s="10">
        <v>5</v>
      </c>
      <c r="G12" s="10">
        <v>5</v>
      </c>
      <c r="H12" s="10">
        <v>4</v>
      </c>
      <c r="I12" s="10">
        <v>5</v>
      </c>
      <c r="J12" s="8">
        <f t="shared" si="0"/>
        <v>5</v>
      </c>
      <c r="K12" s="11">
        <f t="shared" si="1"/>
        <v>0.26666666666666855</v>
      </c>
      <c r="L12" s="11">
        <f t="shared" si="2"/>
        <v>4.666666666666667</v>
      </c>
    </row>
    <row r="13" spans="1:12" s="8" customFormat="1" x14ac:dyDescent="0.2">
      <c r="A13" s="4" t="s">
        <v>214</v>
      </c>
      <c r="B13" s="7" t="s">
        <v>194</v>
      </c>
      <c r="C13" s="5" t="s">
        <v>222</v>
      </c>
      <c r="D13" s="10">
        <v>5</v>
      </c>
      <c r="E13" s="10">
        <v>5</v>
      </c>
      <c r="F13" s="10">
        <v>5</v>
      </c>
      <c r="G13" s="10">
        <v>5</v>
      </c>
      <c r="H13" s="10">
        <v>5</v>
      </c>
      <c r="I13" s="10">
        <v>5</v>
      </c>
      <c r="J13" s="8">
        <f>MEDIAN(D13:I13)</f>
        <v>5</v>
      </c>
      <c r="K13" s="11">
        <f t="shared" si="1"/>
        <v>0</v>
      </c>
      <c r="L13" s="11">
        <f t="shared" si="2"/>
        <v>5</v>
      </c>
    </row>
    <row r="14" spans="1:12" x14ac:dyDescent="0.2">
      <c r="A14" s="36" t="s">
        <v>752</v>
      </c>
      <c r="B14" s="37" t="s">
        <v>753</v>
      </c>
      <c r="C14" s="38" t="s">
        <v>222</v>
      </c>
      <c r="D14" s="40">
        <v>5</v>
      </c>
      <c r="E14" s="40">
        <v>5</v>
      </c>
      <c r="F14" s="40">
        <v>5</v>
      </c>
      <c r="G14" s="40">
        <v>4</v>
      </c>
      <c r="H14" s="40">
        <v>4</v>
      </c>
      <c r="I14" s="40">
        <v>3</v>
      </c>
      <c r="J14" s="8">
        <f t="shared" ref="J14:J23" si="3">MEDIAN(D14:I14)</f>
        <v>4.5</v>
      </c>
      <c r="K14" s="11">
        <f t="shared" si="1"/>
        <v>0.66666666666666574</v>
      </c>
      <c r="L14" s="11">
        <f t="shared" si="2"/>
        <v>4.333333333333333</v>
      </c>
    </row>
    <row r="15" spans="1:12" x14ac:dyDescent="0.2">
      <c r="A15" s="36" t="s">
        <v>754</v>
      </c>
      <c r="B15" s="37" t="s">
        <v>753</v>
      </c>
      <c r="C15" s="38" t="s">
        <v>222</v>
      </c>
      <c r="D15" s="40">
        <v>5</v>
      </c>
      <c r="E15" s="40">
        <v>5</v>
      </c>
      <c r="F15" s="40">
        <v>4</v>
      </c>
      <c r="G15" s="40">
        <v>5</v>
      </c>
      <c r="H15" s="40">
        <v>4</v>
      </c>
      <c r="I15" s="40">
        <v>5</v>
      </c>
      <c r="J15" s="8">
        <f t="shared" si="3"/>
        <v>5</v>
      </c>
      <c r="K15" s="11">
        <f t="shared" si="1"/>
        <v>0.26666666666666855</v>
      </c>
      <c r="L15" s="11">
        <f t="shared" si="2"/>
        <v>4.666666666666667</v>
      </c>
    </row>
    <row r="16" spans="1:12" x14ac:dyDescent="0.2">
      <c r="A16" s="36" t="s">
        <v>755</v>
      </c>
      <c r="B16" s="37" t="s">
        <v>753</v>
      </c>
      <c r="C16" s="38" t="s">
        <v>222</v>
      </c>
      <c r="D16" s="40">
        <v>3</v>
      </c>
      <c r="E16" s="40">
        <v>2</v>
      </c>
      <c r="F16" s="40">
        <v>4</v>
      </c>
      <c r="G16" s="40">
        <v>2</v>
      </c>
      <c r="H16" s="40">
        <v>3</v>
      </c>
      <c r="I16" s="40">
        <v>4</v>
      </c>
      <c r="J16" s="8">
        <f t="shared" si="3"/>
        <v>3</v>
      </c>
      <c r="K16" s="11">
        <f t="shared" si="1"/>
        <v>0.8</v>
      </c>
      <c r="L16" s="11">
        <f t="shared" si="2"/>
        <v>3</v>
      </c>
    </row>
    <row r="17" spans="1:12" x14ac:dyDescent="0.2">
      <c r="A17" s="36" t="s">
        <v>876</v>
      </c>
      <c r="B17" s="37" t="s">
        <v>753</v>
      </c>
      <c r="C17" s="38" t="s">
        <v>222</v>
      </c>
      <c r="D17" s="40">
        <v>2</v>
      </c>
      <c r="E17" s="40">
        <v>2</v>
      </c>
      <c r="F17" s="40">
        <v>3</v>
      </c>
      <c r="G17" s="40">
        <v>2</v>
      </c>
      <c r="H17" s="40">
        <v>2</v>
      </c>
      <c r="I17" s="40">
        <v>3</v>
      </c>
      <c r="J17" s="8">
        <f t="shared" si="3"/>
        <v>2</v>
      </c>
      <c r="K17" s="11">
        <f t="shared" si="1"/>
        <v>0.26666666666666716</v>
      </c>
      <c r="L17" s="11">
        <f t="shared" si="2"/>
        <v>2.3333333333333335</v>
      </c>
    </row>
    <row r="18" spans="1:12" x14ac:dyDescent="0.2">
      <c r="A18" s="36" t="s">
        <v>756</v>
      </c>
      <c r="B18" s="37" t="s">
        <v>753</v>
      </c>
      <c r="C18" s="38" t="s">
        <v>222</v>
      </c>
      <c r="D18" s="40">
        <v>3</v>
      </c>
      <c r="E18" s="40">
        <v>3</v>
      </c>
      <c r="F18" s="40">
        <v>3</v>
      </c>
      <c r="G18" s="40">
        <v>2</v>
      </c>
      <c r="H18" s="40">
        <v>3</v>
      </c>
      <c r="I18" s="40">
        <v>2</v>
      </c>
      <c r="J18" s="8">
        <f t="shared" si="3"/>
        <v>3</v>
      </c>
      <c r="K18" s="11">
        <f t="shared" si="1"/>
        <v>0.26666666666666716</v>
      </c>
      <c r="L18" s="11">
        <f t="shared" si="2"/>
        <v>2.6666666666666665</v>
      </c>
    </row>
    <row r="19" spans="1:12" s="8" customFormat="1" x14ac:dyDescent="0.2">
      <c r="A19" s="36" t="s">
        <v>752</v>
      </c>
      <c r="B19" s="37" t="s">
        <v>764</v>
      </c>
      <c r="C19" s="38" t="s">
        <v>222</v>
      </c>
      <c r="D19" s="40">
        <v>4</v>
      </c>
      <c r="E19" s="40">
        <v>5</v>
      </c>
      <c r="F19" s="40">
        <v>4</v>
      </c>
      <c r="G19" s="40">
        <v>5</v>
      </c>
      <c r="H19" s="40">
        <v>2</v>
      </c>
      <c r="I19" s="40">
        <v>5</v>
      </c>
      <c r="J19" s="8">
        <f t="shared" si="3"/>
        <v>4.5</v>
      </c>
      <c r="K19" s="11">
        <f t="shared" si="1"/>
        <v>1.3666666666666658</v>
      </c>
      <c r="L19" s="11">
        <f t="shared" si="2"/>
        <v>4.166666666666667</v>
      </c>
    </row>
    <row r="20" spans="1:12" s="8" customFormat="1" x14ac:dyDescent="0.2">
      <c r="A20" s="36" t="s">
        <v>754</v>
      </c>
      <c r="B20" s="37" t="s">
        <v>764</v>
      </c>
      <c r="C20" s="38" t="s">
        <v>222</v>
      </c>
      <c r="D20" s="40">
        <v>5</v>
      </c>
      <c r="E20" s="40">
        <v>4</v>
      </c>
      <c r="F20" s="40">
        <v>3</v>
      </c>
      <c r="G20" s="40">
        <v>4</v>
      </c>
      <c r="H20" s="40">
        <v>4</v>
      </c>
      <c r="I20" s="40">
        <v>5</v>
      </c>
      <c r="J20" s="8">
        <f t="shared" si="3"/>
        <v>4</v>
      </c>
      <c r="K20" s="11">
        <f t="shared" si="1"/>
        <v>0.56666666666666576</v>
      </c>
      <c r="L20" s="11">
        <f t="shared" si="2"/>
        <v>4.166666666666667</v>
      </c>
    </row>
    <row r="21" spans="1:12" s="8" customFormat="1" x14ac:dyDescent="0.2">
      <c r="A21" s="36" t="s">
        <v>755</v>
      </c>
      <c r="B21" s="37" t="s">
        <v>764</v>
      </c>
      <c r="C21" s="38" t="s">
        <v>222</v>
      </c>
      <c r="D21" s="40">
        <v>5</v>
      </c>
      <c r="E21" s="40">
        <v>4</v>
      </c>
      <c r="F21" s="40">
        <v>2</v>
      </c>
      <c r="G21" s="40">
        <v>4</v>
      </c>
      <c r="H21" s="40">
        <v>5</v>
      </c>
      <c r="I21" s="40">
        <v>5</v>
      </c>
      <c r="J21" s="8">
        <f t="shared" si="3"/>
        <v>4.5</v>
      </c>
      <c r="K21" s="11">
        <f t="shared" si="1"/>
        <v>1.3666666666666658</v>
      </c>
      <c r="L21" s="11">
        <f t="shared" si="2"/>
        <v>4.166666666666667</v>
      </c>
    </row>
    <row r="22" spans="1:12" s="8" customFormat="1" x14ac:dyDescent="0.2">
      <c r="A22" s="36" t="s">
        <v>876</v>
      </c>
      <c r="B22" s="37" t="s">
        <v>764</v>
      </c>
      <c r="C22" s="38" t="s">
        <v>222</v>
      </c>
      <c r="D22" s="40">
        <v>5</v>
      </c>
      <c r="E22" s="40">
        <v>4</v>
      </c>
      <c r="F22" s="40">
        <v>3</v>
      </c>
      <c r="G22" s="40">
        <v>3</v>
      </c>
      <c r="H22" s="40">
        <v>3</v>
      </c>
      <c r="I22" s="40">
        <v>4</v>
      </c>
      <c r="J22" s="8">
        <f t="shared" si="3"/>
        <v>3.5</v>
      </c>
      <c r="K22" s="11">
        <f t="shared" si="1"/>
        <v>0.66666666666666574</v>
      </c>
      <c r="L22" s="11">
        <f t="shared" si="2"/>
        <v>3.6666666666666665</v>
      </c>
    </row>
    <row r="23" spans="1:12" s="8" customFormat="1" x14ac:dyDescent="0.2">
      <c r="A23" s="36" t="s">
        <v>756</v>
      </c>
      <c r="B23" s="37" t="s">
        <v>764</v>
      </c>
      <c r="C23" s="38" t="s">
        <v>222</v>
      </c>
      <c r="D23" s="40">
        <v>4</v>
      </c>
      <c r="E23" s="40">
        <v>3</v>
      </c>
      <c r="F23" s="40">
        <v>3</v>
      </c>
      <c r="G23" s="40">
        <v>2</v>
      </c>
      <c r="H23" s="40">
        <v>4</v>
      </c>
      <c r="I23" s="40">
        <v>1</v>
      </c>
      <c r="J23" s="8">
        <f t="shared" si="3"/>
        <v>3</v>
      </c>
      <c r="K23" s="11">
        <f t="shared" si="1"/>
        <v>1.3666666666666671</v>
      </c>
      <c r="L23" s="11">
        <f t="shared" si="2"/>
        <v>2.8333333333333335</v>
      </c>
    </row>
    <row r="24" spans="1:12" s="8" customFormat="1" x14ac:dyDescent="0.2">
      <c r="A24" s="36" t="s">
        <v>752</v>
      </c>
      <c r="B24" s="37" t="s">
        <v>803</v>
      </c>
      <c r="C24" s="38" t="s">
        <v>222</v>
      </c>
      <c r="D24" s="40">
        <v>5</v>
      </c>
      <c r="E24" s="40">
        <v>5</v>
      </c>
      <c r="F24" s="40">
        <v>4</v>
      </c>
      <c r="G24" s="40">
        <v>5</v>
      </c>
      <c r="H24" s="40">
        <v>4</v>
      </c>
      <c r="I24" s="40">
        <v>5</v>
      </c>
      <c r="J24" s="8">
        <f t="shared" ref="J24:J41" si="4">MEDIAN(D24:I24)</f>
        <v>5</v>
      </c>
      <c r="K24" s="11">
        <f t="shared" ref="K24:K41" si="5">_xlfn.VAR.S(D24:I24)</f>
        <v>0.26666666666666855</v>
      </c>
      <c r="L24" s="11">
        <f t="shared" ref="L24:L41" si="6">AVERAGE(D24:I24)</f>
        <v>4.666666666666667</v>
      </c>
    </row>
    <row r="25" spans="1:12" s="8" customFormat="1" x14ac:dyDescent="0.2">
      <c r="A25" s="36" t="s">
        <v>754</v>
      </c>
      <c r="B25" s="37" t="s">
        <v>803</v>
      </c>
      <c r="C25" s="38" t="s">
        <v>222</v>
      </c>
      <c r="D25" s="40">
        <v>4</v>
      </c>
      <c r="E25" s="40">
        <v>5</v>
      </c>
      <c r="F25" s="40">
        <v>5</v>
      </c>
      <c r="G25" s="40">
        <v>5</v>
      </c>
      <c r="H25" s="40">
        <v>4</v>
      </c>
      <c r="I25" s="40">
        <v>5</v>
      </c>
      <c r="J25" s="8">
        <f t="shared" si="4"/>
        <v>5</v>
      </c>
      <c r="K25" s="11">
        <f t="shared" si="5"/>
        <v>0.26666666666666855</v>
      </c>
      <c r="L25" s="11">
        <f t="shared" si="6"/>
        <v>4.666666666666667</v>
      </c>
    </row>
    <row r="26" spans="1:12" s="8" customFormat="1" x14ac:dyDescent="0.2">
      <c r="A26" s="36" t="s">
        <v>755</v>
      </c>
      <c r="B26" s="37" t="s">
        <v>803</v>
      </c>
      <c r="C26" s="38" t="s">
        <v>222</v>
      </c>
      <c r="D26" s="40">
        <v>4</v>
      </c>
      <c r="E26" s="40">
        <v>5</v>
      </c>
      <c r="F26" s="40">
        <v>4</v>
      </c>
      <c r="G26" s="40">
        <v>5</v>
      </c>
      <c r="H26" s="40">
        <v>5</v>
      </c>
      <c r="I26" s="40">
        <v>5</v>
      </c>
      <c r="J26" s="8">
        <f t="shared" si="4"/>
        <v>5</v>
      </c>
      <c r="K26" s="11">
        <f t="shared" si="5"/>
        <v>0.26666666666666855</v>
      </c>
      <c r="L26" s="11">
        <f t="shared" si="6"/>
        <v>4.666666666666667</v>
      </c>
    </row>
    <row r="27" spans="1:12" s="8" customFormat="1" x14ac:dyDescent="0.2">
      <c r="A27" s="36" t="s">
        <v>876</v>
      </c>
      <c r="B27" s="37" t="s">
        <v>803</v>
      </c>
      <c r="C27" s="38" t="s">
        <v>222</v>
      </c>
      <c r="D27" s="40">
        <v>4</v>
      </c>
      <c r="E27" s="40">
        <v>4</v>
      </c>
      <c r="F27" s="40">
        <v>4</v>
      </c>
      <c r="G27" s="40">
        <v>5</v>
      </c>
      <c r="H27" s="40">
        <v>5</v>
      </c>
      <c r="I27" s="40">
        <v>5</v>
      </c>
      <c r="J27" s="8">
        <f t="shared" si="4"/>
        <v>4.5</v>
      </c>
      <c r="K27" s="11">
        <f t="shared" si="5"/>
        <v>0.3</v>
      </c>
      <c r="L27" s="11">
        <f t="shared" si="6"/>
        <v>4.5</v>
      </c>
    </row>
    <row r="28" spans="1:12" s="8" customFormat="1" x14ac:dyDescent="0.2">
      <c r="A28" s="36" t="s">
        <v>756</v>
      </c>
      <c r="B28" s="37" t="s">
        <v>803</v>
      </c>
      <c r="C28" s="38" t="s">
        <v>222</v>
      </c>
      <c r="D28" s="40">
        <v>5</v>
      </c>
      <c r="E28" s="40">
        <v>5</v>
      </c>
      <c r="F28" s="40">
        <v>5</v>
      </c>
      <c r="G28" s="40">
        <v>5</v>
      </c>
      <c r="H28" s="40">
        <v>5</v>
      </c>
      <c r="I28" s="40">
        <v>5</v>
      </c>
      <c r="J28" s="8">
        <f t="shared" si="4"/>
        <v>5</v>
      </c>
      <c r="K28" s="11">
        <f t="shared" si="5"/>
        <v>0</v>
      </c>
      <c r="L28" s="11">
        <f t="shared" si="6"/>
        <v>5</v>
      </c>
    </row>
    <row r="29" spans="1:12" s="8" customFormat="1" x14ac:dyDescent="0.2">
      <c r="A29" s="4" t="s">
        <v>215</v>
      </c>
      <c r="B29" t="s">
        <v>192</v>
      </c>
      <c r="C29" s="5" t="s">
        <v>223</v>
      </c>
      <c r="D29" s="6">
        <v>2</v>
      </c>
      <c r="E29" s="6">
        <v>4</v>
      </c>
      <c r="F29" s="6">
        <v>3</v>
      </c>
      <c r="G29" s="6">
        <v>4</v>
      </c>
      <c r="H29" s="6">
        <v>4</v>
      </c>
      <c r="I29" s="6">
        <v>4</v>
      </c>
      <c r="J29" s="8">
        <f t="shared" si="4"/>
        <v>4</v>
      </c>
      <c r="K29" s="11">
        <f t="shared" si="5"/>
        <v>0.7</v>
      </c>
      <c r="L29" s="11">
        <f t="shared" si="6"/>
        <v>3.5</v>
      </c>
    </row>
    <row r="30" spans="1:12" s="8" customFormat="1" x14ac:dyDescent="0.2">
      <c r="A30" s="4" t="s">
        <v>216</v>
      </c>
      <c r="B30" t="s">
        <v>192</v>
      </c>
      <c r="C30" s="5" t="s">
        <v>223</v>
      </c>
      <c r="D30" s="6">
        <v>4</v>
      </c>
      <c r="E30" s="6">
        <v>4</v>
      </c>
      <c r="F30" s="6">
        <v>5</v>
      </c>
      <c r="G30" s="6">
        <v>5</v>
      </c>
      <c r="H30" s="6">
        <v>5</v>
      </c>
      <c r="I30" s="6">
        <v>5</v>
      </c>
      <c r="J30" s="8">
        <f t="shared" si="4"/>
        <v>5</v>
      </c>
      <c r="K30" s="11">
        <f t="shared" si="5"/>
        <v>0.26666666666666855</v>
      </c>
      <c r="L30" s="11">
        <f t="shared" si="6"/>
        <v>4.666666666666667</v>
      </c>
    </row>
    <row r="31" spans="1:12" s="8" customFormat="1" x14ac:dyDescent="0.2">
      <c r="A31" s="4" t="s">
        <v>217</v>
      </c>
      <c r="B31" t="s">
        <v>192</v>
      </c>
      <c r="C31" s="5" t="s">
        <v>223</v>
      </c>
      <c r="D31" s="6">
        <v>5</v>
      </c>
      <c r="E31" s="6">
        <v>5</v>
      </c>
      <c r="F31" s="6">
        <v>5</v>
      </c>
      <c r="G31" s="6">
        <v>5</v>
      </c>
      <c r="H31" s="6">
        <v>5</v>
      </c>
      <c r="I31" s="6">
        <v>5</v>
      </c>
      <c r="J31" s="8">
        <f t="shared" si="4"/>
        <v>5</v>
      </c>
      <c r="K31" s="11">
        <f t="shared" si="5"/>
        <v>0</v>
      </c>
      <c r="L31" s="11">
        <f t="shared" si="6"/>
        <v>5</v>
      </c>
    </row>
    <row r="32" spans="1:12" s="8" customFormat="1" x14ac:dyDescent="0.2">
      <c r="A32" s="4" t="s">
        <v>218</v>
      </c>
      <c r="B32" t="s">
        <v>192</v>
      </c>
      <c r="C32" s="5" t="s">
        <v>223</v>
      </c>
      <c r="D32" s="6">
        <v>5</v>
      </c>
      <c r="E32" s="6">
        <v>5</v>
      </c>
      <c r="F32" s="6">
        <v>5</v>
      </c>
      <c r="G32" s="6">
        <v>5</v>
      </c>
      <c r="H32" s="6">
        <v>5</v>
      </c>
      <c r="I32" s="6">
        <v>5</v>
      </c>
      <c r="J32" s="8">
        <f t="shared" si="4"/>
        <v>5</v>
      </c>
      <c r="K32" s="11">
        <f t="shared" si="5"/>
        <v>0</v>
      </c>
      <c r="L32" s="11">
        <f t="shared" si="6"/>
        <v>5</v>
      </c>
    </row>
    <row r="33" spans="1:12" s="8" customFormat="1" x14ac:dyDescent="0.2">
      <c r="A33" s="4" t="s">
        <v>219</v>
      </c>
      <c r="B33" t="s">
        <v>192</v>
      </c>
      <c r="C33" s="5" t="s">
        <v>223</v>
      </c>
      <c r="D33" s="6">
        <v>4</v>
      </c>
      <c r="E33" s="6">
        <v>2</v>
      </c>
      <c r="F33" s="6">
        <v>3</v>
      </c>
      <c r="G33" s="6">
        <v>2</v>
      </c>
      <c r="H33" s="6">
        <v>3</v>
      </c>
      <c r="I33" s="6">
        <v>4</v>
      </c>
      <c r="J33" s="8">
        <f t="shared" si="4"/>
        <v>3</v>
      </c>
      <c r="K33" s="11">
        <f t="shared" si="5"/>
        <v>0.8</v>
      </c>
      <c r="L33" s="11">
        <f t="shared" si="6"/>
        <v>3</v>
      </c>
    </row>
    <row r="34" spans="1:12" s="8" customFormat="1" x14ac:dyDescent="0.2">
      <c r="A34" s="4" t="s">
        <v>220</v>
      </c>
      <c r="B34" t="s">
        <v>192</v>
      </c>
      <c r="C34" s="5" t="s">
        <v>223</v>
      </c>
      <c r="D34" s="6">
        <v>4</v>
      </c>
      <c r="E34" s="6">
        <v>4</v>
      </c>
      <c r="F34" s="6">
        <v>5</v>
      </c>
      <c r="G34" s="6">
        <v>5</v>
      </c>
      <c r="H34" s="6">
        <v>5</v>
      </c>
      <c r="I34" s="6">
        <v>5</v>
      </c>
      <c r="J34" s="8">
        <f t="shared" si="4"/>
        <v>5</v>
      </c>
      <c r="K34" s="11">
        <f t="shared" si="5"/>
        <v>0.26666666666666855</v>
      </c>
      <c r="L34" s="11">
        <f t="shared" si="6"/>
        <v>4.666666666666667</v>
      </c>
    </row>
    <row r="35" spans="1:12" s="8" customFormat="1" x14ac:dyDescent="0.2">
      <c r="A35" s="4" t="s">
        <v>215</v>
      </c>
      <c r="B35" s="7" t="s">
        <v>193</v>
      </c>
      <c r="C35" s="5" t="s">
        <v>223</v>
      </c>
      <c r="D35" s="10">
        <v>4</v>
      </c>
      <c r="E35" s="10">
        <v>5</v>
      </c>
      <c r="F35" s="10">
        <v>5</v>
      </c>
      <c r="G35" s="10">
        <v>4</v>
      </c>
      <c r="H35" s="10">
        <v>4</v>
      </c>
      <c r="I35" s="10">
        <v>5</v>
      </c>
      <c r="J35" s="8">
        <f t="shared" si="4"/>
        <v>4.5</v>
      </c>
      <c r="K35" s="11">
        <f t="shared" si="5"/>
        <v>0.3</v>
      </c>
      <c r="L35" s="11">
        <f t="shared" si="6"/>
        <v>4.5</v>
      </c>
    </row>
    <row r="36" spans="1:12" s="8" customFormat="1" x14ac:dyDescent="0.2">
      <c r="A36" s="4" t="s">
        <v>216</v>
      </c>
      <c r="B36" s="7" t="s">
        <v>193</v>
      </c>
      <c r="C36" s="5" t="s">
        <v>223</v>
      </c>
      <c r="D36" s="10">
        <v>4</v>
      </c>
      <c r="E36" s="10">
        <v>4</v>
      </c>
      <c r="F36" s="10">
        <v>5</v>
      </c>
      <c r="G36" s="10">
        <v>5</v>
      </c>
      <c r="H36" s="10">
        <v>5</v>
      </c>
      <c r="I36" s="10">
        <v>5</v>
      </c>
      <c r="J36" s="8">
        <f t="shared" si="4"/>
        <v>5</v>
      </c>
      <c r="K36" s="11">
        <f t="shared" si="5"/>
        <v>0.26666666666666855</v>
      </c>
      <c r="L36" s="11">
        <f t="shared" si="6"/>
        <v>4.666666666666667</v>
      </c>
    </row>
    <row r="37" spans="1:12" x14ac:dyDescent="0.2">
      <c r="A37" s="4" t="s">
        <v>217</v>
      </c>
      <c r="B37" s="7" t="s">
        <v>193</v>
      </c>
      <c r="C37" s="5" t="s">
        <v>223</v>
      </c>
      <c r="D37" s="10">
        <v>4</v>
      </c>
      <c r="E37" s="10">
        <v>5</v>
      </c>
      <c r="F37" s="10">
        <v>5</v>
      </c>
      <c r="G37" s="10">
        <v>4</v>
      </c>
      <c r="H37" s="10">
        <v>4</v>
      </c>
      <c r="I37" s="10">
        <v>5</v>
      </c>
      <c r="J37" s="8">
        <f t="shared" si="4"/>
        <v>4.5</v>
      </c>
      <c r="K37" s="11">
        <f t="shared" si="5"/>
        <v>0.3</v>
      </c>
      <c r="L37" s="11">
        <f t="shared" si="6"/>
        <v>4.5</v>
      </c>
    </row>
    <row r="38" spans="1:12" x14ac:dyDescent="0.2">
      <c r="A38" s="4" t="s">
        <v>218</v>
      </c>
      <c r="B38" s="7" t="s">
        <v>193</v>
      </c>
      <c r="C38" s="5" t="s">
        <v>223</v>
      </c>
      <c r="D38" s="10">
        <v>3</v>
      </c>
      <c r="E38" s="10">
        <v>3</v>
      </c>
      <c r="F38" s="10">
        <v>3</v>
      </c>
      <c r="G38" s="10">
        <v>4</v>
      </c>
      <c r="H38" s="10">
        <v>4</v>
      </c>
      <c r="I38" s="10">
        <v>4</v>
      </c>
      <c r="J38" s="8">
        <f t="shared" si="4"/>
        <v>3.5</v>
      </c>
      <c r="K38" s="11">
        <f t="shared" si="5"/>
        <v>0.3</v>
      </c>
      <c r="L38" s="11">
        <f t="shared" si="6"/>
        <v>3.5</v>
      </c>
    </row>
    <row r="39" spans="1:12" x14ac:dyDescent="0.2">
      <c r="A39" s="4" t="s">
        <v>219</v>
      </c>
      <c r="B39" s="7" t="s">
        <v>193</v>
      </c>
      <c r="C39" s="5" t="s">
        <v>223</v>
      </c>
      <c r="D39" s="10">
        <v>3</v>
      </c>
      <c r="E39" s="10">
        <v>4</v>
      </c>
      <c r="F39" s="10">
        <v>3</v>
      </c>
      <c r="G39" s="10">
        <v>4</v>
      </c>
      <c r="H39" s="10">
        <v>3</v>
      </c>
      <c r="I39" s="10">
        <v>5</v>
      </c>
      <c r="J39" s="8">
        <f t="shared" si="4"/>
        <v>3.5</v>
      </c>
      <c r="K39" s="11">
        <f t="shared" si="5"/>
        <v>0.66666666666666574</v>
      </c>
      <c r="L39" s="11">
        <f t="shared" si="6"/>
        <v>3.6666666666666665</v>
      </c>
    </row>
    <row r="40" spans="1:12" x14ac:dyDescent="0.2">
      <c r="A40" s="4" t="s">
        <v>220</v>
      </c>
      <c r="B40" s="7" t="s">
        <v>193</v>
      </c>
      <c r="C40" s="5" t="s">
        <v>223</v>
      </c>
      <c r="D40" s="10">
        <v>4</v>
      </c>
      <c r="E40" s="10">
        <v>4</v>
      </c>
      <c r="F40" s="10">
        <v>4</v>
      </c>
      <c r="G40" s="10">
        <v>4</v>
      </c>
      <c r="H40" s="10">
        <v>4</v>
      </c>
      <c r="I40" s="10">
        <v>5</v>
      </c>
      <c r="J40" s="8">
        <f t="shared" si="4"/>
        <v>4</v>
      </c>
      <c r="K40" s="11">
        <f t="shared" si="5"/>
        <v>0.16666666666666669</v>
      </c>
      <c r="L40" s="11">
        <f t="shared" si="6"/>
        <v>4.166666666666667</v>
      </c>
    </row>
    <row r="41" spans="1:12" x14ac:dyDescent="0.2">
      <c r="A41" s="4" t="s">
        <v>215</v>
      </c>
      <c r="B41" s="7" t="s">
        <v>194</v>
      </c>
      <c r="C41" s="5" t="s">
        <v>223</v>
      </c>
      <c r="D41" s="10">
        <v>5</v>
      </c>
      <c r="E41" s="10">
        <v>5</v>
      </c>
      <c r="F41" s="10">
        <v>5</v>
      </c>
      <c r="G41" s="10">
        <v>5</v>
      </c>
      <c r="H41" s="10">
        <v>4</v>
      </c>
      <c r="I41" s="10">
        <v>5</v>
      </c>
      <c r="J41" s="8">
        <f t="shared" si="4"/>
        <v>5</v>
      </c>
      <c r="K41" s="11">
        <f t="shared" si="5"/>
        <v>0.16666666666666669</v>
      </c>
      <c r="L41" s="11">
        <f t="shared" si="6"/>
        <v>4.833333333333333</v>
      </c>
    </row>
    <row r="42" spans="1:12" x14ac:dyDescent="0.2">
      <c r="A42" s="4" t="s">
        <v>216</v>
      </c>
      <c r="B42" s="7" t="s">
        <v>194</v>
      </c>
      <c r="C42" s="5" t="s">
        <v>223</v>
      </c>
      <c r="D42" s="10">
        <v>5</v>
      </c>
      <c r="E42" s="10">
        <v>5</v>
      </c>
      <c r="F42" s="10">
        <v>5</v>
      </c>
      <c r="G42" s="10">
        <v>5</v>
      </c>
      <c r="H42" s="10">
        <v>4</v>
      </c>
      <c r="I42" s="10">
        <v>5</v>
      </c>
      <c r="J42" s="8">
        <f t="shared" ref="J42:J55" si="7">MEDIAN(D42:I42)</f>
        <v>5</v>
      </c>
      <c r="K42" s="11">
        <f t="shared" ref="K42:K55" si="8">_xlfn.VAR.S(D42:I42)</f>
        <v>0.16666666666666669</v>
      </c>
      <c r="L42" s="11">
        <f t="shared" ref="L42:L55" si="9">AVERAGE(D42:I42)</f>
        <v>4.833333333333333</v>
      </c>
    </row>
    <row r="43" spans="1:12" x14ac:dyDescent="0.2">
      <c r="A43" s="4" t="s">
        <v>217</v>
      </c>
      <c r="B43" s="7" t="s">
        <v>194</v>
      </c>
      <c r="C43" s="5" t="s">
        <v>223</v>
      </c>
      <c r="D43" s="10">
        <v>5</v>
      </c>
      <c r="E43" s="10">
        <v>5</v>
      </c>
      <c r="F43" s="10">
        <v>5</v>
      </c>
      <c r="G43" s="10">
        <v>5</v>
      </c>
      <c r="H43" s="10">
        <v>4</v>
      </c>
      <c r="I43" s="10">
        <v>5</v>
      </c>
      <c r="J43" s="8">
        <f t="shared" si="7"/>
        <v>5</v>
      </c>
      <c r="K43" s="11">
        <f t="shared" si="8"/>
        <v>0.16666666666666669</v>
      </c>
      <c r="L43" s="11">
        <f t="shared" si="9"/>
        <v>4.833333333333333</v>
      </c>
    </row>
    <row r="44" spans="1:12" s="8" customFormat="1" x14ac:dyDescent="0.2">
      <c r="A44" s="4" t="s">
        <v>218</v>
      </c>
      <c r="B44" s="7" t="s">
        <v>194</v>
      </c>
      <c r="C44" s="5" t="s">
        <v>223</v>
      </c>
      <c r="D44" s="10">
        <v>5</v>
      </c>
      <c r="E44" s="10">
        <v>5</v>
      </c>
      <c r="F44" s="10">
        <v>5</v>
      </c>
      <c r="G44" s="10">
        <v>5</v>
      </c>
      <c r="H44" s="10">
        <v>4</v>
      </c>
      <c r="I44" s="10">
        <v>5</v>
      </c>
      <c r="J44" s="8">
        <f t="shared" si="7"/>
        <v>5</v>
      </c>
      <c r="K44" s="11">
        <f t="shared" si="8"/>
        <v>0.16666666666666669</v>
      </c>
      <c r="L44" s="11">
        <f t="shared" si="9"/>
        <v>4.833333333333333</v>
      </c>
    </row>
    <row r="45" spans="1:12" s="8" customFormat="1" x14ac:dyDescent="0.2">
      <c r="A45" s="4" t="s">
        <v>219</v>
      </c>
      <c r="B45" s="7" t="s">
        <v>194</v>
      </c>
      <c r="C45" s="5" t="s">
        <v>223</v>
      </c>
      <c r="D45" s="10">
        <v>5</v>
      </c>
      <c r="E45" s="10">
        <v>5</v>
      </c>
      <c r="F45" s="10">
        <v>5</v>
      </c>
      <c r="G45" s="10">
        <v>5</v>
      </c>
      <c r="H45" s="10">
        <v>4</v>
      </c>
      <c r="I45" s="10">
        <v>5</v>
      </c>
      <c r="J45" s="8">
        <f t="shared" si="7"/>
        <v>5</v>
      </c>
      <c r="K45" s="11">
        <f t="shared" si="8"/>
        <v>0.16666666666666669</v>
      </c>
      <c r="L45" s="11">
        <f t="shared" si="9"/>
        <v>4.833333333333333</v>
      </c>
    </row>
    <row r="46" spans="1:12" s="8" customFormat="1" x14ac:dyDescent="0.2">
      <c r="A46" s="4" t="s">
        <v>220</v>
      </c>
      <c r="B46" s="7" t="s">
        <v>194</v>
      </c>
      <c r="C46" s="5" t="s">
        <v>223</v>
      </c>
      <c r="D46" s="10">
        <v>5</v>
      </c>
      <c r="E46" s="10">
        <v>4</v>
      </c>
      <c r="F46" s="10">
        <v>5</v>
      </c>
      <c r="G46" s="10">
        <v>4</v>
      </c>
      <c r="H46" s="10">
        <v>4</v>
      </c>
      <c r="I46" s="10">
        <v>5</v>
      </c>
      <c r="J46" s="8">
        <f t="shared" si="7"/>
        <v>4.5</v>
      </c>
      <c r="K46" s="11">
        <f t="shared" si="8"/>
        <v>0.3</v>
      </c>
      <c r="L46" s="11">
        <f t="shared" si="9"/>
        <v>4.5</v>
      </c>
    </row>
    <row r="47" spans="1:12" s="8" customFormat="1" x14ac:dyDescent="0.2">
      <c r="A47" s="36" t="s">
        <v>757</v>
      </c>
      <c r="B47" s="37" t="s">
        <v>753</v>
      </c>
      <c r="C47" s="38" t="s">
        <v>223</v>
      </c>
      <c r="D47" s="40">
        <v>4</v>
      </c>
      <c r="E47" s="40">
        <v>3</v>
      </c>
      <c r="F47" s="40">
        <v>3</v>
      </c>
      <c r="G47" s="40">
        <v>3</v>
      </c>
      <c r="H47" s="40">
        <v>3</v>
      </c>
      <c r="I47" s="40">
        <v>4</v>
      </c>
      <c r="J47" s="8">
        <f t="shared" si="7"/>
        <v>3</v>
      </c>
      <c r="K47" s="11">
        <f t="shared" si="8"/>
        <v>0.26666666666666572</v>
      </c>
      <c r="L47" s="11">
        <f t="shared" si="9"/>
        <v>3.3333333333333335</v>
      </c>
    </row>
    <row r="48" spans="1:12" s="8" customFormat="1" x14ac:dyDescent="0.2">
      <c r="A48" s="36" t="s">
        <v>758</v>
      </c>
      <c r="B48" s="37" t="s">
        <v>753</v>
      </c>
      <c r="C48" s="38" t="s">
        <v>223</v>
      </c>
      <c r="D48" s="40">
        <v>3</v>
      </c>
      <c r="E48" s="40">
        <v>2</v>
      </c>
      <c r="F48" s="40">
        <v>3</v>
      </c>
      <c r="G48" s="40">
        <v>2</v>
      </c>
      <c r="H48" s="40">
        <v>4</v>
      </c>
      <c r="I48" s="40">
        <v>4</v>
      </c>
      <c r="J48" s="8">
        <f t="shared" si="7"/>
        <v>3</v>
      </c>
      <c r="K48" s="11">
        <f t="shared" si="8"/>
        <v>0.8</v>
      </c>
      <c r="L48" s="11">
        <f t="shared" si="9"/>
        <v>3</v>
      </c>
    </row>
    <row r="49" spans="1:12" s="8" customFormat="1" x14ac:dyDescent="0.2">
      <c r="A49" s="36" t="s">
        <v>759</v>
      </c>
      <c r="B49" s="37" t="s">
        <v>753</v>
      </c>
      <c r="C49" s="38" t="s">
        <v>223</v>
      </c>
      <c r="D49" s="40">
        <v>5</v>
      </c>
      <c r="E49" s="40">
        <v>5</v>
      </c>
      <c r="F49" s="40">
        <v>4</v>
      </c>
      <c r="G49" s="40">
        <v>5</v>
      </c>
      <c r="H49" s="40">
        <v>5</v>
      </c>
      <c r="I49" s="40">
        <v>4</v>
      </c>
      <c r="J49" s="8">
        <f t="shared" si="7"/>
        <v>5</v>
      </c>
      <c r="K49" s="11">
        <f t="shared" si="8"/>
        <v>0.26666666666666855</v>
      </c>
      <c r="L49" s="11">
        <f t="shared" si="9"/>
        <v>4.666666666666667</v>
      </c>
    </row>
    <row r="50" spans="1:12" s="8" customFormat="1" x14ac:dyDescent="0.2">
      <c r="A50" s="36" t="s">
        <v>760</v>
      </c>
      <c r="B50" s="37" t="s">
        <v>753</v>
      </c>
      <c r="C50" s="38" t="s">
        <v>223</v>
      </c>
      <c r="D50" s="40">
        <v>5</v>
      </c>
      <c r="E50" s="40">
        <v>4</v>
      </c>
      <c r="F50" s="40">
        <v>5</v>
      </c>
      <c r="G50" s="40">
        <v>5</v>
      </c>
      <c r="H50" s="40">
        <v>5</v>
      </c>
      <c r="I50" s="40">
        <v>4</v>
      </c>
      <c r="J50" s="8">
        <f t="shared" si="7"/>
        <v>5</v>
      </c>
      <c r="K50" s="11">
        <f t="shared" si="8"/>
        <v>0.26666666666666855</v>
      </c>
      <c r="L50" s="11">
        <f t="shared" si="9"/>
        <v>4.666666666666667</v>
      </c>
    </row>
    <row r="51" spans="1:12" s="8" customFormat="1" x14ac:dyDescent="0.2">
      <c r="A51" s="36" t="s">
        <v>761</v>
      </c>
      <c r="B51" s="37" t="s">
        <v>753</v>
      </c>
      <c r="C51" s="38" t="s">
        <v>223</v>
      </c>
      <c r="D51" s="40">
        <v>3</v>
      </c>
      <c r="E51" s="40">
        <v>3</v>
      </c>
      <c r="F51" s="40">
        <v>4</v>
      </c>
      <c r="G51" s="40">
        <v>4</v>
      </c>
      <c r="H51" s="40">
        <v>2</v>
      </c>
      <c r="I51" s="40">
        <v>3</v>
      </c>
      <c r="J51" s="8">
        <f t="shared" si="7"/>
        <v>3</v>
      </c>
      <c r="K51" s="11">
        <f t="shared" si="8"/>
        <v>0.5666666666666671</v>
      </c>
      <c r="L51" s="11">
        <f t="shared" si="9"/>
        <v>3.1666666666666665</v>
      </c>
    </row>
    <row r="52" spans="1:12" s="8" customFormat="1" x14ac:dyDescent="0.2">
      <c r="A52" s="36" t="s">
        <v>762</v>
      </c>
      <c r="B52" s="37" t="s">
        <v>753</v>
      </c>
      <c r="C52" s="38" t="s">
        <v>223</v>
      </c>
      <c r="D52" s="40">
        <v>2</v>
      </c>
      <c r="E52" s="40">
        <v>4</v>
      </c>
      <c r="F52" s="40">
        <v>5</v>
      </c>
      <c r="G52" s="40">
        <v>5</v>
      </c>
      <c r="H52" s="40">
        <v>2</v>
      </c>
      <c r="I52" s="40">
        <v>4</v>
      </c>
      <c r="J52" s="8">
        <f t="shared" si="7"/>
        <v>4</v>
      </c>
      <c r="K52" s="11">
        <f t="shared" si="8"/>
        <v>1.8666666666666658</v>
      </c>
      <c r="L52" s="11">
        <f t="shared" si="9"/>
        <v>3.6666666666666665</v>
      </c>
    </row>
    <row r="53" spans="1:12" s="8" customFormat="1" x14ac:dyDescent="0.2">
      <c r="A53" s="36" t="s">
        <v>763</v>
      </c>
      <c r="B53" s="37" t="s">
        <v>753</v>
      </c>
      <c r="C53" s="38" t="s">
        <v>223</v>
      </c>
      <c r="D53" s="40">
        <v>3</v>
      </c>
      <c r="E53" s="40">
        <v>5</v>
      </c>
      <c r="F53" s="40">
        <v>4</v>
      </c>
      <c r="G53" s="40">
        <v>4</v>
      </c>
      <c r="H53" s="40">
        <v>5</v>
      </c>
      <c r="I53" s="40">
        <v>4</v>
      </c>
      <c r="J53" s="8">
        <f t="shared" si="7"/>
        <v>4</v>
      </c>
      <c r="K53" s="11">
        <f t="shared" si="8"/>
        <v>0.56666666666666576</v>
      </c>
      <c r="L53" s="11">
        <f t="shared" si="9"/>
        <v>4.166666666666667</v>
      </c>
    </row>
    <row r="54" spans="1:12" s="8" customFormat="1" x14ac:dyDescent="0.2">
      <c r="A54" s="36" t="s">
        <v>757</v>
      </c>
      <c r="B54" s="37" t="s">
        <v>764</v>
      </c>
      <c r="C54" s="38" t="s">
        <v>223</v>
      </c>
      <c r="D54" s="40">
        <v>5</v>
      </c>
      <c r="E54" s="40">
        <v>4</v>
      </c>
      <c r="F54" s="40">
        <v>4</v>
      </c>
      <c r="G54" s="40">
        <v>5</v>
      </c>
      <c r="H54" s="40">
        <v>5</v>
      </c>
      <c r="I54" s="40">
        <v>4</v>
      </c>
      <c r="J54" s="8">
        <f t="shared" si="7"/>
        <v>4.5</v>
      </c>
      <c r="K54" s="11">
        <f t="shared" si="8"/>
        <v>0.3</v>
      </c>
      <c r="L54" s="11">
        <f t="shared" si="9"/>
        <v>4.5</v>
      </c>
    </row>
    <row r="55" spans="1:12" s="8" customFormat="1" x14ac:dyDescent="0.2">
      <c r="A55" s="36" t="s">
        <v>758</v>
      </c>
      <c r="B55" s="37" t="s">
        <v>764</v>
      </c>
      <c r="C55" s="38" t="s">
        <v>223</v>
      </c>
      <c r="D55" s="40">
        <v>4</v>
      </c>
      <c r="E55" s="40">
        <v>4</v>
      </c>
      <c r="F55" s="40">
        <v>5</v>
      </c>
      <c r="G55" s="40">
        <v>4</v>
      </c>
      <c r="H55" s="40">
        <v>3</v>
      </c>
      <c r="I55" s="40">
        <v>4</v>
      </c>
      <c r="J55" s="8">
        <f t="shared" si="7"/>
        <v>4</v>
      </c>
      <c r="K55" s="11">
        <f t="shared" si="8"/>
        <v>0.4</v>
      </c>
      <c r="L55" s="11">
        <f t="shared" si="9"/>
        <v>4</v>
      </c>
    </row>
    <row r="56" spans="1:12" s="8" customFormat="1" x14ac:dyDescent="0.2">
      <c r="A56" s="36" t="s">
        <v>759</v>
      </c>
      <c r="B56" s="37" t="s">
        <v>764</v>
      </c>
      <c r="C56" s="38" t="s">
        <v>223</v>
      </c>
      <c r="D56" s="40">
        <v>5</v>
      </c>
      <c r="E56" s="40">
        <v>4</v>
      </c>
      <c r="F56" s="40">
        <v>5</v>
      </c>
      <c r="G56" s="40">
        <v>3</v>
      </c>
      <c r="H56" s="40">
        <v>5</v>
      </c>
      <c r="I56" s="40">
        <v>5</v>
      </c>
      <c r="J56" s="8">
        <f t="shared" ref="J56:J85" si="10">MEDIAN(D56:I56)</f>
        <v>5</v>
      </c>
      <c r="K56" s="11">
        <f t="shared" ref="K56:K85" si="11">_xlfn.VAR.S(D56:I56)</f>
        <v>0.7</v>
      </c>
      <c r="L56" s="11">
        <f t="shared" ref="L56:L85" si="12">AVERAGE(D56:I56)</f>
        <v>4.5</v>
      </c>
    </row>
    <row r="57" spans="1:12" s="8" customFormat="1" x14ac:dyDescent="0.2">
      <c r="A57" s="36" t="s">
        <v>760</v>
      </c>
      <c r="B57" s="37" t="s">
        <v>764</v>
      </c>
      <c r="C57" s="38" t="s">
        <v>223</v>
      </c>
      <c r="D57" s="40">
        <v>5</v>
      </c>
      <c r="E57" s="40">
        <v>5</v>
      </c>
      <c r="F57" s="40">
        <v>4</v>
      </c>
      <c r="G57" s="40">
        <v>5</v>
      </c>
      <c r="H57" s="40">
        <v>4</v>
      </c>
      <c r="I57" s="40">
        <v>5</v>
      </c>
      <c r="J57" s="8">
        <f t="shared" si="10"/>
        <v>5</v>
      </c>
      <c r="K57" s="11">
        <f t="shared" si="11"/>
        <v>0.26666666666666855</v>
      </c>
      <c r="L57" s="11">
        <f t="shared" si="12"/>
        <v>4.666666666666667</v>
      </c>
    </row>
    <row r="58" spans="1:12" s="8" customFormat="1" x14ac:dyDescent="0.2">
      <c r="A58" s="36" t="s">
        <v>761</v>
      </c>
      <c r="B58" s="37" t="s">
        <v>764</v>
      </c>
      <c r="C58" s="38" t="s">
        <v>223</v>
      </c>
      <c r="D58" s="40">
        <v>5</v>
      </c>
      <c r="E58" s="40">
        <v>2</v>
      </c>
      <c r="F58" s="40">
        <v>4</v>
      </c>
      <c r="G58" s="40">
        <v>5</v>
      </c>
      <c r="H58" s="40">
        <v>4</v>
      </c>
      <c r="I58" s="40">
        <v>5</v>
      </c>
      <c r="J58" s="8">
        <f t="shared" si="10"/>
        <v>4.5</v>
      </c>
      <c r="K58" s="11">
        <f t="shared" si="11"/>
        <v>1.3666666666666658</v>
      </c>
      <c r="L58" s="11">
        <f t="shared" si="12"/>
        <v>4.166666666666667</v>
      </c>
    </row>
    <row r="59" spans="1:12" s="8" customFormat="1" x14ac:dyDescent="0.2">
      <c r="A59" s="36" t="s">
        <v>762</v>
      </c>
      <c r="B59" s="37" t="s">
        <v>764</v>
      </c>
      <c r="C59" s="38" t="s">
        <v>223</v>
      </c>
      <c r="D59" s="40">
        <v>5</v>
      </c>
      <c r="E59" s="40">
        <v>2</v>
      </c>
      <c r="F59" s="40">
        <v>5</v>
      </c>
      <c r="G59" s="40">
        <v>5</v>
      </c>
      <c r="H59" s="40">
        <v>3</v>
      </c>
      <c r="I59" s="40">
        <v>4</v>
      </c>
      <c r="J59" s="8">
        <f t="shared" si="10"/>
        <v>4.5</v>
      </c>
      <c r="K59" s="11">
        <f t="shared" si="11"/>
        <v>1.6</v>
      </c>
      <c r="L59" s="11">
        <f t="shared" si="12"/>
        <v>4</v>
      </c>
    </row>
    <row r="60" spans="1:12" s="8" customFormat="1" x14ac:dyDescent="0.2">
      <c r="A60" s="36" t="s">
        <v>763</v>
      </c>
      <c r="B60" s="37" t="s">
        <v>764</v>
      </c>
      <c r="C60" s="38" t="s">
        <v>223</v>
      </c>
      <c r="D60" s="40">
        <v>5</v>
      </c>
      <c r="E60" s="40">
        <v>3</v>
      </c>
      <c r="F60" s="40">
        <v>5</v>
      </c>
      <c r="G60" s="40">
        <v>3</v>
      </c>
      <c r="H60" s="40">
        <v>5</v>
      </c>
      <c r="I60" s="40">
        <v>4</v>
      </c>
      <c r="J60" s="8">
        <f t="shared" si="10"/>
        <v>4.5</v>
      </c>
      <c r="K60" s="11">
        <f t="shared" si="11"/>
        <v>0.96666666666666567</v>
      </c>
      <c r="L60" s="11">
        <f t="shared" si="12"/>
        <v>4.166666666666667</v>
      </c>
    </row>
    <row r="61" spans="1:12" s="8" customFormat="1" x14ac:dyDescent="0.2">
      <c r="A61" s="36" t="s">
        <v>757</v>
      </c>
      <c r="B61" s="37" t="s">
        <v>803</v>
      </c>
      <c r="C61" s="38" t="s">
        <v>223</v>
      </c>
      <c r="D61" s="40">
        <v>5</v>
      </c>
      <c r="E61" s="40">
        <v>5</v>
      </c>
      <c r="F61" s="40">
        <v>5</v>
      </c>
      <c r="G61" s="40">
        <v>5</v>
      </c>
      <c r="H61" s="40">
        <v>5</v>
      </c>
      <c r="I61" s="40">
        <v>5</v>
      </c>
      <c r="J61" s="8">
        <f t="shared" si="10"/>
        <v>5</v>
      </c>
      <c r="K61" s="11">
        <f t="shared" si="11"/>
        <v>0</v>
      </c>
      <c r="L61" s="11">
        <f t="shared" si="12"/>
        <v>5</v>
      </c>
    </row>
    <row r="62" spans="1:12" x14ac:dyDescent="0.2">
      <c r="A62" s="36" t="s">
        <v>758</v>
      </c>
      <c r="B62" s="37" t="s">
        <v>803</v>
      </c>
      <c r="C62" s="38" t="s">
        <v>223</v>
      </c>
      <c r="D62" s="40">
        <v>4</v>
      </c>
      <c r="E62" s="40">
        <v>5</v>
      </c>
      <c r="F62" s="40">
        <v>4</v>
      </c>
      <c r="G62" s="40">
        <v>5</v>
      </c>
      <c r="H62" s="40">
        <v>4</v>
      </c>
      <c r="I62" s="40">
        <v>5</v>
      </c>
      <c r="J62" s="8">
        <f t="shared" si="10"/>
        <v>4.5</v>
      </c>
      <c r="K62" s="11">
        <f t="shared" si="11"/>
        <v>0.3</v>
      </c>
      <c r="L62" s="11">
        <f t="shared" si="12"/>
        <v>4.5</v>
      </c>
    </row>
    <row r="63" spans="1:12" x14ac:dyDescent="0.2">
      <c r="A63" s="36" t="s">
        <v>759</v>
      </c>
      <c r="B63" s="37" t="s">
        <v>803</v>
      </c>
      <c r="C63" s="38" t="s">
        <v>223</v>
      </c>
      <c r="D63" s="40">
        <v>5</v>
      </c>
      <c r="E63" s="40">
        <v>5</v>
      </c>
      <c r="F63" s="40">
        <v>5</v>
      </c>
      <c r="G63" s="40">
        <v>5</v>
      </c>
      <c r="H63" s="40">
        <v>5</v>
      </c>
      <c r="I63" s="40">
        <v>5</v>
      </c>
      <c r="J63" s="8">
        <f t="shared" si="10"/>
        <v>5</v>
      </c>
      <c r="K63" s="11">
        <f t="shared" si="11"/>
        <v>0</v>
      </c>
      <c r="L63" s="11">
        <f t="shared" si="12"/>
        <v>5</v>
      </c>
    </row>
    <row r="64" spans="1:12" x14ac:dyDescent="0.2">
      <c r="A64" s="36" t="s">
        <v>760</v>
      </c>
      <c r="B64" s="37" t="s">
        <v>803</v>
      </c>
      <c r="C64" s="38" t="s">
        <v>223</v>
      </c>
      <c r="D64" s="40">
        <v>5</v>
      </c>
      <c r="E64" s="40">
        <v>5</v>
      </c>
      <c r="F64" s="40">
        <v>5</v>
      </c>
      <c r="G64" s="40">
        <v>5</v>
      </c>
      <c r="H64" s="40">
        <v>5</v>
      </c>
      <c r="I64" s="40">
        <v>5</v>
      </c>
      <c r="J64" s="8">
        <f t="shared" si="10"/>
        <v>5</v>
      </c>
      <c r="K64" s="11">
        <f t="shared" si="11"/>
        <v>0</v>
      </c>
      <c r="L64" s="11">
        <f t="shared" si="12"/>
        <v>5</v>
      </c>
    </row>
    <row r="65" spans="1:12" x14ac:dyDescent="0.2">
      <c r="A65" s="36" t="s">
        <v>761</v>
      </c>
      <c r="B65" s="37" t="s">
        <v>803</v>
      </c>
      <c r="C65" s="38" t="s">
        <v>223</v>
      </c>
      <c r="D65" s="40">
        <v>4</v>
      </c>
      <c r="E65" s="40">
        <v>4</v>
      </c>
      <c r="F65" s="40">
        <v>5</v>
      </c>
      <c r="G65" s="40">
        <v>5</v>
      </c>
      <c r="H65" s="40">
        <v>5</v>
      </c>
      <c r="I65" s="40">
        <v>5</v>
      </c>
      <c r="J65" s="8">
        <f t="shared" si="10"/>
        <v>5</v>
      </c>
      <c r="K65" s="11">
        <f t="shared" si="11"/>
        <v>0.26666666666666855</v>
      </c>
      <c r="L65" s="11">
        <f t="shared" si="12"/>
        <v>4.666666666666667</v>
      </c>
    </row>
    <row r="66" spans="1:12" x14ac:dyDescent="0.2">
      <c r="A66" s="36" t="s">
        <v>762</v>
      </c>
      <c r="B66" s="37" t="s">
        <v>803</v>
      </c>
      <c r="C66" s="38" t="s">
        <v>223</v>
      </c>
      <c r="D66" s="40">
        <v>4</v>
      </c>
      <c r="E66" s="40">
        <v>3</v>
      </c>
      <c r="F66" s="40">
        <v>3</v>
      </c>
      <c r="G66" s="40">
        <v>3</v>
      </c>
      <c r="H66" s="40">
        <v>4</v>
      </c>
      <c r="I66" s="40">
        <v>4</v>
      </c>
      <c r="J66" s="8">
        <f t="shared" si="10"/>
        <v>3.5</v>
      </c>
      <c r="K66" s="11">
        <f t="shared" si="11"/>
        <v>0.3</v>
      </c>
      <c r="L66" s="11">
        <f t="shared" si="12"/>
        <v>3.5</v>
      </c>
    </row>
    <row r="67" spans="1:12" x14ac:dyDescent="0.2">
      <c r="A67" s="36" t="s">
        <v>763</v>
      </c>
      <c r="B67" s="37" t="s">
        <v>803</v>
      </c>
      <c r="C67" s="38" t="s">
        <v>223</v>
      </c>
      <c r="D67" s="40">
        <v>4</v>
      </c>
      <c r="E67" s="40">
        <v>4</v>
      </c>
      <c r="F67" s="40">
        <v>4</v>
      </c>
      <c r="G67" s="40">
        <v>4</v>
      </c>
      <c r="H67" s="40">
        <v>4</v>
      </c>
      <c r="I67" s="40">
        <v>5</v>
      </c>
      <c r="J67" s="8">
        <f t="shared" si="10"/>
        <v>4</v>
      </c>
      <c r="K67" s="11">
        <f t="shared" si="11"/>
        <v>0.16666666666666669</v>
      </c>
      <c r="L67" s="11">
        <f t="shared" si="12"/>
        <v>4.166666666666667</v>
      </c>
    </row>
    <row r="68" spans="1:12" x14ac:dyDescent="0.2">
      <c r="A68" s="2" t="s">
        <v>205</v>
      </c>
      <c r="B68" t="s">
        <v>192</v>
      </c>
      <c r="C68" s="5" t="s">
        <v>198</v>
      </c>
      <c r="D68" s="6">
        <v>4</v>
      </c>
      <c r="E68" s="6">
        <v>4</v>
      </c>
      <c r="F68" s="6">
        <v>3</v>
      </c>
      <c r="G68" s="6">
        <v>5</v>
      </c>
      <c r="H68" s="6">
        <v>4</v>
      </c>
      <c r="I68" s="6">
        <v>5</v>
      </c>
      <c r="J68" s="8">
        <f t="shared" si="10"/>
        <v>4</v>
      </c>
      <c r="K68" s="11">
        <f t="shared" si="11"/>
        <v>0.56666666666666576</v>
      </c>
      <c r="L68" s="11">
        <f t="shared" si="12"/>
        <v>4.166666666666667</v>
      </c>
    </row>
    <row r="69" spans="1:12" x14ac:dyDescent="0.2">
      <c r="A69" s="2" t="s">
        <v>207</v>
      </c>
      <c r="B69" t="s">
        <v>192</v>
      </c>
      <c r="C69" s="5" t="s">
        <v>198</v>
      </c>
      <c r="D69" s="6">
        <v>3</v>
      </c>
      <c r="E69" s="6">
        <v>3</v>
      </c>
      <c r="F69" s="6">
        <v>2</v>
      </c>
      <c r="G69" s="6">
        <v>4</v>
      </c>
      <c r="H69" s="6">
        <v>4</v>
      </c>
      <c r="I69" s="6">
        <v>5</v>
      </c>
      <c r="J69" s="8">
        <f t="shared" si="10"/>
        <v>3.5</v>
      </c>
      <c r="K69" s="11">
        <f t="shared" si="11"/>
        <v>1.1000000000000001</v>
      </c>
      <c r="L69" s="11">
        <f t="shared" si="12"/>
        <v>3.5</v>
      </c>
    </row>
    <row r="70" spans="1:12" x14ac:dyDescent="0.2">
      <c r="A70" s="2" t="s">
        <v>206</v>
      </c>
      <c r="B70" t="s">
        <v>192</v>
      </c>
      <c r="C70" s="5" t="s">
        <v>198</v>
      </c>
      <c r="D70" s="6">
        <v>2</v>
      </c>
      <c r="E70" s="6">
        <v>2</v>
      </c>
      <c r="F70" s="6">
        <v>3</v>
      </c>
      <c r="G70" s="6">
        <v>3</v>
      </c>
      <c r="H70" s="6">
        <v>2</v>
      </c>
      <c r="I70" s="6">
        <v>4</v>
      </c>
      <c r="J70" s="8">
        <f t="shared" si="10"/>
        <v>2.5</v>
      </c>
      <c r="K70" s="11">
        <f t="shared" si="11"/>
        <v>0.66666666666666718</v>
      </c>
      <c r="L70" s="11">
        <f t="shared" si="12"/>
        <v>2.6666666666666665</v>
      </c>
    </row>
    <row r="71" spans="1:12" x14ac:dyDescent="0.2">
      <c r="A71" s="2" t="s">
        <v>205</v>
      </c>
      <c r="B71" s="7" t="s">
        <v>193</v>
      </c>
      <c r="C71" s="5" t="s">
        <v>198</v>
      </c>
      <c r="D71" s="10">
        <v>4</v>
      </c>
      <c r="E71" s="10">
        <v>4</v>
      </c>
      <c r="F71" s="10">
        <v>4</v>
      </c>
      <c r="G71" s="10">
        <v>4</v>
      </c>
      <c r="H71" s="10">
        <v>4</v>
      </c>
      <c r="I71" s="10">
        <v>5</v>
      </c>
      <c r="J71" s="8">
        <f t="shared" si="10"/>
        <v>4</v>
      </c>
      <c r="K71" s="11">
        <f t="shared" si="11"/>
        <v>0.16666666666666669</v>
      </c>
      <c r="L71" s="11">
        <f t="shared" si="12"/>
        <v>4.166666666666667</v>
      </c>
    </row>
    <row r="72" spans="1:12" x14ac:dyDescent="0.2">
      <c r="A72" s="2" t="s">
        <v>207</v>
      </c>
      <c r="B72" s="7" t="s">
        <v>193</v>
      </c>
      <c r="C72" s="5" t="s">
        <v>198</v>
      </c>
      <c r="D72" s="10">
        <v>4</v>
      </c>
      <c r="E72" s="10">
        <v>4</v>
      </c>
      <c r="F72" s="10">
        <v>3</v>
      </c>
      <c r="G72" s="10">
        <v>5</v>
      </c>
      <c r="H72" s="10">
        <v>4</v>
      </c>
      <c r="I72" s="10">
        <v>5</v>
      </c>
      <c r="J72" s="8">
        <f t="shared" si="10"/>
        <v>4</v>
      </c>
      <c r="K72" s="11">
        <f t="shared" si="11"/>
        <v>0.56666666666666576</v>
      </c>
      <c r="L72" s="11">
        <f t="shared" si="12"/>
        <v>4.166666666666667</v>
      </c>
    </row>
    <row r="73" spans="1:12" x14ac:dyDescent="0.2">
      <c r="A73" s="2" t="s">
        <v>206</v>
      </c>
      <c r="B73" t="s">
        <v>193</v>
      </c>
      <c r="C73" s="5" t="s">
        <v>198</v>
      </c>
      <c r="D73" s="10">
        <v>3</v>
      </c>
      <c r="E73" s="10">
        <v>4</v>
      </c>
      <c r="F73" s="10">
        <v>4</v>
      </c>
      <c r="G73" s="10">
        <v>4</v>
      </c>
      <c r="H73" s="10">
        <v>3</v>
      </c>
      <c r="I73" s="10">
        <v>5</v>
      </c>
      <c r="J73" s="8">
        <f t="shared" si="10"/>
        <v>4</v>
      </c>
      <c r="K73" s="11">
        <f t="shared" si="11"/>
        <v>0.56666666666666576</v>
      </c>
      <c r="L73" s="11">
        <f t="shared" si="12"/>
        <v>3.8333333333333335</v>
      </c>
    </row>
    <row r="74" spans="1:12" x14ac:dyDescent="0.2">
      <c r="A74" s="2" t="s">
        <v>205</v>
      </c>
      <c r="B74" s="7" t="s">
        <v>194</v>
      </c>
      <c r="C74" s="5" t="s">
        <v>198</v>
      </c>
      <c r="D74" s="10">
        <v>5</v>
      </c>
      <c r="E74" s="10">
        <v>5</v>
      </c>
      <c r="F74" s="10">
        <v>4</v>
      </c>
      <c r="G74" s="10">
        <v>5</v>
      </c>
      <c r="H74" s="10">
        <v>4</v>
      </c>
      <c r="I74" s="10">
        <v>5</v>
      </c>
      <c r="J74" s="8">
        <f t="shared" si="10"/>
        <v>5</v>
      </c>
      <c r="K74" s="11">
        <f t="shared" si="11"/>
        <v>0.26666666666666855</v>
      </c>
      <c r="L74" s="11">
        <f t="shared" si="12"/>
        <v>4.666666666666667</v>
      </c>
    </row>
    <row r="75" spans="1:12" x14ac:dyDescent="0.2">
      <c r="A75" s="2" t="s">
        <v>207</v>
      </c>
      <c r="B75" s="7" t="s">
        <v>194</v>
      </c>
      <c r="C75" s="5" t="s">
        <v>198</v>
      </c>
      <c r="D75" s="10">
        <v>5</v>
      </c>
      <c r="E75" s="10">
        <v>5</v>
      </c>
      <c r="F75" s="10">
        <v>4</v>
      </c>
      <c r="G75" s="10">
        <v>5</v>
      </c>
      <c r="H75" s="10">
        <v>4</v>
      </c>
      <c r="I75" s="10">
        <v>5</v>
      </c>
      <c r="J75" s="8">
        <f t="shared" si="10"/>
        <v>5</v>
      </c>
      <c r="K75" s="11">
        <f t="shared" si="11"/>
        <v>0.26666666666666855</v>
      </c>
      <c r="L75" s="11">
        <f t="shared" si="12"/>
        <v>4.666666666666667</v>
      </c>
    </row>
    <row r="76" spans="1:12" x14ac:dyDescent="0.2">
      <c r="A76" s="2" t="s">
        <v>206</v>
      </c>
      <c r="B76" s="7" t="s">
        <v>194</v>
      </c>
      <c r="C76" s="5" t="s">
        <v>198</v>
      </c>
      <c r="D76" s="10">
        <v>5</v>
      </c>
      <c r="E76" s="10">
        <v>5</v>
      </c>
      <c r="F76" s="10">
        <v>4</v>
      </c>
      <c r="G76" s="10">
        <v>5</v>
      </c>
      <c r="H76" s="10">
        <v>4</v>
      </c>
      <c r="I76" s="10">
        <v>4</v>
      </c>
      <c r="J76" s="8">
        <f t="shared" si="10"/>
        <v>4.5</v>
      </c>
      <c r="K76" s="11">
        <f t="shared" si="11"/>
        <v>0.3</v>
      </c>
      <c r="L76" s="11">
        <f t="shared" si="12"/>
        <v>4.5</v>
      </c>
    </row>
    <row r="77" spans="1:12" x14ac:dyDescent="0.2">
      <c r="A77" s="2" t="s">
        <v>208</v>
      </c>
      <c r="B77" t="s">
        <v>192</v>
      </c>
      <c r="C77" s="5" t="s">
        <v>221</v>
      </c>
      <c r="D77" s="6">
        <v>2</v>
      </c>
      <c r="E77" s="6">
        <v>4</v>
      </c>
      <c r="F77" s="6">
        <v>2</v>
      </c>
      <c r="G77" s="6">
        <v>4</v>
      </c>
      <c r="H77" s="6">
        <v>3</v>
      </c>
      <c r="I77" s="6">
        <v>5</v>
      </c>
      <c r="J77" s="8">
        <f t="shared" si="10"/>
        <v>3.5</v>
      </c>
      <c r="K77" s="11">
        <f t="shared" si="11"/>
        <v>1.4666666666666657</v>
      </c>
      <c r="L77" s="11">
        <f t="shared" si="12"/>
        <v>3.3333333333333335</v>
      </c>
    </row>
    <row r="78" spans="1:12" x14ac:dyDescent="0.2">
      <c r="A78" s="4" t="s">
        <v>209</v>
      </c>
      <c r="B78" t="s">
        <v>192</v>
      </c>
      <c r="C78" s="5" t="s">
        <v>221</v>
      </c>
      <c r="D78" s="6">
        <v>4</v>
      </c>
      <c r="E78" s="6">
        <v>4</v>
      </c>
      <c r="F78" s="6">
        <v>4</v>
      </c>
      <c r="G78" s="6">
        <v>4</v>
      </c>
      <c r="H78" s="6">
        <v>4</v>
      </c>
      <c r="I78" s="6">
        <v>5</v>
      </c>
      <c r="J78" s="8">
        <f t="shared" si="10"/>
        <v>4</v>
      </c>
      <c r="K78" s="11">
        <f t="shared" si="11"/>
        <v>0.16666666666666669</v>
      </c>
      <c r="L78" s="11">
        <f t="shared" si="12"/>
        <v>4.166666666666667</v>
      </c>
    </row>
    <row r="79" spans="1:12" x14ac:dyDescent="0.2">
      <c r="A79" s="4" t="s">
        <v>210</v>
      </c>
      <c r="B79" t="s">
        <v>192</v>
      </c>
      <c r="C79" s="5" t="s">
        <v>221</v>
      </c>
      <c r="D79" s="6">
        <v>4</v>
      </c>
      <c r="E79" s="6">
        <v>5</v>
      </c>
      <c r="F79" s="6">
        <v>4</v>
      </c>
      <c r="G79" s="6">
        <v>5</v>
      </c>
      <c r="H79" s="6">
        <v>5</v>
      </c>
      <c r="I79" s="6">
        <v>5</v>
      </c>
      <c r="J79" s="8">
        <f t="shared" si="10"/>
        <v>5</v>
      </c>
      <c r="K79" s="11">
        <f t="shared" si="11"/>
        <v>0.26666666666666855</v>
      </c>
      <c r="L79" s="11">
        <f t="shared" si="12"/>
        <v>4.666666666666667</v>
      </c>
    </row>
    <row r="80" spans="1:12" x14ac:dyDescent="0.2">
      <c r="A80" s="2" t="s">
        <v>208</v>
      </c>
      <c r="B80" s="7" t="s">
        <v>193</v>
      </c>
      <c r="C80" s="5" t="s">
        <v>221</v>
      </c>
      <c r="D80" s="10">
        <v>4</v>
      </c>
      <c r="E80" s="10">
        <v>4</v>
      </c>
      <c r="F80" s="10">
        <v>4</v>
      </c>
      <c r="G80" s="10">
        <v>4</v>
      </c>
      <c r="H80" s="10">
        <v>4</v>
      </c>
      <c r="I80" s="10">
        <v>5</v>
      </c>
      <c r="J80" s="8">
        <f t="shared" si="10"/>
        <v>4</v>
      </c>
      <c r="K80" s="11">
        <f t="shared" si="11"/>
        <v>0.16666666666666669</v>
      </c>
      <c r="L80" s="11">
        <f t="shared" si="12"/>
        <v>4.166666666666667</v>
      </c>
    </row>
    <row r="81" spans="1:12" x14ac:dyDescent="0.2">
      <c r="A81" s="4" t="s">
        <v>209</v>
      </c>
      <c r="B81" s="7" t="s">
        <v>193</v>
      </c>
      <c r="C81" s="5" t="s">
        <v>221</v>
      </c>
      <c r="D81" s="10">
        <v>3</v>
      </c>
      <c r="E81" s="10">
        <v>4</v>
      </c>
      <c r="F81" s="10">
        <v>4</v>
      </c>
      <c r="G81" s="10">
        <v>4</v>
      </c>
      <c r="H81" s="10">
        <v>4</v>
      </c>
      <c r="I81" s="10">
        <v>4</v>
      </c>
      <c r="J81" s="8">
        <f t="shared" si="10"/>
        <v>4</v>
      </c>
      <c r="K81" s="11">
        <f t="shared" si="11"/>
        <v>0.1666666666666666</v>
      </c>
      <c r="L81" s="11">
        <f t="shared" si="12"/>
        <v>3.8333333333333335</v>
      </c>
    </row>
    <row r="82" spans="1:12" x14ac:dyDescent="0.2">
      <c r="A82" s="4" t="s">
        <v>210</v>
      </c>
      <c r="B82" s="7" t="s">
        <v>193</v>
      </c>
      <c r="C82" s="5" t="s">
        <v>221</v>
      </c>
      <c r="D82" s="10">
        <v>4</v>
      </c>
      <c r="E82" s="10">
        <v>4</v>
      </c>
      <c r="F82" s="10">
        <v>4</v>
      </c>
      <c r="G82" s="10">
        <v>4</v>
      </c>
      <c r="H82" s="10">
        <v>4</v>
      </c>
      <c r="I82" s="10">
        <v>4</v>
      </c>
      <c r="J82" s="8">
        <f t="shared" si="10"/>
        <v>4</v>
      </c>
      <c r="K82" s="11">
        <f t="shared" si="11"/>
        <v>0</v>
      </c>
      <c r="L82" s="11">
        <f t="shared" si="12"/>
        <v>4</v>
      </c>
    </row>
    <row r="83" spans="1:12" x14ac:dyDescent="0.2">
      <c r="A83" s="2" t="s">
        <v>208</v>
      </c>
      <c r="B83" s="7" t="s">
        <v>194</v>
      </c>
      <c r="C83" s="5" t="s">
        <v>221</v>
      </c>
      <c r="D83" s="10">
        <v>4</v>
      </c>
      <c r="E83" s="10">
        <v>5</v>
      </c>
      <c r="F83" s="10">
        <v>4</v>
      </c>
      <c r="G83" s="10">
        <v>5</v>
      </c>
      <c r="H83" s="10">
        <v>4</v>
      </c>
      <c r="I83" s="10">
        <v>5</v>
      </c>
      <c r="J83" s="8">
        <f t="shared" si="10"/>
        <v>4.5</v>
      </c>
      <c r="K83" s="11">
        <f t="shared" si="11"/>
        <v>0.3</v>
      </c>
      <c r="L83" s="11">
        <f t="shared" si="12"/>
        <v>4.5</v>
      </c>
    </row>
    <row r="84" spans="1:12" x14ac:dyDescent="0.2">
      <c r="A84" s="4" t="s">
        <v>209</v>
      </c>
      <c r="B84" s="7" t="s">
        <v>194</v>
      </c>
      <c r="C84" s="5" t="s">
        <v>221</v>
      </c>
      <c r="D84" s="10">
        <v>4</v>
      </c>
      <c r="E84" s="10">
        <v>5</v>
      </c>
      <c r="F84" s="10">
        <v>4</v>
      </c>
      <c r="G84" s="10">
        <v>5</v>
      </c>
      <c r="H84" s="10">
        <v>4</v>
      </c>
      <c r="I84" s="10">
        <v>5</v>
      </c>
      <c r="J84" s="8">
        <f t="shared" si="10"/>
        <v>4.5</v>
      </c>
      <c r="K84" s="11">
        <f t="shared" si="11"/>
        <v>0.3</v>
      </c>
      <c r="L84" s="11">
        <f t="shared" si="12"/>
        <v>4.5</v>
      </c>
    </row>
    <row r="85" spans="1:12" x14ac:dyDescent="0.2">
      <c r="A85" s="4" t="s">
        <v>210</v>
      </c>
      <c r="B85" s="7" t="s">
        <v>194</v>
      </c>
      <c r="C85" s="5" t="s">
        <v>221</v>
      </c>
      <c r="D85" s="10">
        <v>3</v>
      </c>
      <c r="E85" s="10">
        <v>4</v>
      </c>
      <c r="F85" s="10">
        <v>3</v>
      </c>
      <c r="G85" s="10">
        <v>5</v>
      </c>
      <c r="H85" s="10">
        <v>3</v>
      </c>
      <c r="I85" s="10">
        <v>4</v>
      </c>
      <c r="J85" s="8">
        <f t="shared" si="10"/>
        <v>3.5</v>
      </c>
      <c r="K85" s="11">
        <f t="shared" si="11"/>
        <v>0.66666666666666574</v>
      </c>
      <c r="L85" s="11">
        <f t="shared" si="12"/>
        <v>3.6666666666666665</v>
      </c>
    </row>
    <row r="89" spans="1:12" x14ac:dyDescent="0.2">
      <c r="A89" s="34"/>
      <c r="B89" s="35"/>
      <c r="C89" s="19"/>
      <c r="D89" s="1"/>
      <c r="E89" s="1"/>
      <c r="F89" s="1"/>
      <c r="G89" s="1"/>
      <c r="H89" s="1"/>
      <c r="I89" s="1"/>
    </row>
    <row r="90" spans="1:12" x14ac:dyDescent="0.2">
      <c r="A90" s="34"/>
      <c r="B90" s="34"/>
      <c r="C90" s="34"/>
      <c r="D90" s="13"/>
      <c r="E90" s="13"/>
      <c r="F90" s="13"/>
      <c r="G90" s="13"/>
      <c r="H90" s="13"/>
      <c r="I90" s="13"/>
    </row>
    <row r="91" spans="1:12" x14ac:dyDescent="0.2">
      <c r="A91" s="34"/>
      <c r="B91" s="35"/>
      <c r="C91" s="19"/>
      <c r="D91" s="13"/>
      <c r="E91" s="13"/>
      <c r="F91" s="13"/>
      <c r="G91" s="13"/>
      <c r="H91" s="13"/>
      <c r="I91" s="13"/>
    </row>
    <row r="92" spans="1:12" x14ac:dyDescent="0.2">
      <c r="A92" s="34"/>
      <c r="B92" s="35"/>
      <c r="C92" s="19"/>
      <c r="D92" s="13"/>
      <c r="E92" s="13"/>
      <c r="F92" s="13"/>
      <c r="G92" s="13"/>
      <c r="H92" s="13"/>
      <c r="I92" s="13"/>
    </row>
    <row r="97" spans="3:11" ht="76.5" x14ac:dyDescent="0.2">
      <c r="C97" s="12" t="s">
        <v>232</v>
      </c>
    </row>
    <row r="98" spans="3:11" ht="63.75" x14ac:dyDescent="0.2">
      <c r="C98" s="13" t="s">
        <v>227</v>
      </c>
      <c r="D98" s="13" t="s">
        <v>233</v>
      </c>
      <c r="E98" s="13" t="s">
        <v>228</v>
      </c>
      <c r="F98" s="13" t="s">
        <v>229</v>
      </c>
      <c r="G98" s="13" t="s">
        <v>230</v>
      </c>
      <c r="H98" s="13" t="s">
        <v>231</v>
      </c>
      <c r="I98" s="5" t="s">
        <v>234</v>
      </c>
      <c r="J98" s="48" t="s">
        <v>1020</v>
      </c>
    </row>
    <row r="99" spans="3:11" x14ac:dyDescent="0.2">
      <c r="C99" s="5" t="s">
        <v>222</v>
      </c>
      <c r="D99" s="5">
        <f t="shared" ref="D99:I99" si="13">COUNTIF(D2:D28,5)</f>
        <v>10</v>
      </c>
      <c r="E99" s="5">
        <f t="shared" si="13"/>
        <v>12</v>
      </c>
      <c r="F99" s="5">
        <f t="shared" si="13"/>
        <v>6</v>
      </c>
      <c r="G99" s="5">
        <f t="shared" si="13"/>
        <v>13</v>
      </c>
      <c r="H99" s="5">
        <f t="shared" si="13"/>
        <v>6</v>
      </c>
      <c r="I99" s="5">
        <f t="shared" si="13"/>
        <v>18</v>
      </c>
      <c r="J99" s="76">
        <f>AVERAGE(D99,E99,F99,G99,H99,I99)</f>
        <v>10.833333333333334</v>
      </c>
      <c r="K99" s="20"/>
    </row>
    <row r="100" spans="3:11" x14ac:dyDescent="0.2">
      <c r="D100" s="5">
        <f t="shared" ref="D100:I100" si="14">COUNTIF(D2:D28,4)</f>
        <v>11</v>
      </c>
      <c r="E100" s="5">
        <f t="shared" si="14"/>
        <v>6</v>
      </c>
      <c r="F100" s="5">
        <f t="shared" si="14"/>
        <v>10</v>
      </c>
      <c r="G100" s="5">
        <f t="shared" si="14"/>
        <v>6</v>
      </c>
      <c r="H100" s="5">
        <f t="shared" si="14"/>
        <v>13</v>
      </c>
      <c r="I100" s="5">
        <f t="shared" si="14"/>
        <v>3</v>
      </c>
      <c r="J100" s="76">
        <f t="shared" ref="J100:J127" si="15">AVERAGE(D100,E100,F100,G100,H100,I100)</f>
        <v>8.1666666666666661</v>
      </c>
      <c r="K100" s="20"/>
    </row>
    <row r="101" spans="3:11" x14ac:dyDescent="0.2">
      <c r="D101" s="5">
        <f t="shared" ref="D101:I101" si="16">COUNTIF(D2:D28,3)</f>
        <v>3</v>
      </c>
      <c r="E101" s="5">
        <f t="shared" si="16"/>
        <v>7</v>
      </c>
      <c r="F101" s="5">
        <f t="shared" si="16"/>
        <v>8</v>
      </c>
      <c r="G101" s="5">
        <f t="shared" si="16"/>
        <v>2</v>
      </c>
      <c r="H101" s="5">
        <f t="shared" si="16"/>
        <v>5</v>
      </c>
      <c r="I101" s="5">
        <f t="shared" si="16"/>
        <v>4</v>
      </c>
      <c r="J101" s="76">
        <f t="shared" si="15"/>
        <v>4.833333333333333</v>
      </c>
      <c r="K101" s="20"/>
    </row>
    <row r="102" spans="3:11" x14ac:dyDescent="0.2">
      <c r="D102" s="5">
        <f t="shared" ref="D102:I102" si="17">COUNTIF(D2:D28,2)</f>
        <v>3</v>
      </c>
      <c r="E102" s="5">
        <f t="shared" si="17"/>
        <v>2</v>
      </c>
      <c r="F102" s="5">
        <f t="shared" si="17"/>
        <v>3</v>
      </c>
      <c r="G102" s="5">
        <f t="shared" si="17"/>
        <v>6</v>
      </c>
      <c r="H102" s="5">
        <f t="shared" si="17"/>
        <v>3</v>
      </c>
      <c r="I102" s="5">
        <f t="shared" si="17"/>
        <v>1</v>
      </c>
      <c r="J102" s="76">
        <f t="shared" si="15"/>
        <v>3</v>
      </c>
      <c r="K102" s="20"/>
    </row>
    <row r="103" spans="3:11" x14ac:dyDescent="0.2">
      <c r="D103" s="5">
        <f t="shared" ref="D103:I103" si="18">COUNTIF(D2:D28,1)</f>
        <v>0</v>
      </c>
      <c r="E103" s="5">
        <f t="shared" si="18"/>
        <v>0</v>
      </c>
      <c r="F103" s="5">
        <f t="shared" si="18"/>
        <v>0</v>
      </c>
      <c r="G103" s="5">
        <f t="shared" si="18"/>
        <v>0</v>
      </c>
      <c r="H103" s="5">
        <f t="shared" si="18"/>
        <v>0</v>
      </c>
      <c r="I103" s="5">
        <f t="shared" si="18"/>
        <v>1</v>
      </c>
      <c r="J103" s="76">
        <f t="shared" si="15"/>
        <v>0.16666666666666666</v>
      </c>
      <c r="K103" s="20"/>
    </row>
    <row r="104" spans="3:11" x14ac:dyDescent="0.2">
      <c r="J104" s="76"/>
      <c r="K104" s="20"/>
    </row>
    <row r="105" spans="3:11" x14ac:dyDescent="0.2">
      <c r="C105" s="5" t="s">
        <v>223</v>
      </c>
      <c r="D105" s="5">
        <f>COUNTIF(D29:D67,5)</f>
        <v>19</v>
      </c>
      <c r="E105" s="5">
        <f t="shared" ref="E105:I105" si="19">COUNTIF(E29:E67,5)</f>
        <v>16</v>
      </c>
      <c r="F105" s="5">
        <f t="shared" si="19"/>
        <v>23</v>
      </c>
      <c r="G105" s="5">
        <f t="shared" si="19"/>
        <v>22</v>
      </c>
      <c r="H105" s="5">
        <f t="shared" si="19"/>
        <v>15</v>
      </c>
      <c r="I105" s="5">
        <f t="shared" si="19"/>
        <v>24</v>
      </c>
      <c r="J105" s="76">
        <f t="shared" si="15"/>
        <v>19.833333333333332</v>
      </c>
      <c r="K105" s="20"/>
    </row>
    <row r="106" spans="3:11" x14ac:dyDescent="0.2">
      <c r="D106" s="5">
        <f>COUNTIF(D29:D67,4)</f>
        <v>13</v>
      </c>
      <c r="E106" s="5">
        <f t="shared" ref="E106:I106" si="20">COUNTIF(E29:E67,4)</f>
        <v>14</v>
      </c>
      <c r="F106" s="5">
        <f t="shared" si="20"/>
        <v>9</v>
      </c>
      <c r="G106" s="5">
        <f t="shared" si="20"/>
        <v>11</v>
      </c>
      <c r="H106" s="5">
        <f t="shared" si="20"/>
        <v>17</v>
      </c>
      <c r="I106" s="5">
        <f t="shared" si="20"/>
        <v>14</v>
      </c>
      <c r="J106" s="76">
        <f t="shared" si="15"/>
        <v>13</v>
      </c>
      <c r="K106" s="20"/>
    </row>
    <row r="107" spans="3:11" x14ac:dyDescent="0.2">
      <c r="D107" s="5">
        <f>COUNTIF(D29:D67,3)</f>
        <v>5</v>
      </c>
      <c r="E107" s="5">
        <f t="shared" ref="E107:I107" si="21">COUNTIF(E29:E67,3)</f>
        <v>5</v>
      </c>
      <c r="F107" s="5">
        <f t="shared" si="21"/>
        <v>7</v>
      </c>
      <c r="G107" s="5">
        <f t="shared" si="21"/>
        <v>4</v>
      </c>
      <c r="H107" s="5">
        <f t="shared" si="21"/>
        <v>5</v>
      </c>
      <c r="I107" s="5">
        <f t="shared" si="21"/>
        <v>1</v>
      </c>
      <c r="J107" s="76">
        <f t="shared" si="15"/>
        <v>4.5</v>
      </c>
      <c r="K107" s="20"/>
    </row>
    <row r="108" spans="3:11" x14ac:dyDescent="0.2">
      <c r="D108" s="5">
        <f>COUNTIF(D29:D67,2)</f>
        <v>2</v>
      </c>
      <c r="E108" s="5">
        <f t="shared" ref="E108:I108" si="22">COUNTIF(E29:E67,2)</f>
        <v>4</v>
      </c>
      <c r="F108" s="5">
        <f t="shared" si="22"/>
        <v>0</v>
      </c>
      <c r="G108" s="5">
        <f t="shared" si="22"/>
        <v>2</v>
      </c>
      <c r="H108" s="5">
        <f t="shared" si="22"/>
        <v>2</v>
      </c>
      <c r="I108" s="5">
        <f t="shared" si="22"/>
        <v>0</v>
      </c>
      <c r="J108" s="76">
        <f t="shared" si="15"/>
        <v>1.6666666666666667</v>
      </c>
      <c r="K108" s="20"/>
    </row>
    <row r="109" spans="3:11" x14ac:dyDescent="0.2">
      <c r="D109" s="5">
        <f>COUNTIF(D29:D67,1)</f>
        <v>0</v>
      </c>
      <c r="E109" s="5">
        <f t="shared" ref="E109:I109" si="23">COUNTIF(E29:E67,1)</f>
        <v>0</v>
      </c>
      <c r="F109" s="5">
        <f t="shared" si="23"/>
        <v>0</v>
      </c>
      <c r="G109" s="5">
        <f t="shared" si="23"/>
        <v>0</v>
      </c>
      <c r="H109" s="5">
        <f t="shared" si="23"/>
        <v>0</v>
      </c>
      <c r="I109" s="5">
        <f t="shared" si="23"/>
        <v>0</v>
      </c>
      <c r="J109" s="76">
        <f t="shared" si="15"/>
        <v>0</v>
      </c>
      <c r="K109" s="20"/>
    </row>
    <row r="110" spans="3:11" x14ac:dyDescent="0.2">
      <c r="J110" s="76"/>
      <c r="K110" s="20"/>
    </row>
    <row r="111" spans="3:11" x14ac:dyDescent="0.2">
      <c r="C111" s="5" t="s">
        <v>198</v>
      </c>
      <c r="D111" s="5">
        <f>COUNTIF(D68:D76,5)</f>
        <v>3</v>
      </c>
      <c r="E111" s="5">
        <f t="shared" ref="E111:I111" si="24">COUNTIF(E68:E76,5)</f>
        <v>3</v>
      </c>
      <c r="F111" s="5">
        <f t="shared" si="24"/>
        <v>0</v>
      </c>
      <c r="G111" s="5">
        <f t="shared" si="24"/>
        <v>5</v>
      </c>
      <c r="H111" s="5">
        <f t="shared" si="24"/>
        <v>0</v>
      </c>
      <c r="I111" s="5">
        <f t="shared" si="24"/>
        <v>7</v>
      </c>
      <c r="J111" s="76">
        <f t="shared" si="15"/>
        <v>3</v>
      </c>
      <c r="K111" s="20"/>
    </row>
    <row r="112" spans="3:11" x14ac:dyDescent="0.2">
      <c r="D112" s="5">
        <f>COUNTIF(D68:D76,4)</f>
        <v>3</v>
      </c>
      <c r="E112" s="5">
        <f t="shared" ref="E112:I112" si="25">COUNTIF(E68:E76,4)</f>
        <v>4</v>
      </c>
      <c r="F112" s="5">
        <f t="shared" si="25"/>
        <v>5</v>
      </c>
      <c r="G112" s="5">
        <f t="shared" si="25"/>
        <v>3</v>
      </c>
      <c r="H112" s="5">
        <f t="shared" si="25"/>
        <v>7</v>
      </c>
      <c r="I112" s="5">
        <f t="shared" si="25"/>
        <v>2</v>
      </c>
      <c r="J112" s="76">
        <f t="shared" si="15"/>
        <v>4</v>
      </c>
      <c r="K112" s="20"/>
    </row>
    <row r="113" spans="1:11" x14ac:dyDescent="0.2">
      <c r="D113" s="5">
        <f>COUNTIF(D68:D76,3)</f>
        <v>2</v>
      </c>
      <c r="E113" s="5">
        <f t="shared" ref="E113:I113" si="26">COUNTIF(E68:E76,3)</f>
        <v>1</v>
      </c>
      <c r="F113" s="5">
        <f t="shared" si="26"/>
        <v>3</v>
      </c>
      <c r="G113" s="5">
        <f t="shared" si="26"/>
        <v>1</v>
      </c>
      <c r="H113" s="5">
        <f t="shared" si="26"/>
        <v>1</v>
      </c>
      <c r="I113" s="5">
        <f t="shared" si="26"/>
        <v>0</v>
      </c>
      <c r="J113" s="76">
        <f t="shared" si="15"/>
        <v>1.3333333333333333</v>
      </c>
      <c r="K113" s="20"/>
    </row>
    <row r="114" spans="1:11" x14ac:dyDescent="0.2">
      <c r="D114" s="5">
        <f>COUNTIF(D68:D76,2)</f>
        <v>1</v>
      </c>
      <c r="E114" s="5">
        <f t="shared" ref="E114:I114" si="27">COUNTIF(E68:E76,2)</f>
        <v>1</v>
      </c>
      <c r="F114" s="5">
        <f t="shared" si="27"/>
        <v>1</v>
      </c>
      <c r="G114" s="5">
        <f t="shared" si="27"/>
        <v>0</v>
      </c>
      <c r="H114" s="5">
        <f t="shared" si="27"/>
        <v>1</v>
      </c>
      <c r="I114" s="5">
        <f t="shared" si="27"/>
        <v>0</v>
      </c>
      <c r="J114" s="76">
        <f t="shared" si="15"/>
        <v>0.66666666666666663</v>
      </c>
      <c r="K114" s="20"/>
    </row>
    <row r="115" spans="1:11" x14ac:dyDescent="0.2">
      <c r="D115" s="5">
        <f>COUNTIF(D68:D76,1)</f>
        <v>0</v>
      </c>
      <c r="E115" s="5">
        <f t="shared" ref="E115:I115" si="28">COUNTIF(E68:E76,1)</f>
        <v>0</v>
      </c>
      <c r="F115" s="5">
        <f t="shared" si="28"/>
        <v>0</v>
      </c>
      <c r="G115" s="5">
        <f t="shared" si="28"/>
        <v>0</v>
      </c>
      <c r="H115" s="5">
        <f t="shared" si="28"/>
        <v>0</v>
      </c>
      <c r="I115" s="5">
        <f t="shared" si="28"/>
        <v>0</v>
      </c>
      <c r="J115" s="76">
        <f t="shared" si="15"/>
        <v>0</v>
      </c>
      <c r="K115" s="20"/>
    </row>
    <row r="116" spans="1:11" x14ac:dyDescent="0.2">
      <c r="J116" s="76"/>
      <c r="K116" s="20"/>
    </row>
    <row r="117" spans="1:11" x14ac:dyDescent="0.2">
      <c r="C117" s="5" t="s">
        <v>221</v>
      </c>
      <c r="D117" s="5">
        <f>COUNTIF(D77:D85,5)</f>
        <v>0</v>
      </c>
      <c r="E117" s="5">
        <f t="shared" ref="E117:I117" si="29">COUNTIF(E77:E85,5)</f>
        <v>3</v>
      </c>
      <c r="F117" s="5">
        <f t="shared" si="29"/>
        <v>0</v>
      </c>
      <c r="G117" s="5">
        <f t="shared" si="29"/>
        <v>4</v>
      </c>
      <c r="H117" s="5">
        <f t="shared" si="29"/>
        <v>1</v>
      </c>
      <c r="I117" s="5">
        <f t="shared" si="29"/>
        <v>6</v>
      </c>
      <c r="J117" s="76">
        <f t="shared" si="15"/>
        <v>2.3333333333333335</v>
      </c>
      <c r="K117" s="20"/>
    </row>
    <row r="118" spans="1:11" x14ac:dyDescent="0.2">
      <c r="D118" s="5">
        <f>COUNTIF(D77:D85,4)</f>
        <v>6</v>
      </c>
      <c r="E118" s="5">
        <f t="shared" ref="E118:I118" si="30">COUNTIF(E77:E85,4)</f>
        <v>6</v>
      </c>
      <c r="F118" s="5">
        <f t="shared" si="30"/>
        <v>7</v>
      </c>
      <c r="G118" s="5">
        <f t="shared" si="30"/>
        <v>5</v>
      </c>
      <c r="H118" s="5">
        <f t="shared" si="30"/>
        <v>6</v>
      </c>
      <c r="I118" s="5">
        <f t="shared" si="30"/>
        <v>3</v>
      </c>
      <c r="J118" s="76">
        <f t="shared" si="15"/>
        <v>5.5</v>
      </c>
      <c r="K118" s="20"/>
    </row>
    <row r="119" spans="1:11" x14ac:dyDescent="0.2">
      <c r="D119" s="5">
        <f>COUNTIF(D77:D85,3)</f>
        <v>2</v>
      </c>
      <c r="E119" s="5">
        <f t="shared" ref="E119:I119" si="31">COUNTIF(E77:E85,3)</f>
        <v>0</v>
      </c>
      <c r="F119" s="5">
        <f t="shared" si="31"/>
        <v>1</v>
      </c>
      <c r="G119" s="5">
        <f t="shared" si="31"/>
        <v>0</v>
      </c>
      <c r="H119" s="5">
        <f t="shared" si="31"/>
        <v>2</v>
      </c>
      <c r="I119" s="5">
        <f t="shared" si="31"/>
        <v>0</v>
      </c>
      <c r="J119" s="76">
        <f t="shared" si="15"/>
        <v>0.83333333333333337</v>
      </c>
      <c r="K119" s="20"/>
    </row>
    <row r="120" spans="1:11" x14ac:dyDescent="0.2">
      <c r="D120" s="5">
        <f>COUNTIF(D77:D85,2)</f>
        <v>1</v>
      </c>
      <c r="E120" s="5">
        <f t="shared" ref="E120:I120" si="32">COUNTIF(E77:E85,2)</f>
        <v>0</v>
      </c>
      <c r="F120" s="5">
        <f t="shared" si="32"/>
        <v>1</v>
      </c>
      <c r="G120" s="5">
        <f t="shared" si="32"/>
        <v>0</v>
      </c>
      <c r="H120" s="5">
        <f t="shared" si="32"/>
        <v>0</v>
      </c>
      <c r="I120" s="5">
        <f t="shared" si="32"/>
        <v>0</v>
      </c>
      <c r="J120" s="76">
        <f t="shared" si="15"/>
        <v>0.33333333333333331</v>
      </c>
      <c r="K120" s="20"/>
    </row>
    <row r="121" spans="1:11" x14ac:dyDescent="0.2">
      <c r="D121" s="5">
        <f>COUNTIF(D77:D85,1)</f>
        <v>0</v>
      </c>
      <c r="E121" s="5">
        <f t="shared" ref="E121:I121" si="33">COUNTIF(E77:E85,1)</f>
        <v>0</v>
      </c>
      <c r="F121" s="5">
        <f t="shared" si="33"/>
        <v>0</v>
      </c>
      <c r="G121" s="5">
        <f t="shared" si="33"/>
        <v>0</v>
      </c>
      <c r="H121" s="5">
        <f t="shared" si="33"/>
        <v>0</v>
      </c>
      <c r="I121" s="5">
        <f t="shared" si="33"/>
        <v>0</v>
      </c>
      <c r="J121" s="76">
        <f t="shared" si="15"/>
        <v>0</v>
      </c>
      <c r="K121" s="20"/>
    </row>
    <row r="122" spans="1:11" x14ac:dyDescent="0.2">
      <c r="J122" s="76"/>
      <c r="K122" s="20"/>
    </row>
    <row r="123" spans="1:11" ht="25.5" x14ac:dyDescent="0.2">
      <c r="A123" s="13" t="s">
        <v>765</v>
      </c>
      <c r="C123" s="5" t="s">
        <v>250</v>
      </c>
      <c r="D123" s="5">
        <f>D99+D105+D111+D117</f>
        <v>32</v>
      </c>
      <c r="E123" s="5">
        <f t="shared" ref="E123:I123" si="34">E99+E105+E111+E117</f>
        <v>34</v>
      </c>
      <c r="F123" s="5">
        <f t="shared" si="34"/>
        <v>29</v>
      </c>
      <c r="G123" s="5">
        <f t="shared" si="34"/>
        <v>44</v>
      </c>
      <c r="H123" s="5">
        <f t="shared" si="34"/>
        <v>22</v>
      </c>
      <c r="I123" s="5">
        <f t="shared" si="34"/>
        <v>55</v>
      </c>
      <c r="J123" s="76">
        <f t="shared" si="15"/>
        <v>36</v>
      </c>
      <c r="K123" s="20"/>
    </row>
    <row r="124" spans="1:11" x14ac:dyDescent="0.2">
      <c r="D124" s="5">
        <f>D100+D106+D112+D118</f>
        <v>33</v>
      </c>
      <c r="E124" s="5">
        <f t="shared" ref="E124:I124" si="35">E100+E106+E112+E118</f>
        <v>30</v>
      </c>
      <c r="F124" s="5">
        <f t="shared" si="35"/>
        <v>31</v>
      </c>
      <c r="G124" s="5">
        <f t="shared" si="35"/>
        <v>25</v>
      </c>
      <c r="H124" s="5">
        <f t="shared" si="35"/>
        <v>43</v>
      </c>
      <c r="I124" s="5">
        <f t="shared" si="35"/>
        <v>22</v>
      </c>
      <c r="J124" s="76">
        <f t="shared" si="15"/>
        <v>30.666666666666668</v>
      </c>
      <c r="K124" s="20"/>
    </row>
    <row r="125" spans="1:11" x14ac:dyDescent="0.2">
      <c r="D125" s="5">
        <f>D101+D107+D113+D119</f>
        <v>12</v>
      </c>
      <c r="E125" s="5">
        <f t="shared" ref="E125:I125" si="36">E101+E107+E113+E119</f>
        <v>13</v>
      </c>
      <c r="F125" s="5">
        <f t="shared" si="36"/>
        <v>19</v>
      </c>
      <c r="G125" s="5">
        <f t="shared" si="36"/>
        <v>7</v>
      </c>
      <c r="H125" s="5">
        <f t="shared" si="36"/>
        <v>13</v>
      </c>
      <c r="I125" s="5">
        <f t="shared" si="36"/>
        <v>5</v>
      </c>
      <c r="J125" s="76">
        <f t="shared" si="15"/>
        <v>11.5</v>
      </c>
      <c r="K125" s="20"/>
    </row>
    <row r="126" spans="1:11" x14ac:dyDescent="0.2">
      <c r="D126" s="5">
        <f>D102+D108+D114+D120</f>
        <v>7</v>
      </c>
      <c r="E126" s="5">
        <f t="shared" ref="E126:I126" si="37">E102+E108+E114+E120</f>
        <v>7</v>
      </c>
      <c r="F126" s="5">
        <f t="shared" si="37"/>
        <v>5</v>
      </c>
      <c r="G126" s="5">
        <f t="shared" si="37"/>
        <v>8</v>
      </c>
      <c r="H126" s="5">
        <f t="shared" si="37"/>
        <v>6</v>
      </c>
      <c r="I126" s="5">
        <f t="shared" si="37"/>
        <v>1</v>
      </c>
      <c r="J126" s="76">
        <f t="shared" si="15"/>
        <v>5.666666666666667</v>
      </c>
      <c r="K126" s="20"/>
    </row>
    <row r="127" spans="1:11" x14ac:dyDescent="0.2">
      <c r="D127" s="5">
        <f>D103+D109+D115+D121</f>
        <v>0</v>
      </c>
      <c r="E127" s="5">
        <f t="shared" ref="E127:I127" si="38">E103+E109+E115+E121</f>
        <v>0</v>
      </c>
      <c r="F127" s="5">
        <f t="shared" si="38"/>
        <v>0</v>
      </c>
      <c r="G127" s="5">
        <f t="shared" si="38"/>
        <v>0</v>
      </c>
      <c r="H127" s="5">
        <f t="shared" si="38"/>
        <v>0</v>
      </c>
      <c r="I127" s="5">
        <f t="shared" si="38"/>
        <v>1</v>
      </c>
      <c r="J127" s="76">
        <f t="shared" si="15"/>
        <v>0.16666666666666666</v>
      </c>
      <c r="K127" s="20"/>
    </row>
  </sheetData>
  <sortState xmlns:xlrd2="http://schemas.microsoft.com/office/spreadsheetml/2017/richdata2" ref="B2:L49">
    <sortCondition ref="C2:C49"/>
  </sortState>
  <hyperlinks>
    <hyperlink ref="D1" r:id="rId1" display="Video Narrative: Exploring Strength by linking it to its parent concept Energy [The introduction text in the video narrative gives a clear idea of the aim of the narrative.]" xr:uid="{00000000-0004-0000-0700-000000000000}"/>
    <hyperlink ref="E1" r:id="rId2" display="Video Narrative: Exploring Strength by linking it to its parent concept Energy [All video segments clearly link to the health related quality of life areas mentioned in the introduction.]" xr:uid="{00000000-0004-0000-0700-000001000000}"/>
    <hyperlink ref="F1" r:id="rId3" display="Video Narrative: Exploring Strength by linking it to its parent concept Energy [The descriptions which introduce each video segment provide a useful summary.]" xr:uid="{00000000-0004-0000-0700-000002000000}"/>
    <hyperlink ref="G1" r:id="rId4" display="Video Narrative: Exploring Strength by linking it to its parent concept Energy [All video segments provide relevant content for health related quality of life areas.]" xr:uid="{00000000-0004-0000-0700-000003000000}"/>
    <hyperlink ref="H1" r:id="rId5" display="Video Narrative: Exploring Strength by linking it to its parent concept Energy [The concluding text at the end of the video narrative provides appropriate summary.]" xr:uid="{00000000-0004-0000-0700-000004000000}"/>
    <hyperlink ref="I1" r:id="rId6" display="Video Narrative: Exploring Strength by linking it to its parent concept Energy [This video narrative is useful for raising awareness of quality of life needs of patients living with chronic respiratory illnesses.]" xr:uid="{00000000-0004-0000-0700-000005000000}"/>
    <hyperlink ref="A68" r:id="rId7" display="Video Narrative: Exploring Strength by linking it to its parent concept Energy [The introduction text in the video narrative gives a clear idea of the aim of the narrative.]" xr:uid="{00000000-0004-0000-0700-000006000000}"/>
    <hyperlink ref="A70" r:id="rId8" display="Video Narrative: Exploring Sleep by linking it to its parent concept Rest [This video narrative is useful for raising awareness of quality of life needs of patients living with chronic respiratory illnesses.]" xr:uid="{00000000-0004-0000-0700-000007000000}"/>
    <hyperlink ref="A69" r:id="rId9" display="Video Narrative: Exploring Exercise by linking it to its parent concept Rehabilitation  [This video narrative is useful for raising awareness of quality of life needs of patients living with chronic respiratory illnesses.]" xr:uid="{00000000-0004-0000-0700-000008000000}"/>
    <hyperlink ref="A77" r:id="rId10" display="Video Narrative: Exploring Rehabilitation by linking it to its specific concept Exercise [The introduction text in the video narrative gives a clear idea of the aim of the narrative.]" xr:uid="{00000000-0004-0000-0700-000009000000}"/>
    <hyperlink ref="A78" r:id="rId11" display="Video Narrative: Exploring Rest by linking it to its specific concept Sleep [The introduction text in the video narrative gives a clear idea of the aim of the narrative.]" xr:uid="{00000000-0004-0000-0700-00000A000000}"/>
    <hyperlink ref="A79" r:id="rId12" display="Video Narrative: Exploring Energy by linking it to its specific concept Strength [This video narrative is useful for raising awareness of quality of life needs of patients living with chronic respiratory illnesses.]" xr:uid="{00000000-0004-0000-0700-00000B000000}"/>
    <hyperlink ref="A2" r:id="rId13" display="Video Narrative: Linking Personal Values and Beliefs to Psychological Health [The introduction text in the video narrative gives a clear idea of the aim of the narrative.]" xr:uid="{00000000-0004-0000-0700-00000C000000}"/>
    <hyperlink ref="A3" r:id="rId14" display="Video Narrative: Linking Level Of Independence to Psychological Health [The introduction text in the video narrative gives a clear idea of the aim of the narrative.]" xr:uid="{00000000-0004-0000-0700-00000D000000}"/>
    <hyperlink ref="A4" r:id="rId15" display="Video Narrative: Linking Social Relationship to Psychological Health [The introduction text in the video narrative gives a clear idea of the aim of the narrative.]" xr:uid="{00000000-0004-0000-0700-00000E000000}"/>
    <hyperlink ref="A5" r:id="rId16" display="Video Narrative: Linking Level Of Independence to Social Relationship [The introduction text in the video narrative gives a clear idea of the aim of the narrative.]" xr:uid="{00000000-0004-0000-0700-00000F000000}"/>
    <hyperlink ref="A29" r:id="rId17" display="Video Narrative: become aware of Caregiver by linking it to similar concepts from the topic Social Relationship  [The introduction text in the video narrative gives a clear idea of the aim of the narrative.]" xr:uid="{00000000-0004-0000-0700-000010000000}"/>
    <hyperlink ref="A30" r:id="rId18" display="Video Narrative: become aware of the concept Fear by linking it to similar concepts from the topic Psychological Health  [The introduction text in the video narrative gives a clear idea of the aim of the narrative.]" xr:uid="{00000000-0004-0000-0700-000011000000}"/>
    <hyperlink ref="A31" r:id="rId19" display="Video Narrative: become aware of the concept Shortness Of  Breath by linking it to similar concepts from the topic Physical Health  [The introduction text in the video narrative gives a clear idea of the aim of the narrative.]" xr:uid="{00000000-0004-0000-0700-000012000000}"/>
    <hyperlink ref="A32" r:id="rId20" display="Video Narrative: become aware of the concept Exercise by linking it to similar concepts from the topic Environment [The introduction text in the video narrative gives a clear idea of the aim of the narrative.]" xr:uid="{00000000-0004-0000-0700-000013000000}"/>
    <hyperlink ref="A33" r:id="rId21" display="Video Narrative: become aware of the concept Meditation by linking it to similar concepts from the topic Personal Values and Beliefs [The introduction text in the video narrative gives a clear idea of the aim of the narrative.]" xr:uid="{00000000-0004-0000-0700-000014000000}"/>
    <hyperlink ref="A34" r:id="rId22" display="Video Narrative: become aware of the concept Drug by linking it to similar concepts from the topic Physical Health [The introduction text in the video narrative gives a clear idea of the aim of the narrative.]" xr:uid="{00000000-0004-0000-0700-000015000000}"/>
    <hyperlink ref="A71" r:id="rId23" display="Video Narrative: Exploring Strength by linking it to its parent concept Energy [The introduction text in the video narrative gives a clear idea of the aim of the narrative.]" xr:uid="{00000000-0004-0000-0700-000016000000}"/>
    <hyperlink ref="A73" r:id="rId24" display="Video Narrative: Exploring Sleep by linking it to its parent concept Rest [This video narrative is useful for raising awareness of quality of life needs of patients living with chronic respiratory illnesses.]" xr:uid="{00000000-0004-0000-0700-000017000000}"/>
    <hyperlink ref="A72" r:id="rId25" display="Video Narrative: Exploring Exercise by linking it to its parent concept Rehabilitation  [This video narrative is useful for raising awareness of quality of life needs of patients living with chronic respiratory illnesses.]" xr:uid="{00000000-0004-0000-0700-000018000000}"/>
    <hyperlink ref="A80" r:id="rId26" display="Video Narrative: Exploring Rehabilitation by linking it to its specific concept Exercise [The introduction text in the video narrative gives a clear idea of the aim of the narrative.]" xr:uid="{00000000-0004-0000-0700-000019000000}"/>
    <hyperlink ref="A81" r:id="rId27" display="Video Narrative: Exploring Rest by linking it to its specific concept Sleep [The introduction text in the video narrative gives a clear idea of the aim of the narrative.]" xr:uid="{00000000-0004-0000-0700-00001A000000}"/>
    <hyperlink ref="A82" r:id="rId28" display="Video Narrative: Exploring Energy by linking it to its specific concept Strength [This video narrative is useful for raising awareness of quality of life needs of patients living with chronic respiratory illnesses.]" xr:uid="{00000000-0004-0000-0700-00001B000000}"/>
    <hyperlink ref="A6" r:id="rId29" display="Video Narrative: Linking Personal Values and Beliefs to Psychological Health [The introduction text in the video narrative gives a clear idea of the aim of the narrative.]" xr:uid="{00000000-0004-0000-0700-00001C000000}"/>
    <hyperlink ref="A7" r:id="rId30" display="Video Narrative: Linking Level Of Independence to Psychological Health [The introduction text in the video narrative gives a clear idea of the aim of the narrative.]" xr:uid="{00000000-0004-0000-0700-00001D000000}"/>
    <hyperlink ref="A8" r:id="rId31" display="Video Narrative: Linking Social Relationship to Psychological Health [The introduction text in the video narrative gives a clear idea of the aim of the narrative.]" xr:uid="{00000000-0004-0000-0700-00001E000000}"/>
    <hyperlink ref="A9" r:id="rId32" display="Video Narrative: Linking Level Of Independence to Social Relationship [The introduction text in the video narrative gives a clear idea of the aim of the narrative.]" xr:uid="{00000000-0004-0000-0700-00001F000000}"/>
    <hyperlink ref="A35" r:id="rId33" display="Video Narrative: become aware of Caregiver by linking it to similar concepts from the topic Social Relationship  [The introduction text in the video narrative gives a clear idea of the aim of the narrative.]" xr:uid="{00000000-0004-0000-0700-000020000000}"/>
    <hyperlink ref="A36" r:id="rId34" display="Video Narrative: become aware of the concept Fear by linking it to similar concepts from the topic Psychological Health  [The introduction text in the video narrative gives a clear idea of the aim of the narrative.]" xr:uid="{00000000-0004-0000-0700-000021000000}"/>
    <hyperlink ref="A37" r:id="rId35" display="Video Narrative: become aware of the concept Shortness Of  Breath by linking it to similar concepts from the topic Physical Health  [The introduction text in the video narrative gives a clear idea of the aim of the narrative.]" xr:uid="{00000000-0004-0000-0700-000022000000}"/>
    <hyperlink ref="A38" r:id="rId36" display="Video Narrative: become aware of the concept Exercise by linking it to similar concepts from the topic Environment [The introduction text in the video narrative gives a clear idea of the aim of the narrative.]" xr:uid="{00000000-0004-0000-0700-000023000000}"/>
    <hyperlink ref="A39" r:id="rId37" display="Video Narrative: become aware of the concept Meditation by linking it to similar concepts from the topic Personal Values and Beliefs [The introduction text in the video narrative gives a clear idea of the aim of the narrative.]" xr:uid="{00000000-0004-0000-0700-000024000000}"/>
    <hyperlink ref="A40" r:id="rId38" display="Video Narrative: become aware of the concept Drug by linking it to similar concepts from the topic Physical Health [The introduction text in the video narrative gives a clear idea of the aim of the narrative.]" xr:uid="{00000000-0004-0000-0700-000025000000}"/>
    <hyperlink ref="A74" r:id="rId39" display="Video Narrative: Exploring Strength by linking it to its parent concept Energy [The introduction text in the video narrative gives a clear idea of the aim of the narrative.]" xr:uid="{00000000-0004-0000-0700-000026000000}"/>
    <hyperlink ref="A76" r:id="rId40" display="Video Narrative: Exploring Sleep by linking it to its parent concept Rest [This video narrative is useful for raising awareness of quality of life needs of patients living with chronic respiratory illnesses.]" xr:uid="{00000000-0004-0000-0700-000027000000}"/>
    <hyperlink ref="A75" r:id="rId41" display="Video Narrative: Exploring Exercise by linking it to its parent concept Rehabilitation  [This video narrative is useful for raising awareness of quality of life needs of patients living with chronic respiratory illnesses.]" xr:uid="{00000000-0004-0000-0700-000028000000}"/>
    <hyperlink ref="A83" r:id="rId42" display="Video Narrative: Exploring Rehabilitation by linking it to its specific concept Exercise [The introduction text in the video narrative gives a clear idea of the aim of the narrative.]" xr:uid="{00000000-0004-0000-0700-000029000000}"/>
    <hyperlink ref="A84" r:id="rId43" display="Video Narrative: Exploring Rest by linking it to its specific concept Sleep [The introduction text in the video narrative gives a clear idea of the aim of the narrative.]" xr:uid="{00000000-0004-0000-0700-00002A000000}"/>
    <hyperlink ref="A85" r:id="rId44" display="Video Narrative: Exploring Energy by linking it to its specific concept Strength [This video narrative is useful for raising awareness of quality of life needs of patients living with chronic respiratory illnesses.]" xr:uid="{00000000-0004-0000-0700-00002B000000}"/>
    <hyperlink ref="A10" r:id="rId45" display="Video Narrative: Linking Personal Values and Beliefs to Psychological Health [The introduction text in the video narrative gives a clear idea of the aim of the narrative.]" xr:uid="{00000000-0004-0000-0700-00002C000000}"/>
    <hyperlink ref="A11" r:id="rId46" display="Video Narrative: Linking Level Of Independence to Psychological Health [The introduction text in the video narrative gives a clear idea of the aim of the narrative.]" xr:uid="{00000000-0004-0000-0700-00002D000000}"/>
    <hyperlink ref="A12" r:id="rId47" display="Video Narrative: Linking Social Relationship to Psychological Health [The introduction text in the video narrative gives a clear idea of the aim of the narrative.]" xr:uid="{00000000-0004-0000-0700-00002E000000}"/>
    <hyperlink ref="A13" r:id="rId48" display="Video Narrative: Linking Level Of Independence to Social Relationship [The introduction text in the video narrative gives a clear idea of the aim of the narrative.]" xr:uid="{00000000-0004-0000-0700-00002F000000}"/>
    <hyperlink ref="A41" r:id="rId49" display="Video Narrative: become aware of Caregiver by linking it to similar concepts from the topic Social Relationship  [The introduction text in the video narrative gives a clear idea of the aim of the narrative.]" xr:uid="{00000000-0004-0000-0700-000030000000}"/>
    <hyperlink ref="A42" r:id="rId50" display="Video Narrative: become aware of the concept Fear by linking it to similar concepts from the topic Psychological Health  [The introduction text in the video narrative gives a clear idea of the aim of the narrative.]" xr:uid="{00000000-0004-0000-0700-000031000000}"/>
    <hyperlink ref="A43" r:id="rId51" display="Video Narrative: become aware of the concept Shortness Of  Breath by linking it to similar concepts from the topic Physical Health  [The introduction text in the video narrative gives a clear idea of the aim of the narrative.]" xr:uid="{00000000-0004-0000-0700-000032000000}"/>
    <hyperlink ref="A44" r:id="rId52" display="Video Narrative: become aware of the concept Exercise by linking it to similar concepts from the topic Environment [The introduction text in the video narrative gives a clear idea of the aim of the narrative.]" xr:uid="{00000000-0004-0000-0700-000033000000}"/>
    <hyperlink ref="A45" r:id="rId53" display="Video Narrative: become aware of the concept Meditation by linking it to similar concepts from the topic Personal Values and Beliefs [The introduction text in the video narrative gives a clear idea of the aim of the narrative.]" xr:uid="{00000000-0004-0000-0700-000034000000}"/>
    <hyperlink ref="A46" r:id="rId54" display="Video Narrative: become aware of the concept Drug by linking it to similar concepts from the topic Physical Health [The introduction text in the video narrative gives a clear idea of the aim of the narrative.]" xr:uid="{00000000-0004-0000-0700-000035000000}"/>
    <hyperlink ref="A14" r:id="rId55" display="Video Narrative: Physical Health to Environment [The introduction text in the video narrative gives a clear idea of the aim of the narrative.]" xr:uid="{00000000-0004-0000-0700-000036000000}"/>
    <hyperlink ref="A15" r:id="rId56" display="Video Narrative: Linking Social Relationship to Physical Health [The introduction text in the video narrative gives a clear idea of the aim of the narrative.]" xr:uid="{00000000-0004-0000-0700-000037000000}"/>
    <hyperlink ref="A16" r:id="rId57" display="Video Narrative: Linking Physical Health to Psychological Health [The introduction text in the video narrative gives a clear idea of the aim of the narrative.]" xr:uid="{00000000-0004-0000-0700-000038000000}"/>
    <hyperlink ref="A17" r:id="rId58" display="Video Narrative: Linking Physical Health to Level of Independence [The introduction text in the video narrative gives a clear idea of the aim of the narrative.]" xr:uid="{00000000-0004-0000-0700-000039000000}"/>
    <hyperlink ref="A18" r:id="rId59" display="Video Narrative: Linking Level of Independence to Environment [The introduction text in the video narrative gives a clear idea of the aim of the narrative.]" xr:uid="{00000000-0004-0000-0700-00003A000000}"/>
    <hyperlink ref="A19" r:id="rId60" display="Video Narrative: Physical Health to Environment [The introduction text in the video narrative gives a clear idea of the aim of the narrative.]" xr:uid="{00000000-0004-0000-0700-00003B000000}"/>
    <hyperlink ref="A20" r:id="rId61" display="Video Narrative: Linking Social Relationship to Physical Health [The introduction text in the video narrative gives a clear idea of the aim of the narrative.]" xr:uid="{00000000-0004-0000-0700-00003C000000}"/>
    <hyperlink ref="A21" r:id="rId62" display="Video Narrative: Linking Physical Health to Psychological Health [The introduction text in the video narrative gives a clear idea of the aim of the narrative.]" xr:uid="{00000000-0004-0000-0700-00003D000000}"/>
    <hyperlink ref="A22" r:id="rId63" display="Video Narrative: Linking Physical Health to Level of Independence [The introduction text in the video narrative gives a clear idea of the aim of the narrative.]" xr:uid="{00000000-0004-0000-0700-00003E000000}"/>
    <hyperlink ref="A23" r:id="rId64" display="Video Narrative: Linking Level of Independence to Environment [The introduction text in the video narrative gives a clear idea of the aim of the narrative.]" xr:uid="{00000000-0004-0000-0700-00003F000000}"/>
    <hyperlink ref="A24" r:id="rId65" display="Video Narrative: Physical Health to Environment [The introduction text in the video narrative gives a clear idea of the aim of the narrative.]" xr:uid="{00000000-0004-0000-0700-000040000000}"/>
    <hyperlink ref="A25" r:id="rId66" display="Video Narrative: Linking Social Relationship to Physical Health [The introduction text in the video narrative gives a clear idea of the aim of the narrative.]" xr:uid="{00000000-0004-0000-0700-000041000000}"/>
    <hyperlink ref="A26" r:id="rId67" display="Video Narrative: Linking Physical Health to Psychological Health [The introduction text in the video narrative gives a clear idea of the aim of the narrative.]" xr:uid="{00000000-0004-0000-0700-000042000000}"/>
    <hyperlink ref="A27" r:id="rId68" display="Video Narrative: Linking Physical Health to Level of Independence [The introduction text in the video narrative gives a clear idea of the aim of the narrative.]" xr:uid="{00000000-0004-0000-0700-000043000000}"/>
    <hyperlink ref="A28" r:id="rId69" display="Video Narrative: Linking Level of Independence to Environment [The introduction text in the video narrative gives a clear idea of the aim of the narrative.]" xr:uid="{00000000-0004-0000-0700-000044000000}"/>
    <hyperlink ref="A47" r:id="rId70" display="Video Narrative: become aware of Thinking  by linking it to similar concepts from the topic Psychological Health [The introduction text in the video narrative gives a clear idea of the aim of the narrative.]" xr:uid="{00000000-0004-0000-0700-000045000000}"/>
    <hyperlink ref="A48" r:id="rId71" display="Video Narrative: become aware of the concept Treatment by linking it to similar concepts from the topic Level of Independence  [The introduction text in the video narrative gives a clear idea of the aim of the narrative.]" xr:uid="{00000000-0004-0000-0700-000046000000}"/>
    <hyperlink ref="A49" r:id="rId72" display="Video Narrative: become aware of the concept Lung Cancer by linking it to similar concepts from the topic Physical Health [The introduction text in the video narrative gives a clear idea of the aim of the narrative.]" xr:uid="{00000000-0004-0000-0700-000047000000}"/>
    <hyperlink ref="A50" r:id="rId73" display="Video Narrative: become aware of the concept Energy by linking it to similar concepts from the topic Physical Health [The introduction text in the video narrative gives a clear idea of the aim of the narrative.]" xr:uid="{00000000-0004-0000-0700-000048000000}"/>
    <hyperlink ref="A51" r:id="rId74" display="Video Narrative: become aware of the concept Insurance by linking it to similar concepts from the topic Level of Independence [The introduction text in the video narrative gives a clear idea of the aim of the narrative.]" xr:uid="{00000000-0004-0000-0700-000049000000}"/>
    <hyperlink ref="A52" r:id="rId75" display="Video Narrative: become aware of the concept Pneumonia by linking it to similar concepts from the topic Physical Health [The introduction text in the video narrative gives a clear idea of the aim of the narrative.]" xr:uid="{00000000-0004-0000-0700-00004A000000}"/>
    <hyperlink ref="A53" r:id="rId76" display="Video Narrative: become aware of the concept Cough by linking it to similar concepts from the topic Physical Health [The introduction text in the video narrative gives a clear idea of the aim of the narrative.]" xr:uid="{00000000-0004-0000-0700-00004B000000}"/>
    <hyperlink ref="A54" r:id="rId77" display="Video Narrative: become aware of Thinking  by linking it to similar concepts from the topic Psychological Health [The introduction text in the video narrative gives a clear idea of the aim of the narrative.]" xr:uid="{00000000-0004-0000-0700-00004C000000}"/>
    <hyperlink ref="A55" r:id="rId78" display="Video Narrative: become aware of the concept Treatment by linking it to similar concepts from the topic Level of Independence  [The introduction text in the video narrative gives a clear idea of the aim of the narrative.]" xr:uid="{00000000-0004-0000-0700-00004D000000}"/>
    <hyperlink ref="A56" r:id="rId79" display="Video Narrative: become aware of the concept Lung Cancer by linking it to similar concepts from the topic Physical Health [The introduction text in the video narrative gives a clear idea of the aim of the narrative.]" xr:uid="{00000000-0004-0000-0700-00004E000000}"/>
    <hyperlink ref="A57" r:id="rId80" display="Video Narrative: become aware of the concept Energy by linking it to similar concepts from the topic Physical Health [The introduction text in the video narrative gives a clear idea of the aim of the narrative.]" xr:uid="{00000000-0004-0000-0700-00004F000000}"/>
    <hyperlink ref="A58" r:id="rId81" display="Video Narrative: become aware of the concept Insurance by linking it to similar concepts from the topic Level of Independence [The introduction text in the video narrative gives a clear idea of the aim of the narrative.]" xr:uid="{00000000-0004-0000-0700-000050000000}"/>
    <hyperlink ref="A59" r:id="rId82" display="Video Narrative: become aware of the concept Pneumonia by linking it to similar concepts from the topic Physical Health [The introduction text in the video narrative gives a clear idea of the aim of the narrative.]" xr:uid="{00000000-0004-0000-0700-000051000000}"/>
    <hyperlink ref="A60" r:id="rId83" display="Video Narrative: become aware of the concept Cough by linking it to similar concepts from the topic Physical Health [The introduction text in the video narrative gives a clear idea of the aim of the narrative.]" xr:uid="{00000000-0004-0000-0700-000052000000}"/>
    <hyperlink ref="A61" r:id="rId84" display="Video Narrative: become aware of Thinking  by linking it to similar concepts from the topic Psychological Health [The introduction text in the video narrative gives a clear idea of the aim of the narrative.]" xr:uid="{00000000-0004-0000-0700-000053000000}"/>
    <hyperlink ref="A62" r:id="rId85" display="Video Narrative: become aware of the concept Treatment by linking it to similar concepts from the topic Level of Independence  [The introduction text in the video narrative gives a clear idea of the aim of the narrative.]" xr:uid="{00000000-0004-0000-0700-000054000000}"/>
    <hyperlink ref="A63" r:id="rId86" display="Video Narrative: become aware of the concept Lung Cancer by linking it to similar concepts from the topic Physical Health [The introduction text in the video narrative gives a clear idea of the aim of the narrative.]" xr:uid="{00000000-0004-0000-0700-000055000000}"/>
    <hyperlink ref="A64" r:id="rId87" display="Video Narrative: become aware of the concept Energy by linking it to similar concepts from the topic Physical Health [The introduction text in the video narrative gives a clear idea of the aim of the narrative.]" xr:uid="{00000000-0004-0000-0700-000056000000}"/>
    <hyperlink ref="A65" r:id="rId88" display="Video Narrative: become aware of the concept Insurance by linking it to similar concepts from the topic Level of Independence [The introduction text in the video narrative gives a clear idea of the aim of the narrative.]" xr:uid="{00000000-0004-0000-0700-000057000000}"/>
    <hyperlink ref="A66" r:id="rId89" display="Video Narrative: become aware of the concept Pneumonia by linking it to similar concepts from the topic Physical Health [The introduction text in the video narrative gives a clear idea of the aim of the narrative.]" xr:uid="{00000000-0004-0000-0700-000058000000}"/>
    <hyperlink ref="A67" r:id="rId90" display="Video Narrative: become aware of the concept Cough by linking it to similar concepts from the topic Physical Health [The introduction text in the video narrative gives a clear idea of the aim of the narrative.]" xr:uid="{00000000-0004-0000-0700-000059000000}"/>
  </hyperlinks>
  <pageMargins left="0.7" right="0.7" top="0.75" bottom="0.75" header="0.3" footer="0.3"/>
  <pageSetup paperSize="9" orientation="portrait" r:id="rId91"/>
  <drawing r:id="rId9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
  <sheetViews>
    <sheetView showGridLines="0" zoomScaleNormal="100" workbookViewId="0">
      <selection activeCell="Z15" sqref="Z15"/>
    </sheetView>
  </sheetViews>
  <sheetFormatPr defaultRowHeight="12.75" x14ac:dyDescent="0.2"/>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Form responses 1-Raw Data</vt:lpstr>
      <vt:lpstr>Raw Data 1 -Remove first 2 col</vt:lpstr>
      <vt:lpstr>Form responses 2-Raw Data</vt:lpstr>
      <vt:lpstr>Raw Data2-Remove first 2 column</vt:lpstr>
      <vt:lpstr>All Experts-Profiles</vt:lpstr>
      <vt:lpstr>All Narratives Quality</vt:lpstr>
      <vt:lpstr>All Narratives Quality- Numbers</vt:lpstr>
      <vt:lpstr>All NarrativesQuality-Count</vt:lpstr>
      <vt:lpstr>To Fix the Quality Figure</vt:lpstr>
      <vt:lpstr>All Narratives Quality AV ST MD</vt:lpstr>
      <vt:lpstr>AllNarratives-Usefullness-Raw</vt:lpstr>
      <vt:lpstr>Positive and Negative comments</vt:lpstr>
      <vt:lpstr>Cognitive load(Mental,etc)</vt:lpstr>
      <vt:lpstr>CriteriaForNarrSelection-EXP1</vt:lpstr>
      <vt:lpstr>SelectedSegmentsFortheNarrative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Main</dc:creator>
  <cp:lastModifiedBy>Abrar Mohammed</cp:lastModifiedBy>
  <dcterms:created xsi:type="dcterms:W3CDTF">2023-07-11T23:29:18Z</dcterms:created>
  <dcterms:modified xsi:type="dcterms:W3CDTF">2024-04-25T23:50:58Z</dcterms:modified>
</cp:coreProperties>
</file>